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.McCormick\Documents\DCS\AAC Project\Report_Templates\examples\"/>
    </mc:Choice>
  </mc:AlternateContent>
  <xr:revisionPtr revIDLastSave="0" documentId="13_ncr:1_{95ABDF6D-AE7A-4061-9A42-F111C21E568E}" xr6:coauthVersionLast="47" xr6:coauthVersionMax="47" xr10:uidLastSave="{00000000-0000-0000-0000-000000000000}"/>
  <bookViews>
    <workbookView xWindow="-120" yWindow="-120" windowWidth="20730" windowHeight="11160" tabRatio="869" activeTab="1" xr2:uid="{00000000-000D-0000-FFFF-FFFF00000000}"/>
  </bookViews>
  <sheets>
    <sheet name="Reasons for Change - Blank" sheetId="3" r:id="rId1"/>
    <sheet name="RFC Summary - 2019 Westport" sheetId="2" r:id="rId2"/>
    <sheet name="ReasonsForChange" sheetId="5" r:id="rId3"/>
  </sheets>
  <definedNames>
    <definedName name="ExternalData_1" localSheetId="2" hidden="1">'ReasonsForChange'!$A$1:$I$4400</definedName>
    <definedName name="_xlnm.Print_Area" localSheetId="0">'Reasons for Change - Blank'!$B$2:$X$40</definedName>
    <definedName name="Z_8C0A667B_A35C_4B2E_8E39_D5AF0E2AA642_.wvu.PrintArea" localSheetId="0" hidden="1">'Reasons for Change - Blank'!$B$7:$X$40</definedName>
    <definedName name="Z_8C0A667B_A35C_4B2E_8E39_D5AF0E2AA642_.wvu.PrintArea" localSheetId="1" hidden="1">'RFC Summary - 2019 Westport'!#REF!</definedName>
    <definedName name="Z_A9F29573_8944_4DF1_92F0_F5C2A30159E3_.wvu.PrintArea" localSheetId="0" hidden="1">'Reasons for Change - Blank'!$B$7:$X$40</definedName>
    <definedName name="Z_A9F29573_8944_4DF1_92F0_F5C2A30159E3_.wvu.PrintArea" localSheetId="1" hidden="1">'RFC Summary - 2019 Westport'!#REF!</definedName>
    <definedName name="Z_B9E5B8D9_3276_481C_A7E9_797FDD532D31_.wvu.PrintArea" localSheetId="0" hidden="1">'Reasons for Change - Blank'!$B$7:$X$40</definedName>
    <definedName name="Z_B9E5B8D9_3276_481C_A7E9_797FDD532D31_.wvu.PrintArea" localSheetId="1" hidden="1">'RFC Summary - 2019 Westport'!#REF!</definedName>
    <definedName name="Z_ED016D33_1063_421D_8EC6_8A54DA04845C_.wvu.PrintArea" localSheetId="0" hidden="1">'Reasons for Change - Blank'!$B$7:$X$40</definedName>
    <definedName name="Z_ED016D33_1063_421D_8EC6_8A54DA04845C_.wvu.PrintArea" localSheetId="1" hidden="1">'RFC Summary - 2019 Westport'!#REF!</definedName>
  </definedNames>
  <calcPr calcId="191029"/>
  <customWorkbookViews>
    <customWorkbookView name="Hewlett-Packard Company - Personal View" guid="{8C0A667B-A35C-4B2E-8E39-D5AF0E2AA642}" mergeInterval="0" personalView="1" maximized="1" xWindow="-1928" yWindow="-8" windowWidth="1936" windowHeight="1056" tabRatio="869" activeSheetId="2"/>
    <customWorkbookView name="kiml - Personal View" guid="{A9F29573-8944-4DF1-92F0-F5C2A30159E3}" mergeInterval="0" personalView="1" maximized="1" xWindow="1" yWindow="1" windowWidth="1347" windowHeight="735" tabRatio="869" activeSheetId="1"/>
    <customWorkbookView name="KarenL - Personal View" guid="{B9E5B8D9-3276-481C-A7E9-797FDD532D31}" mergeInterval="0" personalView="1" maximized="1" xWindow="1" yWindow="1" windowWidth="1920" windowHeight="850" tabRatio="869" activeSheetId="1"/>
    <customWorkbookView name="markb - Personal View" guid="{ED016D33-1063-421D-8EC6-8A54DA04845C}" mergeInterval="0" personalView="1" maximized="1" windowWidth="1920" windowHeight="834" tabRatio="86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2" l="1"/>
  <c r="N39" i="2"/>
  <c r="S38" i="2"/>
  <c r="N38" i="2"/>
  <c r="R38" i="2"/>
  <c r="M38" i="2"/>
  <c r="S40" i="2" l="1"/>
  <c r="T27" i="2"/>
  <c r="S27" i="2"/>
  <c r="R27" i="2"/>
  <c r="P27" i="2"/>
  <c r="N27" i="2"/>
  <c r="M27" i="2"/>
  <c r="L27" i="2"/>
  <c r="K27" i="2"/>
  <c r="J27" i="2"/>
  <c r="H27" i="2"/>
  <c r="G27" i="2"/>
  <c r="G24" i="2"/>
  <c r="G21" i="2"/>
  <c r="T24" i="2"/>
  <c r="S24" i="2"/>
  <c r="R24" i="2"/>
  <c r="P24" i="2"/>
  <c r="N24" i="2"/>
  <c r="M24" i="2"/>
  <c r="L24" i="2"/>
  <c r="K24" i="2"/>
  <c r="J24" i="2"/>
  <c r="H24" i="2"/>
  <c r="T21" i="2"/>
  <c r="S21" i="2"/>
  <c r="R21" i="2"/>
  <c r="P21" i="2"/>
  <c r="N21" i="2"/>
  <c r="M21" i="2"/>
  <c r="L21" i="2"/>
  <c r="K21" i="2"/>
  <c r="J21" i="2"/>
  <c r="W21" i="2" s="1"/>
  <c r="H21" i="2"/>
  <c r="T18" i="2"/>
  <c r="T15" i="2"/>
  <c r="S18" i="2"/>
  <c r="S15" i="2"/>
  <c r="R18" i="2"/>
  <c r="R15" i="2"/>
  <c r="J18" i="2"/>
  <c r="J15" i="2"/>
  <c r="M18" i="2"/>
  <c r="M12" i="2"/>
  <c r="P18" i="2"/>
  <c r="P12" i="2"/>
  <c r="N18" i="2"/>
  <c r="N15" i="2"/>
  <c r="L18" i="2"/>
  <c r="K18" i="2"/>
  <c r="H18" i="2"/>
  <c r="H15" i="2"/>
  <c r="G18" i="2"/>
  <c r="T31" i="2"/>
  <c r="T30" i="2"/>
  <c r="S31" i="2"/>
  <c r="S30" i="2"/>
  <c r="R30" i="2"/>
  <c r="P31" i="2"/>
  <c r="P30" i="2"/>
  <c r="M30" i="2"/>
  <c r="J30" i="2"/>
  <c r="N31" i="2"/>
  <c r="N30" i="2"/>
  <c r="L31" i="2"/>
  <c r="L30" i="2"/>
  <c r="K31" i="2"/>
  <c r="K30" i="2"/>
  <c r="H31" i="2"/>
  <c r="H30" i="2"/>
  <c r="G31" i="2"/>
  <c r="G30" i="2"/>
  <c r="Q32" i="2"/>
  <c r="O32" i="2"/>
  <c r="I32" i="2"/>
  <c r="L12" i="2"/>
  <c r="K12" i="2"/>
  <c r="H12" i="2"/>
  <c r="N13" i="2"/>
  <c r="N12" i="2"/>
  <c r="G12" i="2"/>
  <c r="F33" i="2"/>
  <c r="M15" i="2"/>
  <c r="T16" i="2"/>
  <c r="S16" i="2"/>
  <c r="P16" i="2"/>
  <c r="P15" i="2"/>
  <c r="N16" i="2"/>
  <c r="L16" i="2"/>
  <c r="L15" i="2"/>
  <c r="K16" i="2"/>
  <c r="K15" i="2"/>
  <c r="H16" i="2"/>
  <c r="G16" i="2"/>
  <c r="G15" i="2"/>
  <c r="Q17" i="2"/>
  <c r="O17" i="2"/>
  <c r="I17" i="2"/>
  <c r="R12" i="2"/>
  <c r="S12" i="2"/>
  <c r="J12" i="2"/>
  <c r="T13" i="2"/>
  <c r="T12" i="2"/>
  <c r="S13" i="2"/>
  <c r="P13" i="2"/>
  <c r="L13" i="2"/>
  <c r="O34" i="2"/>
  <c r="Q34" i="2"/>
  <c r="I34" i="2"/>
  <c r="Q33" i="2"/>
  <c r="O33" i="2"/>
  <c r="O35" i="2" s="1"/>
  <c r="I33" i="2"/>
  <c r="K13" i="2"/>
  <c r="H13" i="2"/>
  <c r="Q14" i="2"/>
  <c r="O14" i="2"/>
  <c r="I14" i="2"/>
  <c r="G13" i="2"/>
  <c r="F35" i="2"/>
  <c r="F34" i="2"/>
  <c r="E35" i="2"/>
  <c r="D34" i="2"/>
  <c r="D33" i="2"/>
  <c r="N33" i="2" l="1"/>
  <c r="Q35" i="2"/>
  <c r="X13" i="2"/>
  <c r="W27" i="2"/>
  <c r="W18" i="2"/>
  <c r="W14" i="2"/>
  <c r="X12" i="2"/>
  <c r="W24" i="2"/>
  <c r="W32" i="2"/>
  <c r="W17" i="2"/>
  <c r="X27" i="2"/>
  <c r="X24" i="2"/>
  <c r="X21" i="2"/>
  <c r="T32" i="2"/>
  <c r="S32" i="2"/>
  <c r="P32" i="2"/>
  <c r="N32" i="2"/>
  <c r="L32" i="2"/>
  <c r="K32" i="2"/>
  <c r="H32" i="2"/>
  <c r="X31" i="2"/>
  <c r="G32" i="2"/>
  <c r="I35" i="2"/>
  <c r="X30" i="2"/>
  <c r="N40" i="2"/>
  <c r="X18" i="2"/>
  <c r="T34" i="2"/>
  <c r="T17" i="2"/>
  <c r="T33" i="2"/>
  <c r="S17" i="2"/>
  <c r="P34" i="2"/>
  <c r="P17" i="2"/>
  <c r="N17" i="2"/>
  <c r="L17" i="2"/>
  <c r="K34" i="2"/>
  <c r="K17" i="2"/>
  <c r="K33" i="2"/>
  <c r="H34" i="2"/>
  <c r="H17" i="2"/>
  <c r="G34" i="2"/>
  <c r="X16" i="2"/>
  <c r="G17" i="2"/>
  <c r="G33" i="2"/>
  <c r="H33" i="2"/>
  <c r="X15" i="2"/>
  <c r="S34" i="2"/>
  <c r="S33" i="2"/>
  <c r="M33" i="2"/>
  <c r="R33" i="2"/>
  <c r="J33" i="2"/>
  <c r="T14" i="2"/>
  <c r="S14" i="2"/>
  <c r="N14" i="2"/>
  <c r="P14" i="2"/>
  <c r="P33" i="2"/>
  <c r="N34" i="2"/>
  <c r="L14" i="2"/>
  <c r="L33" i="2"/>
  <c r="L35" i="2" s="1"/>
  <c r="K14" i="2"/>
  <c r="G14" i="2"/>
  <c r="H14" i="2"/>
  <c r="W35" i="2" l="1"/>
  <c r="X17" i="2"/>
  <c r="X32" i="2"/>
  <c r="X14" i="2"/>
  <c r="N35" i="2"/>
  <c r="P35" i="2"/>
  <c r="H35" i="2"/>
  <c r="T35" i="2"/>
  <c r="K35" i="2"/>
  <c r="S35" i="2"/>
  <c r="G35" i="2"/>
  <c r="X33" i="2"/>
  <c r="X34" i="2"/>
  <c r="X3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Hewlett-Packard Company</author>
  </authors>
  <commentList>
    <comment ref="I38" authorId="0" shapeId="0" xr:uid="{F755664F-74B5-46DB-BD79-BD9136433F92}">
      <text>
        <r>
          <rPr>
            <sz val="9"/>
            <color indexed="81"/>
            <rFont val="Calibri"/>
            <family val="2"/>
            <scheme val="minor"/>
          </rPr>
          <t>This area is used to show parcels and net value that shifts out of local assessed classes and into Manufacturing.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0" shapeId="0" xr:uid="{4E83C8CB-5452-4685-8935-2688FD78998D}">
      <text>
        <r>
          <rPr>
            <sz val="9"/>
            <color indexed="81"/>
            <rFont val="Calibri"/>
            <family val="2"/>
            <scheme val="minor"/>
          </rPr>
          <t>This area is used to show parcels and net value that shifts out of Manufacturing and into one of the local assessed class indicated above.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5DF3C3-5B5C-43AD-9236-B48D91CE1125}" keepAlive="1" name="Query - ReasonsForChange" description="Connection to the 'ReasonsForChange' query in the workbook." type="5" refreshedVersion="6" background="1" saveData="1">
    <dbPr connection="Provider=Microsoft.Mashup.OleDb.1;Data Source=$Workbook$;Location=ReasonsForChange;Extended Properties=&quot;&quot;" command="SELECT * FROM [ReasonsForChange]"/>
  </connection>
</connections>
</file>

<file path=xl/sharedStrings.xml><?xml version="1.0" encoding="utf-8"?>
<sst xmlns="http://schemas.openxmlformats.org/spreadsheetml/2006/main" count="17790" uniqueCount="2572">
  <si>
    <t>TOTALS</t>
  </si>
  <si>
    <t>Class "1" Residential</t>
  </si>
  <si>
    <t>Land</t>
  </si>
  <si>
    <t>Impts.</t>
  </si>
  <si>
    <t>Total</t>
  </si>
  <si>
    <t>Parcel Count</t>
  </si>
  <si>
    <t>Assessed Value</t>
  </si>
  <si>
    <t>No. of Acres</t>
  </si>
  <si>
    <t>Class "2" Commercial</t>
  </si>
  <si>
    <t>Class "4" Agricultural</t>
  </si>
  <si>
    <t>Class "5" Undeveloped</t>
  </si>
  <si>
    <t>Class "5m" Agricultural Forest</t>
  </si>
  <si>
    <t>Class "6" Forest</t>
  </si>
  <si>
    <t>Class "7" Other</t>
  </si>
  <si>
    <t>REAL ESTATE</t>
  </si>
  <si>
    <t>INCREASES IN ASSESSED VALUES DUE TO:</t>
  </si>
  <si>
    <t>DECREASES IN ASSESSED VALUES DUE TO:</t>
  </si>
  <si>
    <t>+ OR -</t>
  </si>
  <si>
    <t>FOR</t>
  </si>
  <si>
    <t>OF</t>
  </si>
  <si>
    <t>District</t>
  </si>
  <si>
    <t>Town - Village - City</t>
  </si>
  <si>
    <t>Municipality Name</t>
  </si>
  <si>
    <t>County Name</t>
  </si>
  <si>
    <t>Assessed 
Value</t>
  </si>
  <si>
    <t>Property revalued due to removal of extreme economic obsolescence or removal of contamination</t>
  </si>
  <si>
    <t>Property formerly exempt and now assessed as Real Estate, and/or Personal Property now assessed as Real Estate</t>
  </si>
  <si>
    <t>Gains in territory by Annexation or Boundary Adjustment</t>
  </si>
  <si>
    <t>Higher Land Use, New Plats, New Land improvements and New Construction</t>
  </si>
  <si>
    <t>Class "3" DOR Manufacturing Shifts</t>
  </si>
  <si>
    <t>Increase due to Revaluation</t>
  </si>
  <si>
    <t>Decrease due to Revaluation</t>
  </si>
  <si>
    <t>Net Value Shift(s) in Classification</t>
  </si>
  <si>
    <t>Losses in Territory by Annexation or Boundary Adjustment</t>
  </si>
  <si>
    <t>Property physically destroyed, removed or reduced utility</t>
  </si>
  <si>
    <t>Property revalued due to extreme economic obsolescence or contamination</t>
  </si>
  <si>
    <t>Property formerly assessed as Real Estate and now exempt, and/or Real Estate 
now assessed as 
Personal Property</t>
  </si>
  <si>
    <t>Parcel 
Count</t>
  </si>
  <si>
    <t>REASONS FOR CHANGE SUMMARY REPORT - ASSESSMENT YEAR:</t>
  </si>
  <si>
    <t>ID</t>
  </si>
  <si>
    <t>AssessmentID</t>
  </si>
  <si>
    <t>TaxClass</t>
  </si>
  <si>
    <t>AcresChange</t>
  </si>
  <si>
    <t>LandChange</t>
  </si>
  <si>
    <t>ImprovementsChange</t>
  </si>
  <si>
    <t>Category</t>
  </si>
  <si>
    <t>GISLink</t>
  </si>
  <si>
    <t>Description</t>
  </si>
  <si>
    <t>A</t>
  </si>
  <si>
    <t>Higher land use, new plats, land improvements &amp; ne</t>
  </si>
  <si>
    <t>0809-321-6046-0</t>
  </si>
  <si>
    <t>New House (partial)</t>
  </si>
  <si>
    <t>0809-321-6029-0</t>
  </si>
  <si>
    <t>0809-321-6299-0</t>
  </si>
  <si>
    <t>Foundation Only</t>
  </si>
  <si>
    <t>0809-232-8030-4</t>
  </si>
  <si>
    <t>Partial Fin Bsmt + % Completion</t>
  </si>
  <si>
    <t>0709-052-2323-2</t>
  </si>
  <si>
    <t>Kitchen and Bath Remodel</t>
  </si>
  <si>
    <t>0709-064-1023-3</t>
  </si>
  <si>
    <t>Basement Finish</t>
  </si>
  <si>
    <t>0809-104-9320-6</t>
  </si>
  <si>
    <t>Kitchen Remodel</t>
  </si>
  <si>
    <t>0809-211-2106-0</t>
  </si>
  <si>
    <t>Updated Kitchen and Bath</t>
  </si>
  <si>
    <t>0809-211-2117-7</t>
  </si>
  <si>
    <t>Remodel</t>
  </si>
  <si>
    <t>0809-211-6112-4</t>
  </si>
  <si>
    <t>Updated kitchen and bath</t>
  </si>
  <si>
    <t>0809-222-5115-0</t>
  </si>
  <si>
    <t>0809-224-7147-6</t>
  </si>
  <si>
    <t>Interior updates</t>
  </si>
  <si>
    <t>0809-231-8715-7</t>
  </si>
  <si>
    <t>0809-312-0252-5</t>
  </si>
  <si>
    <t>Additional 1/2 Bath</t>
  </si>
  <si>
    <t>D</t>
  </si>
  <si>
    <t>Assessor's shift in classification</t>
  </si>
  <si>
    <t>0809-111-9160-1</t>
  </si>
  <si>
    <t/>
  </si>
  <si>
    <t>E</t>
  </si>
  <si>
    <t>F</t>
  </si>
  <si>
    <t>H</t>
  </si>
  <si>
    <t>General decrease due to revaluation</t>
  </si>
  <si>
    <t>Ag use land</t>
  </si>
  <si>
    <t>General increase due to revaluation</t>
  </si>
  <si>
    <t>0809-312-0199-1</t>
  </si>
  <si>
    <t>0809-323-5023-9</t>
  </si>
  <si>
    <t>Interior updates and New Shed</t>
  </si>
  <si>
    <t>0809-232-8002-8</t>
  </si>
  <si>
    <t>Shift to undeveloped</t>
  </si>
  <si>
    <t>Shift from 1st grade tillable</t>
  </si>
  <si>
    <t>Revalue</t>
  </si>
  <si>
    <t>0809-034-8502-3</t>
  </si>
  <si>
    <t>Shift from 2nd grade tillable and undeveloped</t>
  </si>
  <si>
    <t>Shift to 1st grade tillable</t>
  </si>
  <si>
    <t>0809-034-9845-0</t>
  </si>
  <si>
    <t>Shift from 2nd grade tillable, undeveloped</t>
  </si>
  <si>
    <t>Losses in territory by annexation</t>
  </si>
  <si>
    <t>0809-313-9921-0</t>
  </si>
  <si>
    <t>Annexation to Middleton</t>
  </si>
  <si>
    <t>Property now assessed as Real Estate</t>
  </si>
  <si>
    <t>0809-121-8510-0</t>
  </si>
  <si>
    <t>Correct acreage</t>
  </si>
  <si>
    <t>Gains in territory by annexation</t>
  </si>
  <si>
    <t>0809-141-9511-0</t>
  </si>
  <si>
    <t>Annexed from Waunakee</t>
  </si>
  <si>
    <t>0809-141-8575-0</t>
  </si>
  <si>
    <t>Annexation from Waunakee</t>
  </si>
  <si>
    <t>0809-144-8100-0</t>
  </si>
  <si>
    <t>New Parcel</t>
  </si>
  <si>
    <t>0809-144-8140-0</t>
  </si>
  <si>
    <t>B</t>
  </si>
  <si>
    <t>0809-223-9725-0</t>
  </si>
  <si>
    <t>0809-141-8531-0</t>
  </si>
  <si>
    <t>0809-072-8730-1</t>
  </si>
  <si>
    <t>0809-104-8010-3</t>
  </si>
  <si>
    <t>Shift from 2nd grade tillable, 3rd grade tillable</t>
  </si>
  <si>
    <t>J</t>
  </si>
  <si>
    <t>0809-104-8500-0</t>
  </si>
  <si>
    <t>Shift from 2nd grade tillable</t>
  </si>
  <si>
    <t>Shift to ag homesite, 1st grade tillable</t>
  </si>
  <si>
    <t>0809-104-9210-9</t>
  </si>
  <si>
    <t>0809-201-0298-0</t>
  </si>
  <si>
    <t>Shift from 1st, ag forest</t>
  </si>
  <si>
    <t>Shift to res</t>
  </si>
  <si>
    <t>U</t>
  </si>
  <si>
    <t>0809-333-0160-0</t>
  </si>
  <si>
    <t>Finish middle bsmt level</t>
  </si>
  <si>
    <t>0809-201-0342-0</t>
  </si>
  <si>
    <t>Shift from undeveloped</t>
  </si>
  <si>
    <t>Shift to residential</t>
  </si>
  <si>
    <t>0809-201-0287-0</t>
  </si>
  <si>
    <t>0809-201-0276-0</t>
  </si>
  <si>
    <t>0809-201-0320-0</t>
  </si>
  <si>
    <t>0809-201-0122-0</t>
  </si>
  <si>
    <t>0809-201-0309-0</t>
  </si>
  <si>
    <t>Shift from 1st, und</t>
  </si>
  <si>
    <t>0809-201-0331-0</t>
  </si>
  <si>
    <t>0809-201-0353-0</t>
  </si>
  <si>
    <t>0809-201-0364-0</t>
  </si>
  <si>
    <t>0809-201-0177-0</t>
  </si>
  <si>
    <t>0809-201-0133-0</t>
  </si>
  <si>
    <t>0809-201-0100-0</t>
  </si>
  <si>
    <t>0709-052-1522-0</t>
  </si>
  <si>
    <t>Addition</t>
  </si>
  <si>
    <t>C</t>
  </si>
  <si>
    <t>0809-164-9200-9</t>
  </si>
  <si>
    <t>Shift to commercial</t>
  </si>
  <si>
    <t>Shift from manufacturing</t>
  </si>
  <si>
    <t>0809-032-8540-0</t>
  </si>
  <si>
    <t>Shift from G7</t>
  </si>
  <si>
    <t>0809-041-8040-0</t>
  </si>
  <si>
    <t>0809-282-9945-0</t>
  </si>
  <si>
    <t>Shift from residential</t>
  </si>
  <si>
    <t>0809-281-9085-0</t>
  </si>
  <si>
    <t>Property now exempt or assessed as PP</t>
  </si>
  <si>
    <t>0809-111-9501-0</t>
  </si>
  <si>
    <t>G</t>
  </si>
  <si>
    <t>0809-114-9841-4</t>
  </si>
  <si>
    <t>Shift from agri homesite</t>
  </si>
  <si>
    <t>0809-211-5452-5</t>
  </si>
  <si>
    <t>0809-211-5430-1</t>
  </si>
  <si>
    <t>0809-282-8680-8</t>
  </si>
  <si>
    <t>0809-282-9985-0</t>
  </si>
  <si>
    <t>0809-154-9250-1</t>
  </si>
  <si>
    <t>0809-184-8800-1</t>
  </si>
  <si>
    <t>0809-221-9566-8</t>
  </si>
  <si>
    <t>List acreage</t>
  </si>
  <si>
    <t>0809-212-0213-3</t>
  </si>
  <si>
    <t>0809-011-8300-0</t>
  </si>
  <si>
    <t>0709-052-4178-5</t>
  </si>
  <si>
    <t>0809-224-7003-9</t>
  </si>
  <si>
    <t>0809-163-6844-0</t>
  </si>
  <si>
    <t>0809-224-6878-4</t>
  </si>
  <si>
    <t>0809-224-6880-0</t>
  </si>
  <si>
    <t>0809-224-6882-8</t>
  </si>
  <si>
    <t>0809-224-6883-7</t>
  </si>
  <si>
    <t>0809-224-6884-6</t>
  </si>
  <si>
    <t>0809-224-6885-5</t>
  </si>
  <si>
    <t>0809-224-6899-9</t>
  </si>
  <si>
    <t>0809-224-6927-4</t>
  </si>
  <si>
    <t>0809-224-6945-2</t>
  </si>
  <si>
    <t>0809-201-0265-0</t>
  </si>
  <si>
    <t>0809-201-0375-0</t>
  </si>
  <si>
    <t>0809-201-0386-0</t>
  </si>
  <si>
    <t>New Pool</t>
  </si>
  <si>
    <t>0809-201-0397-0</t>
  </si>
  <si>
    <t>0809-201-0419-0</t>
  </si>
  <si>
    <t>Add FBLA</t>
  </si>
  <si>
    <t>0809-201-0430-0</t>
  </si>
  <si>
    <t>0809-201-0463-0</t>
  </si>
  <si>
    <t>0809-201-0474-0</t>
  </si>
  <si>
    <t>0809-201-0485-0</t>
  </si>
  <si>
    <t>0809-201-0507-0</t>
  </si>
  <si>
    <t>0809-201-0518-0</t>
  </si>
  <si>
    <t>0809-163-4220-0</t>
  </si>
  <si>
    <t>0809-201-0111-0</t>
  </si>
  <si>
    <t>0809-201-0144-0</t>
  </si>
  <si>
    <t>0809-201-0155-0</t>
  </si>
  <si>
    <t>0809-201-0166-0</t>
  </si>
  <si>
    <t>0809-201-0188-0</t>
  </si>
  <si>
    <t>0809-201-0199-0</t>
  </si>
  <si>
    <t>0809-201-0210-0</t>
  </si>
  <si>
    <t>0809-201-0221-0</t>
  </si>
  <si>
    <t>0809-201-0232-0</t>
  </si>
  <si>
    <t>0809-201-0243-0</t>
  </si>
  <si>
    <t>0809-201-0254-0</t>
  </si>
  <si>
    <t>0809-201-0525-0</t>
  </si>
  <si>
    <t>0809-163-4231-0</t>
  </si>
  <si>
    <t>0809-163-4242-0</t>
  </si>
  <si>
    <t>0809-163-4253-0</t>
  </si>
  <si>
    <t>0809-163-4264-0</t>
  </si>
  <si>
    <t>0809-163-4275-0</t>
  </si>
  <si>
    <t>0809-163-4286-0</t>
  </si>
  <si>
    <t>0809-163-4297-0</t>
  </si>
  <si>
    <t>0809-163-4308-0</t>
  </si>
  <si>
    <t>0809-163-4319-0</t>
  </si>
  <si>
    <t>0809-163-4330-0</t>
  </si>
  <si>
    <t>0809-163-4341-0</t>
  </si>
  <si>
    <t>0809-163-4352-0</t>
  </si>
  <si>
    <t>0809-163-4363-0</t>
  </si>
  <si>
    <t>0809-163-4374-0</t>
  </si>
  <si>
    <t>0809-163-4385-0</t>
  </si>
  <si>
    <t>0809-163-4396-0</t>
  </si>
  <si>
    <t>0809-163-4462-0</t>
  </si>
  <si>
    <t>0809-163-4506-0</t>
  </si>
  <si>
    <t>0809-163-4517-0</t>
  </si>
  <si>
    <t>0809-163-4528-0</t>
  </si>
  <si>
    <t>0809-163-4539-0</t>
  </si>
  <si>
    <t>0809-163-4550-0</t>
  </si>
  <si>
    <t>0809-163-4561-0</t>
  </si>
  <si>
    <t>0809-163-4572-0</t>
  </si>
  <si>
    <t>0809-163-4583-0</t>
  </si>
  <si>
    <t>0809-163-4682-0</t>
  </si>
  <si>
    <t>0809-163-4693-0</t>
  </si>
  <si>
    <t>0809-163-4704-0</t>
  </si>
  <si>
    <t>0809-163-4726-0</t>
  </si>
  <si>
    <t>0809-163-4737-0</t>
  </si>
  <si>
    <t>0709-052-2278-8</t>
  </si>
  <si>
    <t>Full Remodel</t>
  </si>
  <si>
    <t>Property destroyed or removed</t>
  </si>
  <si>
    <t>0809-284-4251-3</t>
  </si>
  <si>
    <t>Raze house</t>
  </si>
  <si>
    <t>New house (partial)</t>
  </si>
  <si>
    <t>0709-051-0100-6</t>
  </si>
  <si>
    <t>0709-051-0150-6</t>
  </si>
  <si>
    <t>0709-051-0750-0</t>
  </si>
  <si>
    <t>0809-224-7033-3</t>
  </si>
  <si>
    <t>0809-224-7319-8</t>
  </si>
  <si>
    <t>0709-052-2212-6</t>
  </si>
  <si>
    <t>Revalue/Remodel</t>
  </si>
  <si>
    <t>0709-052-2234-0</t>
  </si>
  <si>
    <t>0709-052-3350-7</t>
  </si>
  <si>
    <t>0809-224-7341-0</t>
  </si>
  <si>
    <t>0709-052-2067-3</t>
  </si>
  <si>
    <t>0709-052-6068-4</t>
  </si>
  <si>
    <t>Bath remodel</t>
  </si>
  <si>
    <t>0709-053-2011-8</t>
  </si>
  <si>
    <t>House complete</t>
  </si>
  <si>
    <t>0809-224-7317-0</t>
  </si>
  <si>
    <t>0709-053-2108-2</t>
  </si>
  <si>
    <t>0709-061-0095-2</t>
  </si>
  <si>
    <t>0709-061-0107-7</t>
  </si>
  <si>
    <t>0709-061-0194-2</t>
  </si>
  <si>
    <t>0709-064-8070-2</t>
  </si>
  <si>
    <t>0809-041-8665-0</t>
  </si>
  <si>
    <t>0809-132-9500-4</t>
  </si>
  <si>
    <t>Kitchen remodel</t>
  </si>
  <si>
    <t>0809-163-4011-0</t>
  </si>
  <si>
    <t>New House</t>
  </si>
  <si>
    <t>0809-163-4715-0</t>
  </si>
  <si>
    <t>0809-164-5305-1</t>
  </si>
  <si>
    <t>0809-172-2020-1</t>
  </si>
  <si>
    <t>0809-132-9450-5</t>
  </si>
  <si>
    <t>0809-211-6596-0</t>
  </si>
  <si>
    <t>0809-222-5181-0</t>
  </si>
  <si>
    <t>0809-211-5122-4</t>
  </si>
  <si>
    <t>0809-211-9450-9</t>
  </si>
  <si>
    <t>Finished basement</t>
  </si>
  <si>
    <t>0809-212-0043-9</t>
  </si>
  <si>
    <t>0809-212-0171-4</t>
  </si>
  <si>
    <t>0809-224-7432-0</t>
  </si>
  <si>
    <t>0809-212-2177-4</t>
  </si>
  <si>
    <t>Added porch- completed</t>
  </si>
  <si>
    <t>0809-214-2023-7</t>
  </si>
  <si>
    <t>0809-222-9341-8</t>
  </si>
  <si>
    <t>0809-132-9920-6</t>
  </si>
  <si>
    <t>0809-223-6051-0</t>
  </si>
  <si>
    <t>0809-332-9381-0</t>
  </si>
  <si>
    <t>0809-284-4354-9</t>
  </si>
  <si>
    <t>new garage</t>
  </si>
  <si>
    <t>0809-171-2002-0</t>
  </si>
  <si>
    <t>0809-303-9815-0</t>
  </si>
  <si>
    <t>0809-332-7002-0</t>
  </si>
  <si>
    <t>0809-333-1256-0</t>
  </si>
  <si>
    <t>0809-163-6888-0</t>
  </si>
  <si>
    <t>finished basement and basement bar</t>
  </si>
  <si>
    <t>I</t>
  </si>
  <si>
    <t>0809-122-9010-9</t>
  </si>
  <si>
    <t>Shift from 2nd, und</t>
  </si>
  <si>
    <t>Shift to 1st, 3rd, forest</t>
  </si>
  <si>
    <t>Shift from 2nd</t>
  </si>
  <si>
    <t>Shift to forest</t>
  </si>
  <si>
    <t>0809-333-0030-8</t>
  </si>
  <si>
    <t>0809-123-8195-8</t>
  </si>
  <si>
    <t>0809-291-8580-8</t>
  </si>
  <si>
    <t>0809-232-8040-2</t>
  </si>
  <si>
    <t>0809-233-9315-7</t>
  </si>
  <si>
    <t>0809-191-9840-2</t>
  </si>
  <si>
    <t>0809-284-4485-1</t>
  </si>
  <si>
    <t>Now assess w/284-4474-4</t>
  </si>
  <si>
    <t>0809-284-4474-4</t>
  </si>
  <si>
    <t>Parcel 284-4485-1 now assessed here</t>
  </si>
  <si>
    <t>0809-033-9500-4</t>
  </si>
  <si>
    <t>Shift to 1st, 3rd, comm</t>
  </si>
  <si>
    <t>0709-051-2301-0</t>
  </si>
  <si>
    <t>0809-292-8660-0</t>
  </si>
  <si>
    <t>0809-313-9910-9</t>
  </si>
  <si>
    <t>0809-322-8810-0</t>
  </si>
  <si>
    <t>0809-324-9100-0</t>
  </si>
  <si>
    <t>Shift from 3rd grade tillable</t>
  </si>
  <si>
    <t>0809-114-9230-3</t>
  </si>
  <si>
    <t>0809-122-1474-5</t>
  </si>
  <si>
    <t>0809-122-9810-1</t>
  </si>
  <si>
    <t>0809-144-9660-0</t>
  </si>
  <si>
    <t>0809-324-9630-5</t>
  </si>
  <si>
    <t>Razed house</t>
  </si>
  <si>
    <t>0809-223-8001-0</t>
  </si>
  <si>
    <t>0809-323-8736-0</t>
  </si>
  <si>
    <t>0809-171-8950-5</t>
  </si>
  <si>
    <t>0809-151-8350-0</t>
  </si>
  <si>
    <t>0809-151-9320-0</t>
  </si>
  <si>
    <t>Shift to 1st, 3rd</t>
  </si>
  <si>
    <t>0809-151-9502-0</t>
  </si>
  <si>
    <t>Shift from 1st</t>
  </si>
  <si>
    <t>Shift to 2nd, 3rd, ag forest</t>
  </si>
  <si>
    <t>0809-154-9052-0</t>
  </si>
  <si>
    <t>0809-183-9071-0</t>
  </si>
  <si>
    <t>Shift to 1st, und</t>
  </si>
  <si>
    <t>Shift to und</t>
  </si>
  <si>
    <t>Shift from 2nd, 3rd</t>
  </si>
  <si>
    <t>0809-192-8510-2</t>
  </si>
  <si>
    <t>Shift from und, 3rd</t>
  </si>
  <si>
    <t>Shift to G7, 1st, 2nd</t>
  </si>
  <si>
    <t>Shift to G7</t>
  </si>
  <si>
    <t>Shift from 3rd</t>
  </si>
  <si>
    <t>0809-111-8520-0</t>
  </si>
  <si>
    <t>0809-111-9055-0</t>
  </si>
  <si>
    <t>0809-111-9020-0</t>
  </si>
  <si>
    <t>0809-034-9805-0</t>
  </si>
  <si>
    <t>0809-321-0052-0</t>
  </si>
  <si>
    <t>0809-321-0063-0</t>
  </si>
  <si>
    <t>0809-321-0074-0</t>
  </si>
  <si>
    <t>0809-321-0085-0</t>
  </si>
  <si>
    <t>0809-321-0096-0</t>
  </si>
  <si>
    <t>0809-321-6007-0</t>
  </si>
  <si>
    <t>0809-321-6018-0</t>
  </si>
  <si>
    <t>0809-321-0110-0</t>
  </si>
  <si>
    <t>0809-321-0121-0</t>
  </si>
  <si>
    <t>0809-183-9300-0</t>
  </si>
  <si>
    <t>0809-191-8500-5</t>
  </si>
  <si>
    <t>Shift to 2nd</t>
  </si>
  <si>
    <t>Shift from 1st, 3rd</t>
  </si>
  <si>
    <t>Shift to 2nd, und, ag forest</t>
  </si>
  <si>
    <t>0809-222-8060-0</t>
  </si>
  <si>
    <t>0809-103-9001-3</t>
  </si>
  <si>
    <t>0809-024-9310-5</t>
  </si>
  <si>
    <t>0809-102-8160-4</t>
  </si>
  <si>
    <t>Shift from und</t>
  </si>
  <si>
    <t>Shift to 1st, 2nd</t>
  </si>
  <si>
    <t>0809-102-8650-1</t>
  </si>
  <si>
    <t>0809-102-9150-0</t>
  </si>
  <si>
    <t>0809-102-9800-0</t>
  </si>
  <si>
    <t>Shift to 1st</t>
  </si>
  <si>
    <t>0809-224-6964-9</t>
  </si>
  <si>
    <t>0809-104-9000-3</t>
  </si>
  <si>
    <t>Shift to 2nd grade tillable</t>
  </si>
  <si>
    <t>0809-104-9300-0</t>
  </si>
  <si>
    <t>0809-121-8546-0</t>
  </si>
  <si>
    <t>0809-231-8720-0</t>
  </si>
  <si>
    <t>0809-121-8561-0</t>
  </si>
  <si>
    <t>0709-051-0600-1</t>
  </si>
  <si>
    <t>0709-051-0700-0</t>
  </si>
  <si>
    <t>0809-172-8004-0</t>
  </si>
  <si>
    <t>0809-224-6895-3</t>
  </si>
  <si>
    <t>0809-162-8720-4</t>
  </si>
  <si>
    <t>0809-151-8005-0</t>
  </si>
  <si>
    <t>0809-151-8551-2</t>
  </si>
  <si>
    <t>0809-121-8300-0</t>
  </si>
  <si>
    <t>0809-321-8004-0</t>
  </si>
  <si>
    <t>0809-321-9301-0</t>
  </si>
  <si>
    <t>0809-321-0008-0</t>
  </si>
  <si>
    <t>0809-321-0019-0</t>
  </si>
  <si>
    <t>0809-321-0030-0</t>
  </si>
  <si>
    <t>0809-321-0041-0</t>
  </si>
  <si>
    <t>0809-114-9001-0</t>
  </si>
  <si>
    <t>0709-052-6057-7</t>
  </si>
  <si>
    <t>0709-052-6080-0</t>
  </si>
  <si>
    <t>0709-052-6090-6</t>
  </si>
  <si>
    <t>0709-052-6101-2</t>
  </si>
  <si>
    <t>0809-014-9050-2</t>
  </si>
  <si>
    <t>0809-014-9330-3</t>
  </si>
  <si>
    <t>0809-321-0132-0</t>
  </si>
  <si>
    <t>0809-321-0143-0</t>
  </si>
  <si>
    <t>0809-321-0154-0</t>
  </si>
  <si>
    <t>0809-321-0165-0</t>
  </si>
  <si>
    <t>0809-321-0176-0</t>
  </si>
  <si>
    <t>0809-321-0187-0</t>
  </si>
  <si>
    <t>0809-321-0198-0</t>
  </si>
  <si>
    <t>0809-321-0209-0</t>
  </si>
  <si>
    <t>0809-321-0220-0</t>
  </si>
  <si>
    <t>0809-321-0231-0</t>
  </si>
  <si>
    <t>0809-024-8501-0</t>
  </si>
  <si>
    <t>0809-032-8001-0</t>
  </si>
  <si>
    <t>0809-032-8130-0</t>
  </si>
  <si>
    <t>0709-064-9060-2</t>
  </si>
  <si>
    <t>0709-064-9070-0</t>
  </si>
  <si>
    <t>0809-321-0242-0</t>
  </si>
  <si>
    <t>0809-321-0253-0</t>
  </si>
  <si>
    <t>0809-321-0264-0</t>
  </si>
  <si>
    <t>0809-321-2005-0</t>
  </si>
  <si>
    <t>0809-321-2016-0</t>
  </si>
  <si>
    <t>0809-321-4007-0</t>
  </si>
  <si>
    <t>0809-321-4018-0</t>
  </si>
  <si>
    <t>0809-321-4029-0</t>
  </si>
  <si>
    <t>0809-321-2030-0</t>
  </si>
  <si>
    <t>0809-321-2041-0</t>
  </si>
  <si>
    <t>0709-064-9080-8</t>
  </si>
  <si>
    <t>0809-221-9500-6</t>
  </si>
  <si>
    <t>0809-024-8280-0</t>
  </si>
  <si>
    <t>0809-321-2052-0</t>
  </si>
  <si>
    <t>0809-321-2063-0</t>
  </si>
  <si>
    <t>0809-321-4054-0</t>
  </si>
  <si>
    <t>0809-321-4065-0</t>
  </si>
  <si>
    <t>0809-321-6057-0</t>
  </si>
  <si>
    <t>0809-321-6068-0</t>
  </si>
  <si>
    <t>0809-321-6079-0</t>
  </si>
  <si>
    <t>0809-321-6090-0</t>
  </si>
  <si>
    <t>0809-321-6101-0</t>
  </si>
  <si>
    <t>0809-024-8290-0</t>
  </si>
  <si>
    <t>0709-052-3800-2</t>
  </si>
  <si>
    <t>0709-061-0151-3</t>
  </si>
  <si>
    <t>0709-061-0161-1</t>
  </si>
  <si>
    <t>0709-061-0172-8</t>
  </si>
  <si>
    <t>0809-212-0106-3</t>
  </si>
  <si>
    <t>0809-212-2093-5</t>
  </si>
  <si>
    <t>0809-321-6112-0</t>
  </si>
  <si>
    <t>0809-321-6123-0</t>
  </si>
  <si>
    <t>0809-321-6134-0</t>
  </si>
  <si>
    <t>0809-321-6145-0</t>
  </si>
  <si>
    <t>0809-321-6156-0</t>
  </si>
  <si>
    <t>0809-321-6167-0</t>
  </si>
  <si>
    <t>0809-321-6178-0</t>
  </si>
  <si>
    <t>0809-321-6189-0</t>
  </si>
  <si>
    <t>0809-321-6200-0</t>
  </si>
  <si>
    <t>0809-321-6211-0</t>
  </si>
  <si>
    <t>0809-212-2114-9</t>
  </si>
  <si>
    <t>0809-212-2132-1</t>
  </si>
  <si>
    <t>0809-212-2145-1</t>
  </si>
  <si>
    <t>0809-073-8110-0</t>
  </si>
  <si>
    <t>Shift to 2nd, 3rd</t>
  </si>
  <si>
    <t>0809-073-8500-8</t>
  </si>
  <si>
    <t>0809-073-9000-1</t>
  </si>
  <si>
    <t>0809-282-9520-9</t>
  </si>
  <si>
    <t>0809-282-9530-7</t>
  </si>
  <si>
    <t>0809-321-6222-0</t>
  </si>
  <si>
    <t>0809-321-6233-0</t>
  </si>
  <si>
    <t>0809-321-6244-0</t>
  </si>
  <si>
    <t>0809-321-6255-0</t>
  </si>
  <si>
    <t>0809-321-6266-0</t>
  </si>
  <si>
    <t>0809-321-6277-0</t>
  </si>
  <si>
    <t>0809-321-6288-0</t>
  </si>
  <si>
    <t>0809-321-6310-0</t>
  </si>
  <si>
    <t>0809-321-6321-0</t>
  </si>
  <si>
    <t>0809-282-9540-5</t>
  </si>
  <si>
    <t>0809-282-9550-3</t>
  </si>
  <si>
    <t>0809-211-6651-2</t>
  </si>
  <si>
    <t>0809-291-8510-2</t>
  </si>
  <si>
    <t>0809-291-8540-6</t>
  </si>
  <si>
    <t>0809-012-8620-0</t>
  </si>
  <si>
    <t>0809-211-2161-3</t>
  </si>
  <si>
    <t>0809-321-6332-0</t>
  </si>
  <si>
    <t>0809-321-6343-0</t>
  </si>
  <si>
    <t>0809-321-6354-0</t>
  </si>
  <si>
    <t>0809-321-6365-0</t>
  </si>
  <si>
    <t>0809-321-6376-0</t>
  </si>
  <si>
    <t>0809-321-6387-0</t>
  </si>
  <si>
    <t>0809-321-6398-0</t>
  </si>
  <si>
    <t>0809-321-6409-0</t>
  </si>
  <si>
    <t>0809-321-6420-0</t>
  </si>
  <si>
    <t>0809-321-6431-0</t>
  </si>
  <si>
    <t>0809-211-2172-0</t>
  </si>
  <si>
    <t>0809-211-2194-4</t>
  </si>
  <si>
    <t>0809-211-2205-0</t>
  </si>
  <si>
    <t>0809-122-1067-8</t>
  </si>
  <si>
    <t>0809-122-1078-5</t>
  </si>
  <si>
    <t>0709-053-2140-2</t>
  </si>
  <si>
    <t>0809-211-5584-6</t>
  </si>
  <si>
    <t>0809-321-6442-0</t>
  </si>
  <si>
    <t>0809-321-6453-0</t>
  </si>
  <si>
    <t>0809-321-6464-0</t>
  </si>
  <si>
    <t>0809-321-6475-0</t>
  </si>
  <si>
    <t>0809-321-6486-0</t>
  </si>
  <si>
    <t>0809-321-6497-0</t>
  </si>
  <si>
    <t>0809-321-6508-0</t>
  </si>
  <si>
    <t>0809-321-6519-0</t>
  </si>
  <si>
    <t>0809-321-6530-0</t>
  </si>
  <si>
    <t>0809-321-6541-0</t>
  </si>
  <si>
    <t>0809-211-5595-3</t>
  </si>
  <si>
    <t>0809-321-6552-0</t>
  </si>
  <si>
    <t>0809-321-6563-0</t>
  </si>
  <si>
    <t>0809-321-0300-0</t>
  </si>
  <si>
    <t>0809-321-6600-0</t>
  </si>
  <si>
    <t>0809-321-0325-0</t>
  </si>
  <si>
    <t>0809-321-0350-0</t>
  </si>
  <si>
    <t>0809-321-0375-0</t>
  </si>
  <si>
    <t>0809-321-2100-0</t>
  </si>
  <si>
    <t>0809-321-2125-0</t>
  </si>
  <si>
    <t>0809-321-4100-0</t>
  </si>
  <si>
    <t>0809-211-5606-9</t>
  </si>
  <si>
    <t>0809-211-5617-6</t>
  </si>
  <si>
    <t>0809-132-8691-6</t>
  </si>
  <si>
    <t>0709-064-8080-0</t>
  </si>
  <si>
    <t>0809-321-6625-0</t>
  </si>
  <si>
    <t>0809-321-6650-0</t>
  </si>
  <si>
    <t>0809-321-6675-0</t>
  </si>
  <si>
    <t>0809-321-6700-0</t>
  </si>
  <si>
    <t>0809-321-6750-0</t>
  </si>
  <si>
    <t>0809-321-6775-0</t>
  </si>
  <si>
    <t>0809-121-8605-0</t>
  </si>
  <si>
    <t>0809-121-8620-0</t>
  </si>
  <si>
    <t>0809-211-9650-7</t>
  </si>
  <si>
    <t>0809-211-9660-5</t>
  </si>
  <si>
    <t>0809-211-9670-3</t>
  </si>
  <si>
    <t>0809-211-9690-9</t>
  </si>
  <si>
    <t>0809-211-9700-6</t>
  </si>
  <si>
    <t>0809-211-9710-4</t>
  </si>
  <si>
    <t>0809-211-9780-0</t>
  </si>
  <si>
    <t>0809-211-9800-5</t>
  </si>
  <si>
    <t>0709-064-8181-0</t>
  </si>
  <si>
    <t>0709-064-8770-5</t>
  </si>
  <si>
    <t>0709-064-8780-3</t>
  </si>
  <si>
    <t>0709-064-8790-1</t>
  </si>
  <si>
    <t>0809-172-8720-2</t>
  </si>
  <si>
    <t>0809-172-8740-8</t>
  </si>
  <si>
    <t>0809-212-2240-6</t>
  </si>
  <si>
    <t>0809-212-2269-3</t>
  </si>
  <si>
    <t>0809-212-2290-6</t>
  </si>
  <si>
    <t>0809-212-2311-0</t>
  </si>
  <si>
    <t>0809-212-2332-5</t>
  </si>
  <si>
    <t>0809-212-2353-0</t>
  </si>
  <si>
    <t>0809-212-2375-4</t>
  </si>
  <si>
    <t>0809-043-8000-9</t>
  </si>
  <si>
    <t>Shift from 3rd, und</t>
  </si>
  <si>
    <t>Shift to 1st, 2nd, G7</t>
  </si>
  <si>
    <t>0809-183-8000-0</t>
  </si>
  <si>
    <t>Shift from 1st, 3rd, und</t>
  </si>
  <si>
    <t>0809-183-8500-5</t>
  </si>
  <si>
    <t>0809-214-2067-5</t>
  </si>
  <si>
    <t>0809-214-2078-2</t>
  </si>
  <si>
    <t>0809-214-2089-9</t>
  </si>
  <si>
    <t>0809-214-2100-3</t>
  </si>
  <si>
    <t>0809-214-2111-0</t>
  </si>
  <si>
    <t>0809-214-2122-7</t>
  </si>
  <si>
    <t>0809-202-9000-4</t>
  </si>
  <si>
    <t>0809-202-9230-6</t>
  </si>
  <si>
    <t>0809-202-9500-9</t>
  </si>
  <si>
    <t>Shift to G7, 2nd</t>
  </si>
  <si>
    <t>0809-202-9570-5</t>
  </si>
  <si>
    <t>0809-203-8000-5</t>
  </si>
  <si>
    <t>0809-203-8500-0</t>
  </si>
  <si>
    <t>Shift to 3rd</t>
  </si>
  <si>
    <t>Shift from 1st, 2nd</t>
  </si>
  <si>
    <t>0809-203-9290-3</t>
  </si>
  <si>
    <t>0809-203-9310-8</t>
  </si>
  <si>
    <t>0809-183-9720-7</t>
  </si>
  <si>
    <t>Shift to res, und</t>
  </si>
  <si>
    <t>0809-221-9970-8</t>
  </si>
  <si>
    <t>0809-214-8490-0</t>
  </si>
  <si>
    <t>0809-214-8540-9</t>
  </si>
  <si>
    <t>0709-064-1067-1</t>
  </si>
  <si>
    <t>0709-064-1078-8</t>
  </si>
  <si>
    <t>0809-221-9985-1</t>
  </si>
  <si>
    <t>0809-222-5005-3</t>
  </si>
  <si>
    <t>0809-222-5016-0</t>
  </si>
  <si>
    <t>0809-332-9371-0</t>
  </si>
  <si>
    <t>0809-333-0001-3</t>
  </si>
  <si>
    <t>0809-333-1234-0</t>
  </si>
  <si>
    <t>0809-333-1245-0</t>
  </si>
  <si>
    <t>0809-212-0148-3</t>
  </si>
  <si>
    <t>0809-011-9000-5</t>
  </si>
  <si>
    <t>0809-224-6875-7</t>
  </si>
  <si>
    <t>0809-224-6900-5</t>
  </si>
  <si>
    <t>0809-224-6901-4</t>
  </si>
  <si>
    <t>0809-201-0408-0</t>
  </si>
  <si>
    <t>0809-201-8500-2</t>
  </si>
  <si>
    <t>0809-201-9000-5</t>
  </si>
  <si>
    <t>0809-201-9500-0</t>
  </si>
  <si>
    <t>Shift</t>
  </si>
  <si>
    <t>0809-224-9580-7</t>
  </si>
  <si>
    <t>0809-224-9830-4</t>
  </si>
  <si>
    <t>0809-211-5309-9</t>
  </si>
  <si>
    <t>0809-211-5320-4</t>
  </si>
  <si>
    <t>0809-232-9545-0</t>
  </si>
  <si>
    <t>0809-232-9551-0</t>
  </si>
  <si>
    <t>0809-211-5837-0</t>
  </si>
  <si>
    <t>0809-211-5848-7</t>
  </si>
  <si>
    <t>0809-211-5859-4</t>
  </si>
  <si>
    <t>0809-211-5870-9</t>
  </si>
  <si>
    <t>0809-211-5881-6</t>
  </si>
  <si>
    <t>0809-211-5892-3</t>
  </si>
  <si>
    <t>0809-211-5903-9</t>
  </si>
  <si>
    <t>0809-191-8002-0</t>
  </si>
  <si>
    <t>0809-191-8435-0</t>
  </si>
  <si>
    <t>0809-041-8680-0</t>
  </si>
  <si>
    <t>0809-041-8695-0</t>
  </si>
  <si>
    <t>Shift from 2nd, 3rd, undeveloped</t>
  </si>
  <si>
    <t>0809-224-8550-0</t>
  </si>
  <si>
    <t>0809-211-8112-0</t>
  </si>
  <si>
    <t>0809-211-6551-0</t>
  </si>
  <si>
    <t>0809-282-8760-1</t>
  </si>
  <si>
    <t>0809-211-6662-9</t>
  </si>
  <si>
    <t>0809-211-7012-3</t>
  </si>
  <si>
    <t>0809-211-7024-9</t>
  </si>
  <si>
    <t>0809-211-7034-7</t>
  </si>
  <si>
    <t>0809-211-7045-4</t>
  </si>
  <si>
    <t>0809-163-4165-0</t>
  </si>
  <si>
    <t>0809-163-4176-0</t>
  </si>
  <si>
    <t>0809-163-4209-0</t>
  </si>
  <si>
    <t>0809-211-7056-1</t>
  </si>
  <si>
    <t>0809-211-7067-8</t>
  </si>
  <si>
    <t>0809-211-7078-5</t>
  </si>
  <si>
    <t>0809-211-7089-2</t>
  </si>
  <si>
    <t>0809-211-7100-6</t>
  </si>
  <si>
    <t>0809-211-9050-3</t>
  </si>
  <si>
    <t>0809-211-9060-1</t>
  </si>
  <si>
    <t>0809-303-8210-0</t>
  </si>
  <si>
    <t>0809-303-8450-0</t>
  </si>
  <si>
    <t>0809-311-8720-3</t>
  </si>
  <si>
    <t>0809-311-9190-3</t>
  </si>
  <si>
    <t>0809-161-8570-7</t>
  </si>
  <si>
    <t>0809-211-5727-3</t>
  </si>
  <si>
    <t>0809-211-5738-0</t>
  </si>
  <si>
    <t>0809-211-6035-8</t>
  </si>
  <si>
    <t>0809-211-6046-5</t>
  </si>
  <si>
    <t>0809-211-6057-2</t>
  </si>
  <si>
    <t>0809-211-6068-9</t>
  </si>
  <si>
    <t>0809-312-0001-8</t>
  </si>
  <si>
    <t>0809-312-0012-5</t>
  </si>
  <si>
    <t>0809-312-0023-2</t>
  </si>
  <si>
    <t>0809-312-0034-9</t>
  </si>
  <si>
    <t>0809-333-0286-0</t>
  </si>
  <si>
    <t>0809-333-1222-4</t>
  </si>
  <si>
    <t>0809-222-5027-7</t>
  </si>
  <si>
    <t>0809-222-5038-4</t>
  </si>
  <si>
    <t>0809-222-5049-1</t>
  </si>
  <si>
    <t>0809-222-5060-6</t>
  </si>
  <si>
    <t>0809-222-5073-1</t>
  </si>
  <si>
    <t>0809-222-5080-2</t>
  </si>
  <si>
    <t>0809-222-5090-0</t>
  </si>
  <si>
    <t>0809-222-5095-5</t>
  </si>
  <si>
    <t>0809-222-5106-1</t>
  </si>
  <si>
    <t>0809-223-6039-0</t>
  </si>
  <si>
    <t>0809-223-6040-0</t>
  </si>
  <si>
    <t>0809-223-6041-0</t>
  </si>
  <si>
    <t>0809-223-6042-0</t>
  </si>
  <si>
    <t>0809-223-6043-0</t>
  </si>
  <si>
    <t>0809-223-6044-0</t>
  </si>
  <si>
    <t>0809-223-6045-0</t>
  </si>
  <si>
    <t>0809-223-6046-0</t>
  </si>
  <si>
    <t>0809-231-4676-3</t>
  </si>
  <si>
    <t>0809-231-4687-0</t>
  </si>
  <si>
    <t>0809-231-4698-7</t>
  </si>
  <si>
    <t>0809-231-4709-3</t>
  </si>
  <si>
    <t>0809-303-9860-2</t>
  </si>
  <si>
    <t>0809-304-8060-1</t>
  </si>
  <si>
    <t>0809-304-8350-0</t>
  </si>
  <si>
    <t>0809-304-8370-6</t>
  </si>
  <si>
    <t>0809-304-8400-9</t>
  </si>
  <si>
    <t>0809-312-0230-1</t>
  </si>
  <si>
    <t>0809-312-0231-0</t>
  </si>
  <si>
    <t>0809-333-1267-0</t>
  </si>
  <si>
    <t>0809-333-1289-5</t>
  </si>
  <si>
    <t>0809-333-1299-3</t>
  </si>
  <si>
    <t>0809-333-1311-6</t>
  </si>
  <si>
    <t>0809-333-1316-1</t>
  </si>
  <si>
    <t>0809-333-1321-4</t>
  </si>
  <si>
    <t>0809-333-1332-1</t>
  </si>
  <si>
    <t>0809-333-1343-8</t>
  </si>
  <si>
    <t>0809-333-2934-0</t>
  </si>
  <si>
    <t>0809-333-2945-0</t>
  </si>
  <si>
    <t>0809-333-2956-0</t>
  </si>
  <si>
    <t>0809-333-2967-0</t>
  </si>
  <si>
    <t>0809-211-9150-2</t>
  </si>
  <si>
    <t>0809-223-9703-0</t>
  </si>
  <si>
    <t>0809-224-4001-7</t>
  </si>
  <si>
    <t>0809-224-4042-8</t>
  </si>
  <si>
    <t>0709-061-8500-4</t>
  </si>
  <si>
    <t>0709-061-8570-0</t>
  </si>
  <si>
    <t>0709-064-1001-9</t>
  </si>
  <si>
    <t>0709-064-1034-0</t>
  </si>
  <si>
    <t>0709-064-1045-7</t>
  </si>
  <si>
    <t>0709-064-1056-4</t>
  </si>
  <si>
    <t>0709-064-4107-6</t>
  </si>
  <si>
    <t>0809-122-1001-6</t>
  </si>
  <si>
    <t>0809-122-1089-2</t>
  </si>
  <si>
    <t>0809-122-1100-6</t>
  </si>
  <si>
    <t>0809-122-1111-3</t>
  </si>
  <si>
    <t>0809-122-1133-7</t>
  </si>
  <si>
    <t>0809-122-1144-4</t>
  </si>
  <si>
    <t>0809-211-2216-7</t>
  </si>
  <si>
    <t>0809-211-2227-4</t>
  </si>
  <si>
    <t>0809-211-2238-1</t>
  </si>
  <si>
    <t>0809-211-2249-8</t>
  </si>
  <si>
    <t>0809-211-2260-3</t>
  </si>
  <si>
    <t>0809-211-2271-0</t>
  </si>
  <si>
    <t>0809-211-5001-0</t>
  </si>
  <si>
    <t>0809-211-5012-7</t>
  </si>
  <si>
    <t>0809-122-1155-1</t>
  </si>
  <si>
    <t>0809-122-1166-8</t>
  </si>
  <si>
    <t>0809-122-1177-5</t>
  </si>
  <si>
    <t>0809-122-1188-2</t>
  </si>
  <si>
    <t>0809-122-1199-9</t>
  </si>
  <si>
    <t>0809-122-1210-3</t>
  </si>
  <si>
    <t>0809-122-1221-0</t>
  </si>
  <si>
    <t>0809-122-1232-7</t>
  </si>
  <si>
    <t>0809-122-1243-4</t>
  </si>
  <si>
    <t>0809-122-1254-1</t>
  </si>
  <si>
    <t>0809-122-1265-8</t>
  </si>
  <si>
    <t>0809-122-1276-5</t>
  </si>
  <si>
    <t>0809-122-1287-2</t>
  </si>
  <si>
    <t>0809-122-1298-9</t>
  </si>
  <si>
    <t>0809-122-1309-5</t>
  </si>
  <si>
    <t>0809-122-1320-0</t>
  </si>
  <si>
    <t>0809-143-9500-1</t>
  </si>
  <si>
    <t>0809-211-5628-3</t>
  </si>
  <si>
    <t>0809-211-5639-0</t>
  </si>
  <si>
    <t>0809-211-5650-5</t>
  </si>
  <si>
    <t>0809-211-5661-2</t>
  </si>
  <si>
    <t>0809-211-5672-9</t>
  </si>
  <si>
    <t>0809-211-5683-6</t>
  </si>
  <si>
    <t>0809-211-5694-3</t>
  </si>
  <si>
    <t>0809-211-5705-9</t>
  </si>
  <si>
    <t>0809-224-8930-5</t>
  </si>
  <si>
    <t>0809-231-4412-1</t>
  </si>
  <si>
    <t>0809-231-4423-8</t>
  </si>
  <si>
    <t>0809-231-4434-5</t>
  </si>
  <si>
    <t>0809-231-4445-2</t>
  </si>
  <si>
    <t>0809-231-4456-9</t>
  </si>
  <si>
    <t>0809-211-5716-6</t>
  </si>
  <si>
    <t>0809-143-9550-0</t>
  </si>
  <si>
    <t>0809-144-8050-7</t>
  </si>
  <si>
    <t>0809-144-8500-2</t>
  </si>
  <si>
    <t>Shift to 1st grade, forest</t>
  </si>
  <si>
    <t>Shift to forest, 3rd grade</t>
  </si>
  <si>
    <t>Shift from pasture</t>
  </si>
  <si>
    <t>Shift from pasture, 2nd</t>
  </si>
  <si>
    <t>0809-154-9360-8</t>
  </si>
  <si>
    <t>0809-211-6079-6</t>
  </si>
  <si>
    <t>0809-211-6090-1</t>
  </si>
  <si>
    <t>0809-211-6101-7</t>
  </si>
  <si>
    <t>0809-163-6822-0</t>
  </si>
  <si>
    <t>0809-163-6833-0</t>
  </si>
  <si>
    <t>0809-163-6855-0</t>
  </si>
  <si>
    <t>0809-163-6866-0</t>
  </si>
  <si>
    <t>0809-231-8810-1</t>
  </si>
  <si>
    <t>0809-164-5335-5</t>
  </si>
  <si>
    <t>0809-164-5337-3</t>
  </si>
  <si>
    <t>0809-164-5339-1</t>
  </si>
  <si>
    <t>0809-211-6200-7</t>
  </si>
  <si>
    <t>0809-211-6211-4</t>
  </si>
  <si>
    <t>0809-211-6222-1</t>
  </si>
  <si>
    <t>0809-211-6233-8</t>
  </si>
  <si>
    <t>0809-031-8050-0</t>
  </si>
  <si>
    <t>0809-031-8090-0</t>
  </si>
  <si>
    <t>0809-031-8500-8</t>
  </si>
  <si>
    <t>0809-031-9001-0</t>
  </si>
  <si>
    <t>0809-033-9730-6</t>
  </si>
  <si>
    <t>0809-223-6001-0</t>
  </si>
  <si>
    <t>0809-034-8671-9</t>
  </si>
  <si>
    <t>0809-034-8690-6</t>
  </si>
  <si>
    <t>0809-093-9000-7</t>
  </si>
  <si>
    <t>0809-093-9840-1</t>
  </si>
  <si>
    <t>0809-094-9262-0</t>
  </si>
  <si>
    <t>0809-094-9270-0</t>
  </si>
  <si>
    <t>0809-094-9285-0</t>
  </si>
  <si>
    <t>0809-223-6138-0</t>
  </si>
  <si>
    <t>0809-094-9305-0</t>
  </si>
  <si>
    <t>0809-101-8050-8</t>
  </si>
  <si>
    <t>0809-101-8141-8</t>
  </si>
  <si>
    <t>0809-101-8550-0</t>
  </si>
  <si>
    <t>0809-101-9001-0</t>
  </si>
  <si>
    <t>0809-101-9550-1</t>
  </si>
  <si>
    <t>0809-101-9690-2</t>
  </si>
  <si>
    <t>0809-104-9340-2</t>
  </si>
  <si>
    <t>0809-104-9360-8</t>
  </si>
  <si>
    <t>0809-223-6153-0</t>
  </si>
  <si>
    <t>0809-104-9370-6</t>
  </si>
  <si>
    <t>0809-034-9110-0</t>
  </si>
  <si>
    <t>0809-034-9171-2</t>
  </si>
  <si>
    <t>0809-034-9180-1</t>
  </si>
  <si>
    <t>0809-034-9210-4</t>
  </si>
  <si>
    <t>0809-091-9960-8</t>
  </si>
  <si>
    <t>0809-104-9500-8</t>
  </si>
  <si>
    <t>0809-111-8000-6</t>
  </si>
  <si>
    <t>0809-112-8140-6</t>
  </si>
  <si>
    <t>0809-112-9000-3</t>
  </si>
  <si>
    <t>0809-112-9120-8</t>
  </si>
  <si>
    <t>0809-112-9500-8</t>
  </si>
  <si>
    <t>Shift from 2nd, 3rd, und</t>
  </si>
  <si>
    <t>0809-113-8500-9</t>
  </si>
  <si>
    <t>0809-113-9100-0</t>
  </si>
  <si>
    <t>0809-114-9770-0</t>
  </si>
  <si>
    <t>Shift to 1st, 3rd, und</t>
  </si>
  <si>
    <t>0809-114-9790-6</t>
  </si>
  <si>
    <t>0709-051-0050-7</t>
  </si>
  <si>
    <t>0709-051-0350-4</t>
  </si>
  <si>
    <t>0809-123-8030-6</t>
  </si>
  <si>
    <t>0809-123-8080-6</t>
  </si>
  <si>
    <t>0809-123-8145-8</t>
  </si>
  <si>
    <t>0809-123-8165-4</t>
  </si>
  <si>
    <t>0809-123-8175-2</t>
  </si>
  <si>
    <t>0709-052-0356-7</t>
  </si>
  <si>
    <t>0809-162-8740-0</t>
  </si>
  <si>
    <t>0809-162-8810-0</t>
  </si>
  <si>
    <t>0809-162-8830-0</t>
  </si>
  <si>
    <t>0809-164-4985-0</t>
  </si>
  <si>
    <t>0809-164-4987-0</t>
  </si>
  <si>
    <t>0809-164-4989-0</t>
  </si>
  <si>
    <t>0809-164-4991-0</t>
  </si>
  <si>
    <t>0809-164-4993-0</t>
  </si>
  <si>
    <t>0809-164-4995-0</t>
  </si>
  <si>
    <t>0809-164-4997-0</t>
  </si>
  <si>
    <t>0809-164-4999-0</t>
  </si>
  <si>
    <t>0809-164-5100-8</t>
  </si>
  <si>
    <t>0809-164-5111-5</t>
  </si>
  <si>
    <t>0809-164-5122-2</t>
  </si>
  <si>
    <t>0709-051-0800-9</t>
  </si>
  <si>
    <t>0809-114-9940-4</t>
  </si>
  <si>
    <t>0809-021-9000-3</t>
  </si>
  <si>
    <t>0809-021-9500-8</t>
  </si>
  <si>
    <t>0809-022-8610-0</t>
  </si>
  <si>
    <t>0809-022-9500-7</t>
  </si>
  <si>
    <t>0709-051-3850-3</t>
  </si>
  <si>
    <t>0709-052-0256-8</t>
  </si>
  <si>
    <t>0709-052-0326-3</t>
  </si>
  <si>
    <t>0809-164-5133-9</t>
  </si>
  <si>
    <t>0809-291-8140-0</t>
  </si>
  <si>
    <t>0809-151-8502-0</t>
  </si>
  <si>
    <t>0809-211-6129-0</t>
  </si>
  <si>
    <t>0809-211-6135-0</t>
  </si>
  <si>
    <t>0809-171-8920-1</t>
  </si>
  <si>
    <t>0809-171-8930-9</t>
  </si>
  <si>
    <t>0809-171-8940-7</t>
  </si>
  <si>
    <t>0809-171-8970-1</t>
  </si>
  <si>
    <t>0809-172-0601-2</t>
  </si>
  <si>
    <t>0809-172-0612-9</t>
  </si>
  <si>
    <t>0809-172-0623-6</t>
  </si>
  <si>
    <t>0809-172-0634-3</t>
  </si>
  <si>
    <t>0809-172-0645-0</t>
  </si>
  <si>
    <t>0809-172-0656-7</t>
  </si>
  <si>
    <t>0809-172-0667-4</t>
  </si>
  <si>
    <t>0809-223-6149-0</t>
  </si>
  <si>
    <t>0809-223-6150-0</t>
  </si>
  <si>
    <t>0809-223-6151-0</t>
  </si>
  <si>
    <t>0809-223-6152-0</t>
  </si>
  <si>
    <t>0809-223-6154-0</t>
  </si>
  <si>
    <t>0809-223-6155-0</t>
  </si>
  <si>
    <t>0809-223-6156-0</t>
  </si>
  <si>
    <t>0809-223-6157-0</t>
  </si>
  <si>
    <t>0809-223-6158-0</t>
  </si>
  <si>
    <t>0809-172-0678-1</t>
  </si>
  <si>
    <t>0809-172-2009-6</t>
  </si>
  <si>
    <t>0809-034-9250-0</t>
  </si>
  <si>
    <t>0809-171-2801-0</t>
  </si>
  <si>
    <t>0709-051-2100-2</t>
  </si>
  <si>
    <t>0809-154-9350-0</t>
  </si>
  <si>
    <t>0809-162-8360-0</t>
  </si>
  <si>
    <t>0809-162-8695-6</t>
  </si>
  <si>
    <t>0809-162-8715-1</t>
  </si>
  <si>
    <t>0709-052-2246-6</t>
  </si>
  <si>
    <t>0809-132-9310-4</t>
  </si>
  <si>
    <t>0809-132-9801-0</t>
  </si>
  <si>
    <t>0709-053-2173-3</t>
  </si>
  <si>
    <t>0709-053-2183-1</t>
  </si>
  <si>
    <t>0709-053-2194-8</t>
  </si>
  <si>
    <t>0709-053-2205-4</t>
  </si>
  <si>
    <t>0709-052-2257-3</t>
  </si>
  <si>
    <t>0709-052-2267-1</t>
  </si>
  <si>
    <t>0709-052-2301-8</t>
  </si>
  <si>
    <t>0709-052-2312-5</t>
  </si>
  <si>
    <t>0709-064-8840-0</t>
  </si>
  <si>
    <t>0709-064-8890-0</t>
  </si>
  <si>
    <t>0809-164-5144-6</t>
  </si>
  <si>
    <t>0709-061-0008-7</t>
  </si>
  <si>
    <t>0709-061-0019-4</t>
  </si>
  <si>
    <t>0709-061-0030-9</t>
  </si>
  <si>
    <t>0709-061-0041-6</t>
  </si>
  <si>
    <t>0809-211-5749-7</t>
  </si>
  <si>
    <t>0709-064-8900-7</t>
  </si>
  <si>
    <t>0809-012-8520-7</t>
  </si>
  <si>
    <t>0809-013-8000-5</t>
  </si>
  <si>
    <t>0809-164-9170-6</t>
  </si>
  <si>
    <t>0809-164-9190-2</t>
  </si>
  <si>
    <t>0809-212-0086-8</t>
  </si>
  <si>
    <t>0809-164-5155-3</t>
  </si>
  <si>
    <t>0709-052-6045-1</t>
  </si>
  <si>
    <t>0809-144-9170-0</t>
  </si>
  <si>
    <t>0809-144-9700-8</t>
  </si>
  <si>
    <t>0809-041-8050-0</t>
  </si>
  <si>
    <t>Shift to ag forest, 1st</t>
  </si>
  <si>
    <t>Shift from 2nd, undeveloped</t>
  </si>
  <si>
    <t>0809-041-8065-0</t>
  </si>
  <si>
    <t>Shift to 1st, ag forest</t>
  </si>
  <si>
    <t>0809-041-8080-0</t>
  </si>
  <si>
    <t>0809-041-8095-0</t>
  </si>
  <si>
    <t>0809-041-8500-6</t>
  </si>
  <si>
    <t>0809-042-9340-7</t>
  </si>
  <si>
    <t>0809-042-9430-8</t>
  </si>
  <si>
    <t>0809-042-9500-3</t>
  </si>
  <si>
    <t>0709-052-6112-9</t>
  </si>
  <si>
    <t>0809-121-8670-4</t>
  </si>
  <si>
    <t>0809-121-8675-9</t>
  </si>
  <si>
    <t>0809-121-8685-7</t>
  </si>
  <si>
    <t>0809-223-6002-0</t>
  </si>
  <si>
    <t>0809-223-6003-0</t>
  </si>
  <si>
    <t>0809-223-6014-0</t>
  </si>
  <si>
    <t>0809-223-6015-0</t>
  </si>
  <si>
    <t>0809-223-6016-0</t>
  </si>
  <si>
    <t>0709-052-6123-6</t>
  </si>
  <si>
    <t>0709-052-6134-3</t>
  </si>
  <si>
    <t>0709-052-6165-0</t>
  </si>
  <si>
    <t>0809-171-8570-5</t>
  </si>
  <si>
    <t>0809-171-8583-0</t>
  </si>
  <si>
    <t>0809-171-8594-0</t>
  </si>
  <si>
    <t>0809-113-9840-6</t>
  </si>
  <si>
    <t>0809-114-8000-3</t>
  </si>
  <si>
    <t>0709-052-6175-4</t>
  </si>
  <si>
    <t>0709-052-6201-1</t>
  </si>
  <si>
    <t>0709-052-6232-4</t>
  </si>
  <si>
    <t>0709-053-2001-0</t>
  </si>
  <si>
    <t>0709-061-0112-0</t>
  </si>
  <si>
    <t>0709-061-0118-4</t>
  </si>
  <si>
    <t>0809-114-9501-5</t>
  </si>
  <si>
    <t>0809-114-9730-8</t>
  </si>
  <si>
    <t>0809-122-9550-6</t>
  </si>
  <si>
    <t>0809-122-9600-5</t>
  </si>
  <si>
    <t>0809-122-9910-0</t>
  </si>
  <si>
    <t>0809-122-9930-6</t>
  </si>
  <si>
    <t>0809-122-9950-2</t>
  </si>
  <si>
    <t>0809-123-8000-2</t>
  </si>
  <si>
    <t>Shift to 2nd, 3rd, und</t>
  </si>
  <si>
    <t>0809-123-9162-0</t>
  </si>
  <si>
    <t>0809-124-8000-1</t>
  </si>
  <si>
    <t>0809-124-8500-6</t>
  </si>
  <si>
    <t>0809-124-8610-3</t>
  </si>
  <si>
    <t>0809-124-8700-4</t>
  </si>
  <si>
    <t>0809-141-9840-2</t>
  </si>
  <si>
    <t>0809-142-8000-9</t>
  </si>
  <si>
    <t>Shift to 2nd, ag forest, und</t>
  </si>
  <si>
    <t>0809-144-8820-5</t>
  </si>
  <si>
    <t>0809-153-9330-5</t>
  </si>
  <si>
    <t>Shift to 1st, 2nd, ag forest</t>
  </si>
  <si>
    <t>0809-122-8070-9</t>
  </si>
  <si>
    <t>0809-154-8550-0</t>
  </si>
  <si>
    <t>0809-164-5297-2</t>
  </si>
  <si>
    <t>0809-164-5301-5</t>
  </si>
  <si>
    <t>0809-164-5307-9</t>
  </si>
  <si>
    <t>0809-164-5309-7</t>
  </si>
  <si>
    <t>0809-164-5311-3</t>
  </si>
  <si>
    <t>0809-164-5313-1</t>
  </si>
  <si>
    <t>0709-052-6034-4</t>
  </si>
  <si>
    <t>0709-061-0129-1</t>
  </si>
  <si>
    <t>0709-061-0140-6</t>
  </si>
  <si>
    <t>0809-202-8300-3</t>
  </si>
  <si>
    <t>0809-202-8500-1</t>
  </si>
  <si>
    <t>0709-064-1089-5</t>
  </si>
  <si>
    <t>0809-233-5002-0</t>
  </si>
  <si>
    <t>0809-233-5003-0</t>
  </si>
  <si>
    <t>0809-233-5004-0</t>
  </si>
  <si>
    <t>0809-211-5507-9</t>
  </si>
  <si>
    <t>0809-211-5826-3</t>
  </si>
  <si>
    <t>0709-064-1100-9</t>
  </si>
  <si>
    <t>0809-164-5315-9</t>
  </si>
  <si>
    <t>0809-164-5317-7</t>
  </si>
  <si>
    <t>0809-164-5319-5</t>
  </si>
  <si>
    <t>0709-052-3850-2</t>
  </si>
  <si>
    <t>0709-052-3900-1</t>
  </si>
  <si>
    <t>0809-314-9330-0</t>
  </si>
  <si>
    <t>0809-314-9351-5</t>
  </si>
  <si>
    <t>0809-314-9690-5</t>
  </si>
  <si>
    <t>0809-323-5012-2</t>
  </si>
  <si>
    <t>0809-323-5034-6</t>
  </si>
  <si>
    <t>0809-323-5045-3</t>
  </si>
  <si>
    <t>0709-052-6002-2</t>
  </si>
  <si>
    <t>0709-052-6013-9</t>
  </si>
  <si>
    <t>0709-052-6024-6</t>
  </si>
  <si>
    <t>0709-064-3407-5</t>
  </si>
  <si>
    <t>0709-064-3428-0</t>
  </si>
  <si>
    <t>0709-064-3449-5</t>
  </si>
  <si>
    <t>0709-064-3460-0</t>
  </si>
  <si>
    <t>0709-064-3480-6</t>
  </si>
  <si>
    <t>0709-052-2001-1</t>
  </si>
  <si>
    <t>0709-052-2122-5</t>
  </si>
  <si>
    <t>0709-052-2133-2</t>
  </si>
  <si>
    <t>0709-052-4001-7</t>
  </si>
  <si>
    <t>0709-052-4012-4</t>
  </si>
  <si>
    <t>0709-052-4023-1</t>
  </si>
  <si>
    <t>0709-052-4034-8</t>
  </si>
  <si>
    <t>0709-052-4045-5</t>
  </si>
  <si>
    <t>0709-064-8310-1</t>
  </si>
  <si>
    <t>0809-221-8020-9</t>
  </si>
  <si>
    <t>0809-221-8500-8</t>
  </si>
  <si>
    <t>0809-214-2012-0</t>
  </si>
  <si>
    <t>0809-214-2034-4</t>
  </si>
  <si>
    <t>0809-214-2045-1</t>
  </si>
  <si>
    <t>0809-214-2056-8</t>
  </si>
  <si>
    <t>0809-171-8537-0</t>
  </si>
  <si>
    <t>0809-314-9285-0</t>
  </si>
  <si>
    <t>0809-314-9295-0</t>
  </si>
  <si>
    <t>0709-052-2100-1</t>
  </si>
  <si>
    <t>0709-052-2111-8</t>
  </si>
  <si>
    <t>0709-064-8575-2</t>
  </si>
  <si>
    <t>0709-064-8585-0</t>
  </si>
  <si>
    <t>0709-064-8670-6</t>
  </si>
  <si>
    <t>0709-064-8685-9</t>
  </si>
  <si>
    <t>0809-291-8720-8</t>
  </si>
  <si>
    <t>0809-291-9010-5</t>
  </si>
  <si>
    <t>0809-292-8090-0</t>
  </si>
  <si>
    <t>0809-292-8100-7</t>
  </si>
  <si>
    <t>0809-292-8502-1</t>
  </si>
  <si>
    <t>0809-332-7023-4</t>
  </si>
  <si>
    <t>0809-332-7045-8</t>
  </si>
  <si>
    <t>0709-064-8710-7</t>
  </si>
  <si>
    <t>0709-064-8760-7</t>
  </si>
  <si>
    <t>0709-064-9030-8</t>
  </si>
  <si>
    <t>0709-064-9040-6</t>
  </si>
  <si>
    <t>0709-064-9050-4</t>
  </si>
  <si>
    <t>0809-221-9510-4</t>
  </si>
  <si>
    <t>0809-141-8000-0</t>
  </si>
  <si>
    <t>0809-141-8043-9</t>
  </si>
  <si>
    <t>Shift to res, ag forest, 2nd</t>
  </si>
  <si>
    <t>Shift to ag forest</t>
  </si>
  <si>
    <t>0809-141-8420-2</t>
  </si>
  <si>
    <t>0809-141-8450-6</t>
  </si>
  <si>
    <t>0809-141-8530-9</t>
  </si>
  <si>
    <t>0809-164-5321-1</t>
  </si>
  <si>
    <t>0809-164-5323-9</t>
  </si>
  <si>
    <t>0709-052-2334-9</t>
  </si>
  <si>
    <t>0709-052-3150-9</t>
  </si>
  <si>
    <t>0709-052-3320-3</t>
  </si>
  <si>
    <t>0709-052-3750-3</t>
  </si>
  <si>
    <t>0809-164-9280-3</t>
  </si>
  <si>
    <t>0809-164-9291-0</t>
  </si>
  <si>
    <t>0709-061-0183-5</t>
  </si>
  <si>
    <t>0709-061-0205-8</t>
  </si>
  <si>
    <t>0709-061-0216-5</t>
  </si>
  <si>
    <t>0709-061-0227-2</t>
  </si>
  <si>
    <t>0709-061-0238-9</t>
  </si>
  <si>
    <t>0709-061-0249-6</t>
  </si>
  <si>
    <t>0809-171-8500-9</t>
  </si>
  <si>
    <t>0809-172-2035-4</t>
  </si>
  <si>
    <t>0809-193-8001-0</t>
  </si>
  <si>
    <t>0809-193-8100-0</t>
  </si>
  <si>
    <t>Shift to 1st, 2nd, und</t>
  </si>
  <si>
    <t>0809-193-8500-3</t>
  </si>
  <si>
    <t>0809-193-9000-6</t>
  </si>
  <si>
    <t>Shift 1st, und</t>
  </si>
  <si>
    <t>0809-211-5760-2</t>
  </si>
  <si>
    <t>0809-211-5771-9</t>
  </si>
  <si>
    <t>0809-211-5782-6</t>
  </si>
  <si>
    <t>0809-211-5793-3</t>
  </si>
  <si>
    <t>0809-211-5804-9</t>
  </si>
  <si>
    <t>0809-211-5815-6</t>
  </si>
  <si>
    <t>0809-211-6024-1</t>
  </si>
  <si>
    <t>0809-193-9501-0</t>
  </si>
  <si>
    <t>0809-194-8000-7</t>
  </si>
  <si>
    <t>0809-194-8500-2</t>
  </si>
  <si>
    <t>0809-194-9000-5</t>
  </si>
  <si>
    <t>0809-194-9030-9</t>
  </si>
  <si>
    <t>Shift to 2nd, und</t>
  </si>
  <si>
    <t>0809-194-9340-4</t>
  </si>
  <si>
    <t>0809-194-9360-0</t>
  </si>
  <si>
    <t>0809-194-9500-0</t>
  </si>
  <si>
    <t>0809-211-5331-1</t>
  </si>
  <si>
    <t>0809-211-5342-8</t>
  </si>
  <si>
    <t>0809-244-9580-0</t>
  </si>
  <si>
    <t>0809-244-9542-0</t>
  </si>
  <si>
    <t>0809-154-8003-0</t>
  </si>
  <si>
    <t>Shift to ag forest, 2nd</t>
  </si>
  <si>
    <t>0809-154-8602-0</t>
  </si>
  <si>
    <t>0809-211-5353-5</t>
  </si>
  <si>
    <t>0809-211-5364-2</t>
  </si>
  <si>
    <t>0809-211-5375-9</t>
  </si>
  <si>
    <t>0809-211-5386-6</t>
  </si>
  <si>
    <t>0809-211-5397-3</t>
  </si>
  <si>
    <t>0809-211-5408-9</t>
  </si>
  <si>
    <t>0809-211-5419-6</t>
  </si>
  <si>
    <t>0809-163-4022-0</t>
  </si>
  <si>
    <t>0809-163-4033-0</t>
  </si>
  <si>
    <t>0809-163-4044-0</t>
  </si>
  <si>
    <t>0809-163-4055-0</t>
  </si>
  <si>
    <t>0809-163-4066-0</t>
  </si>
  <si>
    <t>0809-163-4077-0</t>
  </si>
  <si>
    <t>0809-163-4088-0</t>
  </si>
  <si>
    <t>0809-163-4110-0</t>
  </si>
  <si>
    <t>0809-163-4121-0</t>
  </si>
  <si>
    <t>0809-163-4132-0</t>
  </si>
  <si>
    <t>0809-162-8190-6</t>
  </si>
  <si>
    <t>0809-162-8220-9</t>
  </si>
  <si>
    <t>0809-163-6723-0</t>
  </si>
  <si>
    <t>0809-211-5914-6</t>
  </si>
  <si>
    <t>0809-211-5925-3</t>
  </si>
  <si>
    <t>0809-211-5936-0</t>
  </si>
  <si>
    <t>0809-211-5441-8</t>
  </si>
  <si>
    <t>0809-211-5463-2</t>
  </si>
  <si>
    <t>0809-211-5474-9</t>
  </si>
  <si>
    <t>0809-211-5485-6</t>
  </si>
  <si>
    <t>0809-211-5496-3</t>
  </si>
  <si>
    <t>0809-162-8050-5</t>
  </si>
  <si>
    <t>0809-144-8890-1</t>
  </si>
  <si>
    <t>0809-144-8900-8</t>
  </si>
  <si>
    <t>0809-144-8920-4</t>
  </si>
  <si>
    <t>0809-144-9000-5</t>
  </si>
  <si>
    <t>0809-202-8750-9</t>
  </si>
  <si>
    <t>0809-184-8000-9</t>
  </si>
  <si>
    <t>0809-184-8030-3</t>
  </si>
  <si>
    <t>0809-184-8502-2</t>
  </si>
  <si>
    <t>0809-211-5947-7</t>
  </si>
  <si>
    <t>0809-211-5958-4</t>
  </si>
  <si>
    <t>0809-211-5969-1</t>
  </si>
  <si>
    <t>0809-211-5980-6</t>
  </si>
  <si>
    <t>0809-211-5991-3</t>
  </si>
  <si>
    <t>0809-163-6745-0</t>
  </si>
  <si>
    <t>0809-163-6756-0</t>
  </si>
  <si>
    <t>0809-163-6767-0</t>
  </si>
  <si>
    <t>0809-163-6778-0</t>
  </si>
  <si>
    <t>0809-163-6789-0</t>
  </si>
  <si>
    <t>0809-163-6800-0</t>
  </si>
  <si>
    <t>0809-163-6811-0</t>
  </si>
  <si>
    <t>0809-211-6013-4</t>
  </si>
  <si>
    <t>0809-211-6398-0</t>
  </si>
  <si>
    <t>0809-291-0150-0</t>
  </si>
  <si>
    <t>0809-291-0153-0</t>
  </si>
  <si>
    <t>0809-291-0156-0</t>
  </si>
  <si>
    <t>0709-052-2078-0</t>
  </si>
  <si>
    <t>0709-052-2089-7</t>
  </si>
  <si>
    <t>0709-064-4128-1</t>
  </si>
  <si>
    <t>0709-064-4149-6</t>
  </si>
  <si>
    <t>0709-064-4170-9</t>
  </si>
  <si>
    <t>0709-064-6460-4</t>
  </si>
  <si>
    <t>0709-064-6490-8</t>
  </si>
  <si>
    <t>0709-064-8000-6</t>
  </si>
  <si>
    <t>0709-064-8020-2</t>
  </si>
  <si>
    <t>0709-064-8030-0</t>
  </si>
  <si>
    <t>0809-191-9000-8</t>
  </si>
  <si>
    <t>Shift from 2nd, 3rd, ag forest</t>
  </si>
  <si>
    <t>0709-052-4056-2</t>
  </si>
  <si>
    <t>0709-052-4101-6</t>
  </si>
  <si>
    <t>0809-211-6409-6</t>
  </si>
  <si>
    <t>0809-211-6420-1</t>
  </si>
  <si>
    <t>0809-211-6442-5</t>
  </si>
  <si>
    <t>0809-211-6453-2</t>
  </si>
  <si>
    <t>0809-164-4969-0</t>
  </si>
  <si>
    <t>0809-164-4971-0</t>
  </si>
  <si>
    <t>0809-211-5221-4</t>
  </si>
  <si>
    <t>0809-211-5232-1</t>
  </si>
  <si>
    <t>0709-052-4112-3</t>
  </si>
  <si>
    <t>0709-052-4123-0</t>
  </si>
  <si>
    <t>0709-052-4134-7</t>
  </si>
  <si>
    <t>0709-052-4145-4</t>
  </si>
  <si>
    <t>0709-052-4156-1</t>
  </si>
  <si>
    <t>0709-052-4167-8</t>
  </si>
  <si>
    <t>0809-191-9500-3</t>
  </si>
  <si>
    <t>0809-192-8000-9</t>
  </si>
  <si>
    <t>0809-192-9000-7</t>
  </si>
  <si>
    <t>0809-192-9500-2</t>
  </si>
  <si>
    <t>0809-201-0441-0</t>
  </si>
  <si>
    <t>0809-201-0452-0</t>
  </si>
  <si>
    <t>0809-011-9500-0</t>
  </si>
  <si>
    <t>0809-012-8001-5</t>
  </si>
  <si>
    <t>0809-164-4973-0</t>
  </si>
  <si>
    <t>0809-164-4975-0</t>
  </si>
  <si>
    <t>0809-164-4977-0</t>
  </si>
  <si>
    <t>0809-164-4979-0</t>
  </si>
  <si>
    <t>0809-164-4981-0</t>
  </si>
  <si>
    <t>0809-164-4983-0</t>
  </si>
  <si>
    <t>0709-052-2012-8</t>
  </si>
  <si>
    <t>0709-052-2023-5</t>
  </si>
  <si>
    <t>0809-163-4484-0</t>
  </si>
  <si>
    <t>0809-163-4495-0</t>
  </si>
  <si>
    <t>0709-052-2045-9</t>
  </si>
  <si>
    <t>0709-052-2056-6</t>
  </si>
  <si>
    <t>0709-052-0105-0</t>
  </si>
  <si>
    <t>0709-052-0130-0</t>
  </si>
  <si>
    <t>0809-204-8500-9</t>
  </si>
  <si>
    <t>Shift from 1st, ag forst</t>
  </si>
  <si>
    <t>0809-204-9000-2</t>
  </si>
  <si>
    <t>0809-204-9500-7</t>
  </si>
  <si>
    <t>0809-211-2095-4</t>
  </si>
  <si>
    <t>0809-033-8000-1</t>
  </si>
  <si>
    <t>0809-033-8500-6</t>
  </si>
  <si>
    <t>0809-033-9000-9</t>
  </si>
  <si>
    <t>Shift to und, 2nd, comm</t>
  </si>
  <si>
    <t>Shift to comm</t>
  </si>
  <si>
    <t>0709-052-4189-2</t>
  </si>
  <si>
    <t>0709-052-4200-6</t>
  </si>
  <si>
    <t>0709-052-4211-3</t>
  </si>
  <si>
    <t>0709-052-4221-1</t>
  </si>
  <si>
    <t>0709-053-2022-5</t>
  </si>
  <si>
    <t>0709-053-2033-2</t>
  </si>
  <si>
    <t>0709-053-2044-9</t>
  </si>
  <si>
    <t>0809-122-1014-1</t>
  </si>
  <si>
    <t>0809-031-9150-0</t>
  </si>
  <si>
    <t>0809-032-9000-0</t>
  </si>
  <si>
    <t>0809-032-9501-4</t>
  </si>
  <si>
    <t>0809-032-9850-2</t>
  </si>
  <si>
    <t>0809-203-9830-9</t>
  </si>
  <si>
    <t>0809-203-9860-3</t>
  </si>
  <si>
    <t>0809-204-8010-2</t>
  </si>
  <si>
    <t>Shift to forest, 3rd</t>
  </si>
  <si>
    <t>0809-132-9110-6</t>
  </si>
  <si>
    <t>0809-132-9160-6</t>
  </si>
  <si>
    <t>0809-132-9190-0</t>
  </si>
  <si>
    <t>0809-132-9200-7</t>
  </si>
  <si>
    <t>0809-132-9205-2</t>
  </si>
  <si>
    <t>0809-132-9210-5</t>
  </si>
  <si>
    <t>0809-132-9230-1</t>
  </si>
  <si>
    <t>0809-132-9240-9</t>
  </si>
  <si>
    <t>0809-132-9280-1</t>
  </si>
  <si>
    <t>0809-132-9300-6</t>
  </si>
  <si>
    <t>0809-073-9610-0</t>
  </si>
  <si>
    <t>0809-113-9750-0</t>
  </si>
  <si>
    <t>0809-103-9500-9</t>
  </si>
  <si>
    <t>0809-103-9521-4</t>
  </si>
  <si>
    <t>0809-121-8635-0</t>
  </si>
  <si>
    <t>0809-121-8650-0</t>
  </si>
  <si>
    <t>0809-223-6017-0</t>
  </si>
  <si>
    <t>0809-223-6018-0</t>
  </si>
  <si>
    <t>0809-223-6019-0</t>
  </si>
  <si>
    <t>0809-223-6020-0</t>
  </si>
  <si>
    <t>0809-194-9720-4</t>
  </si>
  <si>
    <t>0809-231-8695-2</t>
  </si>
  <si>
    <t>0809-231-8700-4</t>
  </si>
  <si>
    <t>0809-231-8725-5</t>
  </si>
  <si>
    <t>0809-231-8745-1</t>
  </si>
  <si>
    <t>0809-231-8755-9</t>
  </si>
  <si>
    <t>0809-202-8001-5</t>
  </si>
  <si>
    <t>0809-202-8200-4</t>
  </si>
  <si>
    <t>0809-232-9556-7</t>
  </si>
  <si>
    <t>0809-312-0340-8</t>
  </si>
  <si>
    <t>0809-041-9001-0</t>
  </si>
  <si>
    <t>0809-042-8000-0</t>
  </si>
  <si>
    <t>0809-042-8500-5</t>
  </si>
  <si>
    <t>0809-312-0351-5</t>
  </si>
  <si>
    <t>0809-312-0362-2</t>
  </si>
  <si>
    <t>0809-231-8825-4</t>
  </si>
  <si>
    <t>0809-231-8840-5</t>
  </si>
  <si>
    <t>0809-231-8850-3</t>
  </si>
  <si>
    <t>0809-231-8900-2</t>
  </si>
  <si>
    <t>0809-233-5001-0</t>
  </si>
  <si>
    <t>0809-211-6002-7</t>
  </si>
  <si>
    <t>0809-282-8770-9</t>
  </si>
  <si>
    <t>0809-282-8780-7</t>
  </si>
  <si>
    <t>0809-132-9460-3</t>
  </si>
  <si>
    <t>0809-214-2001-3</t>
  </si>
  <si>
    <t>0809-223-6011-0</t>
  </si>
  <si>
    <t>0809-223-6012-0</t>
  </si>
  <si>
    <t>0809-282-8800-2</t>
  </si>
  <si>
    <t>0809-282-8810-0</t>
  </si>
  <si>
    <t>0809-282-9050-8</t>
  </si>
  <si>
    <t>0809-211-6475-6</t>
  </si>
  <si>
    <t>0809-211-6486-3</t>
  </si>
  <si>
    <t>0809-211-6585-3</t>
  </si>
  <si>
    <t>0809-284-4375-4</t>
  </si>
  <si>
    <t>0809-284-4386-1</t>
  </si>
  <si>
    <t>0809-284-4397-8</t>
  </si>
  <si>
    <t>0809-291-8470-1</t>
  </si>
  <si>
    <t>0809-292-8551-2</t>
  </si>
  <si>
    <t>0809-323-5165-0</t>
  </si>
  <si>
    <t>0809-323-5175-0</t>
  </si>
  <si>
    <t>0809-332-6801-4</t>
  </si>
  <si>
    <t>0809-332-6812-1</t>
  </si>
  <si>
    <t>0809-332-6831-8</t>
  </si>
  <si>
    <t>0809-332-6842-5</t>
  </si>
  <si>
    <t>0809-332-6853-2</t>
  </si>
  <si>
    <t>0809-332-6864-9</t>
  </si>
  <si>
    <t>0809-332-6875-6</t>
  </si>
  <si>
    <t>0809-332-6886-3</t>
  </si>
  <si>
    <t>0809-332-6897-0</t>
  </si>
  <si>
    <t>0809-332-6909-0</t>
  </si>
  <si>
    <t>0809-333-0050-4</t>
  </si>
  <si>
    <t>0809-333-0078-2</t>
  </si>
  <si>
    <t>0809-333-0111-0</t>
  </si>
  <si>
    <t>0809-223-6099-0</t>
  </si>
  <si>
    <t>0809-223-6100-0</t>
  </si>
  <si>
    <t>0809-223-6101-0</t>
  </si>
  <si>
    <t>0809-224-4503-0</t>
  </si>
  <si>
    <t>0809-224-4505-0</t>
  </si>
  <si>
    <t>0809-224-4507-0</t>
  </si>
  <si>
    <t>0809-224-4509-0</t>
  </si>
  <si>
    <t>0809-224-4511-0</t>
  </si>
  <si>
    <t>0809-224-4513-0</t>
  </si>
  <si>
    <t>0809-224-4515-0</t>
  </si>
  <si>
    <t>0809-224-4517-0</t>
  </si>
  <si>
    <t>0809-224-4519-0</t>
  </si>
  <si>
    <t>0809-224-4521-0</t>
  </si>
  <si>
    <t>0809-224-6920-1</t>
  </si>
  <si>
    <t>0809-224-6921-0</t>
  </si>
  <si>
    <t>0809-224-6922-9</t>
  </si>
  <si>
    <t>0809-224-6923-8</t>
  </si>
  <si>
    <t>0809-224-6924-7</t>
  </si>
  <si>
    <t>0809-224-6925-6</t>
  </si>
  <si>
    <t>0809-224-6926-5</t>
  </si>
  <si>
    <t>0809-224-6954-1</t>
  </si>
  <si>
    <t>0809-224-6955-0</t>
  </si>
  <si>
    <t>0809-224-6956-9</t>
  </si>
  <si>
    <t>0809-224-6957-8</t>
  </si>
  <si>
    <t>0809-224-6958-7</t>
  </si>
  <si>
    <t>0809-312-0111-5</t>
  </si>
  <si>
    <t>0809-312-0122-2</t>
  </si>
  <si>
    <t>0809-312-0133-9</t>
  </si>
  <si>
    <t>0809-312-0144-6</t>
  </si>
  <si>
    <t>0809-323-4001-7</t>
  </si>
  <si>
    <t>0809-323-4022-2</t>
  </si>
  <si>
    <t>0809-323-4043-7</t>
  </si>
  <si>
    <t>0809-323-4064-2</t>
  </si>
  <si>
    <t>0809-323-4085-7</t>
  </si>
  <si>
    <t>0809-323-4106-1</t>
  </si>
  <si>
    <t>0809-323-4127-6</t>
  </si>
  <si>
    <t>0809-323-5001-5</t>
  </si>
  <si>
    <t>0809-332-7012-7</t>
  </si>
  <si>
    <t>0809-211-6321-1</t>
  </si>
  <si>
    <t>0809-211-6332-8</t>
  </si>
  <si>
    <t>0809-164-5367-7</t>
  </si>
  <si>
    <t>0809-164-5369-5</t>
  </si>
  <si>
    <t>0809-164-5371-1</t>
  </si>
  <si>
    <t>0809-164-5373-9</t>
  </si>
  <si>
    <t>0809-164-5375-7</t>
  </si>
  <si>
    <t>0809-211-6497-0</t>
  </si>
  <si>
    <t>0809-332-7143-9</t>
  </si>
  <si>
    <t>0809-332-7154-6</t>
  </si>
  <si>
    <t>0809-233-9300-4</t>
  </si>
  <si>
    <t>0809-284-4032-8</t>
  </si>
  <si>
    <t>0809-284-4043-5</t>
  </si>
  <si>
    <t>0809-284-4054-2</t>
  </si>
  <si>
    <t>0809-284-4065-9</t>
  </si>
  <si>
    <t>0809-284-4076-6</t>
  </si>
  <si>
    <t>0809-284-4087-3</t>
  </si>
  <si>
    <t>0809-284-4098-0</t>
  </si>
  <si>
    <t>0809-284-4109-6</t>
  </si>
  <si>
    <t>0809-284-4120-1</t>
  </si>
  <si>
    <t>0809-284-4131-8</t>
  </si>
  <si>
    <t>0809-284-4142-5</t>
  </si>
  <si>
    <t>0809-284-4153-2</t>
  </si>
  <si>
    <t>0809-223-6021-0</t>
  </si>
  <si>
    <t>0809-223-6022-0</t>
  </si>
  <si>
    <t>0809-223-6023-0</t>
  </si>
  <si>
    <t>0809-223-6024-0</t>
  </si>
  <si>
    <t>0809-223-6025-0</t>
  </si>
  <si>
    <t>0809-223-6026-0</t>
  </si>
  <si>
    <t>0809-223-6027-0</t>
  </si>
  <si>
    <t>0809-223-6028-0</t>
  </si>
  <si>
    <t>0809-223-6029-0</t>
  </si>
  <si>
    <t>0809-212-0127-8</t>
  </si>
  <si>
    <t>0809-212-0318-7</t>
  </si>
  <si>
    <t>0809-212-0340-9</t>
  </si>
  <si>
    <t>0809-212-0361-4</t>
  </si>
  <si>
    <t>0809-212-0382-9</t>
  </si>
  <si>
    <t>0809-212-0403-3</t>
  </si>
  <si>
    <t>0809-212-0424-8</t>
  </si>
  <si>
    <t>0809-212-0445-3</t>
  </si>
  <si>
    <t>0809-212-0466-8</t>
  </si>
  <si>
    <t>0809-212-0488-0</t>
  </si>
  <si>
    <t>0809-184-8840-3</t>
  </si>
  <si>
    <t>0809-184-9000-7</t>
  </si>
  <si>
    <t>0809-184-9150-6</t>
  </si>
  <si>
    <t>0809-184-9500-2</t>
  </si>
  <si>
    <t>0809-212-0508-7</t>
  </si>
  <si>
    <t>0809-212-0529-2</t>
  </si>
  <si>
    <t>0809-212-0541-6</t>
  </si>
  <si>
    <t>0809-212-0563-0</t>
  </si>
  <si>
    <t>0809-212-0583-6</t>
  </si>
  <si>
    <t>0809-212-2009-7</t>
  </si>
  <si>
    <t>0809-212-2030-0</t>
  </si>
  <si>
    <t>0809-212-2051-5</t>
  </si>
  <si>
    <t>0809-211-5067-2</t>
  </si>
  <si>
    <t>0809-211-5078-9</t>
  </si>
  <si>
    <t>0809-211-5089-6</t>
  </si>
  <si>
    <t>0809-211-5100-0</t>
  </si>
  <si>
    <t>0809-211-5111-7</t>
  </si>
  <si>
    <t>0809-122-1353-1</t>
  </si>
  <si>
    <t>0809-122-1364-8</t>
  </si>
  <si>
    <t>0809-122-1375-5</t>
  </si>
  <si>
    <t>0809-122-1386-2</t>
  </si>
  <si>
    <t>0809-122-1397-9</t>
  </si>
  <si>
    <t>0809-122-1408-5</t>
  </si>
  <si>
    <t>0809-122-1421-8</t>
  </si>
  <si>
    <t>0809-122-1426-3</t>
  </si>
  <si>
    <t>0809-122-1441-4</t>
  </si>
  <si>
    <t>0809-122-1452-1</t>
  </si>
  <si>
    <t>0809-122-1463-8</t>
  </si>
  <si>
    <t>0809-142-8501-3</t>
  </si>
  <si>
    <t>0809-143-8000-8</t>
  </si>
  <si>
    <t>Shift from ag forest</t>
  </si>
  <si>
    <t>Shift from ag forest, 2nd</t>
  </si>
  <si>
    <t>Shift to G7, 1st</t>
  </si>
  <si>
    <t>0809-163-6877-0</t>
  </si>
  <si>
    <t>0809-163-6899-0</t>
  </si>
  <si>
    <t>0809-163-6910-0</t>
  </si>
  <si>
    <t>0809-163-6921-0</t>
  </si>
  <si>
    <t>0809-163-6943-0</t>
  </si>
  <si>
    <t>0809-163-6954-0</t>
  </si>
  <si>
    <t>0809-163-6965-0</t>
  </si>
  <si>
    <t>0809-211-6123-1</t>
  </si>
  <si>
    <t>0809-211-6141-9</t>
  </si>
  <si>
    <t>0809-211-6145-5</t>
  </si>
  <si>
    <t>0809-211-6156-2</t>
  </si>
  <si>
    <t>0809-211-6167-9</t>
  </si>
  <si>
    <t>0809-211-6178-6</t>
  </si>
  <si>
    <t>0809-211-6189-3</t>
  </si>
  <si>
    <t>0809-163-9850-4</t>
  </si>
  <si>
    <t>0809-163-9860-2</t>
  </si>
  <si>
    <t>0809-163-9920-9</t>
  </si>
  <si>
    <t>0809-164-4601-4</t>
  </si>
  <si>
    <t>0809-164-4623-8</t>
  </si>
  <si>
    <t>0809-164-4634-5</t>
  </si>
  <si>
    <t>0809-164-5327-5</t>
  </si>
  <si>
    <t>0809-164-5341-7</t>
  </si>
  <si>
    <t>0809-164-5343-5</t>
  </si>
  <si>
    <t>0809-164-5345-3</t>
  </si>
  <si>
    <t>0809-164-5347-1</t>
  </si>
  <si>
    <t>0809-211-6343-5</t>
  </si>
  <si>
    <t>0809-211-6354-2</t>
  </si>
  <si>
    <t>0809-211-6365-9</t>
  </si>
  <si>
    <t>0809-211-6376-6</t>
  </si>
  <si>
    <t>0809-211-6387-3</t>
  </si>
  <si>
    <t>0809-164-5359-7</t>
  </si>
  <si>
    <t>0809-164-5361-3</t>
  </si>
  <si>
    <t>0809-164-5363-1</t>
  </si>
  <si>
    <t>0809-164-5365-9</t>
  </si>
  <si>
    <t>0809-164-5349-9</t>
  </si>
  <si>
    <t>0809-164-5351-5</t>
  </si>
  <si>
    <t>0809-164-5353-3</t>
  </si>
  <si>
    <t>0809-164-5355-1</t>
  </si>
  <si>
    <t>0809-164-5357-9</t>
  </si>
  <si>
    <t>0809-211-6299-0</t>
  </si>
  <si>
    <t>0809-211-6310-4</t>
  </si>
  <si>
    <t>0809-232-9500-3</t>
  </si>
  <si>
    <t>0809-232-9520-9</t>
  </si>
  <si>
    <t>0809-232-9530-7</t>
  </si>
  <si>
    <t>0809-212-0002-8</t>
  </si>
  <si>
    <t>0809-212-0022-4</t>
  </si>
  <si>
    <t>0809-212-2198-9</t>
  </si>
  <si>
    <t>0809-212-2219-3</t>
  </si>
  <si>
    <t>0809-164-9210-7</t>
  </si>
  <si>
    <t>0809-172-2045-2</t>
  </si>
  <si>
    <t>0809-172-8030-7</t>
  </si>
  <si>
    <t>0809-172-8100-2</t>
  </si>
  <si>
    <t>0809-172-8540-0</t>
  </si>
  <si>
    <t>0809-212-2416-4</t>
  </si>
  <si>
    <t>0809-212-2437-9</t>
  </si>
  <si>
    <t>0809-212-2458-4</t>
  </si>
  <si>
    <t>0809-212-2479-9</t>
  </si>
  <si>
    <t>0809-182-9000-9</t>
  </si>
  <si>
    <t>Shift from 2nd, pasture</t>
  </si>
  <si>
    <t>Shift from pasture, undeveloped</t>
  </si>
  <si>
    <t>Shift to 3rd grade, forest</t>
  </si>
  <si>
    <t>0809-182-9500-4</t>
  </si>
  <si>
    <t>Shift from 1st, 2nd, und</t>
  </si>
  <si>
    <t>0809-214-2133-4</t>
  </si>
  <si>
    <t>0809-214-2144-1</t>
  </si>
  <si>
    <t>0809-214-2155-8</t>
  </si>
  <si>
    <t>0809-183-8570-1</t>
  </si>
  <si>
    <t>0809-183-9000-8</t>
  </si>
  <si>
    <t>0809-183-9501-2</t>
  </si>
  <si>
    <t>0809-183-9680-6</t>
  </si>
  <si>
    <t>0809-222-5192-7</t>
  </si>
  <si>
    <t>0809-222-5203-3</t>
  </si>
  <si>
    <t>0809-222-5214-0</t>
  </si>
  <si>
    <t>0809-222-5225-7</t>
  </si>
  <si>
    <t>0809-222-5236-4</t>
  </si>
  <si>
    <t>0809-222-5247-1</t>
  </si>
  <si>
    <t>0809-222-9362-3</t>
  </si>
  <si>
    <t>0809-223-6030-0</t>
  </si>
  <si>
    <t>0809-223-6031-0</t>
  </si>
  <si>
    <t>0809-223-6032-0</t>
  </si>
  <si>
    <t>0809-223-6033-0</t>
  </si>
  <si>
    <t>0809-223-6034-0</t>
  </si>
  <si>
    <t>0809-223-6035-0</t>
  </si>
  <si>
    <t>0809-223-6036-0</t>
  </si>
  <si>
    <t>0809-223-6037-0</t>
  </si>
  <si>
    <t>0809-223-6038-0</t>
  </si>
  <si>
    <t>0809-223-6060-0</t>
  </si>
  <si>
    <t>0809-223-6061-0</t>
  </si>
  <si>
    <t>0809-223-6062-0</t>
  </si>
  <si>
    <t>0809-223-6063-0</t>
  </si>
  <si>
    <t>0809-223-6064-0</t>
  </si>
  <si>
    <t>0809-223-6065-0</t>
  </si>
  <si>
    <t>0809-223-6066-0</t>
  </si>
  <si>
    <t>0809-281-9860-9</t>
  </si>
  <si>
    <t>0809-223-6087-0</t>
  </si>
  <si>
    <t>0809-223-6088-0</t>
  </si>
  <si>
    <t>0809-223-6131-0</t>
  </si>
  <si>
    <t>0809-223-6132-0</t>
  </si>
  <si>
    <t>0809-223-6133-0</t>
  </si>
  <si>
    <t>0809-223-6134-0</t>
  </si>
  <si>
    <t>0809-223-6135-0</t>
  </si>
  <si>
    <t>0809-223-6136-0</t>
  </si>
  <si>
    <t>0809-223-6137-0</t>
  </si>
  <si>
    <t>0809-223-6139-0</t>
  </si>
  <si>
    <t>0809-223-6140-0</t>
  </si>
  <si>
    <t>0809-223-6141-0</t>
  </si>
  <si>
    <t>0809-223-6142-0</t>
  </si>
  <si>
    <t>0809-223-6143-0</t>
  </si>
  <si>
    <t>0809-223-6144-0</t>
  </si>
  <si>
    <t>0809-223-6167-0</t>
  </si>
  <si>
    <t>0809-223-6168-0</t>
  </si>
  <si>
    <t>0809-223-6145-0</t>
  </si>
  <si>
    <t>0809-223-6164-0</t>
  </si>
  <si>
    <t>0809-223-6165-0</t>
  </si>
  <si>
    <t>0809-223-6166-0</t>
  </si>
  <si>
    <t>0809-223-6856-1</t>
  </si>
  <si>
    <t>0809-223-8670-1</t>
  </si>
  <si>
    <t>0809-223-8680-0</t>
  </si>
  <si>
    <t>0809-223-8690-7</t>
  </si>
  <si>
    <t>0809-223-9165-1</t>
  </si>
  <si>
    <t>0809-223-9200-7</t>
  </si>
  <si>
    <t>0809-224-4053-5</t>
  </si>
  <si>
    <t>0809-224-4064-2</t>
  </si>
  <si>
    <t>0809-224-4075-9</t>
  </si>
  <si>
    <t>0809-224-4086-6</t>
  </si>
  <si>
    <t>0809-224-4523-0</t>
  </si>
  <si>
    <t>0809-224-4525-0</t>
  </si>
  <si>
    <t>0809-224-4527-0</t>
  </si>
  <si>
    <t>0809-224-4529-0</t>
  </si>
  <si>
    <t>0809-314-9300-6</t>
  </si>
  <si>
    <t>0809-314-9320-2</t>
  </si>
  <si>
    <t>0809-323-5056-0</t>
  </si>
  <si>
    <t>0809-323-5067-7</t>
  </si>
  <si>
    <t>0809-323-5078-4</t>
  </si>
  <si>
    <t>0809-323-5089-1</t>
  </si>
  <si>
    <t>0809-323-5100-5</t>
  </si>
  <si>
    <t>0809-224-4531-0</t>
  </si>
  <si>
    <t>0809-224-4533-0</t>
  </si>
  <si>
    <t>0809-224-4535-0</t>
  </si>
  <si>
    <t>0809-224-4537-0</t>
  </si>
  <si>
    <t>0809-224-4539-0</t>
  </si>
  <si>
    <t>0809-224-4541-0</t>
  </si>
  <si>
    <t>0809-224-4543-0</t>
  </si>
  <si>
    <t>0809-224-4545-0</t>
  </si>
  <si>
    <t>0809-224-4547-0</t>
  </si>
  <si>
    <t>0809-224-6622-2</t>
  </si>
  <si>
    <t>0809-224-6633-9</t>
  </si>
  <si>
    <t>0809-224-6644-6</t>
  </si>
  <si>
    <t>0809-224-6655-3</t>
  </si>
  <si>
    <t>0809-224-8850-2</t>
  </si>
  <si>
    <t>0809-224-8860-0</t>
  </si>
  <si>
    <t>0809-224-8870-8</t>
  </si>
  <si>
    <t>0809-224-8880-6</t>
  </si>
  <si>
    <t>0809-224-8915-4</t>
  </si>
  <si>
    <t>0809-231-4467-6</t>
  </si>
  <si>
    <t>0809-231-4478-3</t>
  </si>
  <si>
    <t>0809-231-4489-0</t>
  </si>
  <si>
    <t>0809-231-4499-8</t>
  </si>
  <si>
    <t>0809-231-4500-4</t>
  </si>
  <si>
    <t>0809-231-4511-1</t>
  </si>
  <si>
    <t>0809-231-4522-8</t>
  </si>
  <si>
    <t>0809-231-4533-5</t>
  </si>
  <si>
    <t>0809-271-0298-1</t>
  </si>
  <si>
    <t>0809-271-0308-8</t>
  </si>
  <si>
    <t>0809-301-8530-5</t>
  </si>
  <si>
    <t>0809-312-0329-3</t>
  </si>
  <si>
    <t>0809-231-8910-0</t>
  </si>
  <si>
    <t>0809-231-8930-6</t>
  </si>
  <si>
    <t>0809-232-9100-7</t>
  </si>
  <si>
    <t>0809-233-5008-0</t>
  </si>
  <si>
    <t>0809-233-5009-0</t>
  </si>
  <si>
    <t>0809-233-5010-0</t>
  </si>
  <si>
    <t>0809-233-5011-0</t>
  </si>
  <si>
    <t>0809-233-5012-0</t>
  </si>
  <si>
    <t>0809-233-5013-0</t>
  </si>
  <si>
    <t>0809-233-5014-0</t>
  </si>
  <si>
    <t>0809-233-5015-0</t>
  </si>
  <si>
    <t>0809-233-5016-0</t>
  </si>
  <si>
    <t>0809-233-5017-0</t>
  </si>
  <si>
    <t>0809-233-5018-0</t>
  </si>
  <si>
    <t>0809-233-5019-0</t>
  </si>
  <si>
    <t>0809-233-5020-0</t>
  </si>
  <si>
    <t>0809-233-5021-0</t>
  </si>
  <si>
    <t>0809-233-5022-0</t>
  </si>
  <si>
    <t>0809-233-5023-0</t>
  </si>
  <si>
    <t>0809-233-5024-0</t>
  </si>
  <si>
    <t>0809-271-0014-3</t>
  </si>
  <si>
    <t>0809-271-0026-9</t>
  </si>
  <si>
    <t>0809-271-0129-5</t>
  </si>
  <si>
    <t>0809-271-0140-0</t>
  </si>
  <si>
    <t>0809-271-0161-5</t>
  </si>
  <si>
    <t>0809-271-0278-5</t>
  </si>
  <si>
    <t>0809-271-2124-6</t>
  </si>
  <si>
    <t>0809-271-2201-2</t>
  </si>
  <si>
    <t>0809-271-2203-0</t>
  </si>
  <si>
    <t>0809-271-2205-8</t>
  </si>
  <si>
    <t>0809-271-2207-6</t>
  </si>
  <si>
    <t>0809-271-2209-4</t>
  </si>
  <si>
    <t>0809-271-2211-0</t>
  </si>
  <si>
    <t>0809-271-2213-8</t>
  </si>
  <si>
    <t>0809-282-8330-1</t>
  </si>
  <si>
    <t>Shift from forest</t>
  </si>
  <si>
    <t>0809-282-8500-5</t>
  </si>
  <si>
    <t>0809-282-8650-4</t>
  </si>
  <si>
    <t>0809-223-6102-0</t>
  </si>
  <si>
    <t>0809-223-6103-0</t>
  </si>
  <si>
    <t>0809-223-6104-0</t>
  </si>
  <si>
    <t>0809-223-6105-0</t>
  </si>
  <si>
    <t>0809-223-6106-0</t>
  </si>
  <si>
    <t>0809-223-6107-0</t>
  </si>
  <si>
    <t>0809-223-6108-0</t>
  </si>
  <si>
    <t>0809-223-6109-0</t>
  </si>
  <si>
    <t>0809-223-6110-0</t>
  </si>
  <si>
    <t>0809-223-6111-0</t>
  </si>
  <si>
    <t>0809-223-6112-0</t>
  </si>
  <si>
    <t>0809-223-6113-0</t>
  </si>
  <si>
    <t>0809-223-6114-0</t>
  </si>
  <si>
    <t>0809-223-6115-0</t>
  </si>
  <si>
    <t>0809-223-6116-0</t>
  </si>
  <si>
    <t>0809-223-6117-0</t>
  </si>
  <si>
    <t>0809-223-6118-0</t>
  </si>
  <si>
    <t>0809-223-6119-0</t>
  </si>
  <si>
    <t>0809-223-6120-0</t>
  </si>
  <si>
    <t>0809-223-6121-0</t>
  </si>
  <si>
    <t>0809-223-6122-0</t>
  </si>
  <si>
    <t>0809-223-6123-0</t>
  </si>
  <si>
    <t>0809-223-6124-0</t>
  </si>
  <si>
    <t>0809-223-6125-0</t>
  </si>
  <si>
    <t>0809-223-6126-0</t>
  </si>
  <si>
    <t>0809-223-6127-0</t>
  </si>
  <si>
    <t>0809-223-6128-0</t>
  </si>
  <si>
    <t>0809-223-6129-0</t>
  </si>
  <si>
    <t>0809-231-4665-6</t>
  </si>
  <si>
    <t>0809-241-8690-5</t>
  </si>
  <si>
    <t>0809-271-0288-3</t>
  </si>
  <si>
    <t>0809-271-0656-7</t>
  </si>
  <si>
    <t>0809-271-0667-4</t>
  </si>
  <si>
    <t>0809-271-0678-1</t>
  </si>
  <si>
    <t>0809-271-0689-8</t>
  </si>
  <si>
    <t>0809-271-1001-6</t>
  </si>
  <si>
    <t>0809-271-1012-3</t>
  </si>
  <si>
    <t>0809-271-1023-0</t>
  </si>
  <si>
    <t>0809-271-1034-7</t>
  </si>
  <si>
    <t>0809-271-1045-4</t>
  </si>
  <si>
    <t>0809-271-1056-1</t>
  </si>
  <si>
    <t>0809-271-1067-8</t>
  </si>
  <si>
    <t>0809-211-6607-6</t>
  </si>
  <si>
    <t>0809-211-6618-3</t>
  </si>
  <si>
    <t>0809-211-6629-0</t>
  </si>
  <si>
    <t>0809-211-6640-5</t>
  </si>
  <si>
    <t>0809-282-9100-7</t>
  </si>
  <si>
    <t>0809-282-9200-6</t>
  </si>
  <si>
    <t>0809-332-7055-6</t>
  </si>
  <si>
    <t>0809-332-7066-3</t>
  </si>
  <si>
    <t>0809-332-7077-0</t>
  </si>
  <si>
    <t>0809-332-7089-0</t>
  </si>
  <si>
    <t>0809-332-7102-0</t>
  </si>
  <si>
    <t>0809-332-7121-5</t>
  </si>
  <si>
    <t>0809-332-7132-2</t>
  </si>
  <si>
    <t>0809-231-8580-0</t>
  </si>
  <si>
    <t>0809-231-8605-0</t>
  </si>
  <si>
    <t>0809-231-8940-4</t>
  </si>
  <si>
    <t>0809-231-8950-2</t>
  </si>
  <si>
    <t>0809-231-8960-0</t>
  </si>
  <si>
    <t>0809-231-8970-8</t>
  </si>
  <si>
    <t>0809-231-8980-6</t>
  </si>
  <si>
    <t>0809-231-9580-8</t>
  </si>
  <si>
    <t>0809-122-1025-8</t>
  </si>
  <si>
    <t>0809-122-1034-7</t>
  </si>
  <si>
    <t>0809-122-1045-4</t>
  </si>
  <si>
    <t>0809-122-1056-1</t>
  </si>
  <si>
    <t>0809-211-2128-4</t>
  </si>
  <si>
    <t>0809-211-2139-1</t>
  </si>
  <si>
    <t>0809-224-8730-0</t>
  </si>
  <si>
    <t>0809-181-9900-0</t>
  </si>
  <si>
    <t>0809-012-8580-0</t>
  </si>
  <si>
    <t>0809-211-5518-6</t>
  </si>
  <si>
    <t>0809-211-5529-3</t>
  </si>
  <si>
    <t>0809-211-5551-5</t>
  </si>
  <si>
    <t>0809-211-5562-2</t>
  </si>
  <si>
    <t>0809-211-5573-9</t>
  </si>
  <si>
    <t>0709-053-2055-6</t>
  </si>
  <si>
    <t>0709-053-2066-3</t>
  </si>
  <si>
    <t>0709-053-2080-5</t>
  </si>
  <si>
    <t>0709-053-2091-2</t>
  </si>
  <si>
    <t>0709-053-2100-0</t>
  </si>
  <si>
    <t>0709-053-2119-9</t>
  </si>
  <si>
    <t>0709-053-2129-7</t>
  </si>
  <si>
    <t>0809-132-9001-8</t>
  </si>
  <si>
    <t>0809-132-9045-6</t>
  </si>
  <si>
    <t>0709-061-0051-4</t>
  </si>
  <si>
    <t>0709-061-0062-1</t>
  </si>
  <si>
    <t>0709-061-0073-8</t>
  </si>
  <si>
    <t>0709-061-0084-5</t>
  </si>
  <si>
    <t>0709-064-8830-2</t>
  </si>
  <si>
    <t>0709-052-2201-9</t>
  </si>
  <si>
    <t>0709-052-2223-3</t>
  </si>
  <si>
    <t>0809-013-9110-0</t>
  </si>
  <si>
    <t>0809-013-9800-0</t>
  </si>
  <si>
    <t>0809-014-8000-4</t>
  </si>
  <si>
    <t>0809-014-8295-9</t>
  </si>
  <si>
    <t>0809-014-8500-9</t>
  </si>
  <si>
    <t>0809-014-9000-2</t>
  </si>
  <si>
    <t>0809-043-8500-4</t>
  </si>
  <si>
    <t>0809-043-9000-7</t>
  </si>
  <si>
    <t>0809-073-8085-0</t>
  </si>
  <si>
    <t>0809-073-8089-0</t>
  </si>
  <si>
    <t>0809-232-8010-8</t>
  </si>
  <si>
    <t>0809-232-8021-5</t>
  </si>
  <si>
    <t>0809-232-8065-0</t>
  </si>
  <si>
    <t>0809-232-8095-0</t>
  </si>
  <si>
    <t>0809-232-8175-0</t>
  </si>
  <si>
    <t>0809-232-8810-0</t>
  </si>
  <si>
    <t>0809-144-8840-1</t>
  </si>
  <si>
    <t>0809-144-8850-9</t>
  </si>
  <si>
    <t>0809-144-8860-7</t>
  </si>
  <si>
    <t>0809-214-2166-5</t>
  </si>
  <si>
    <t>0809-214-8450-8</t>
  </si>
  <si>
    <t>0809-221-9530-0</t>
  </si>
  <si>
    <t>0809-203-9370-6</t>
  </si>
  <si>
    <t>0809-211-5243-8</t>
  </si>
  <si>
    <t>0809-211-5254-5</t>
  </si>
  <si>
    <t>0809-211-9460-7</t>
  </si>
  <si>
    <t>0809-211-9470-5</t>
  </si>
  <si>
    <t>0809-211-9480-3</t>
  </si>
  <si>
    <t>0809-211-9530-2</t>
  </si>
  <si>
    <t>0809-211-9540-0</t>
  </si>
  <si>
    <t>0809-211-9550-8</t>
  </si>
  <si>
    <t>0809-212-2072-0</t>
  </si>
  <si>
    <t>0809-214-8470-4</t>
  </si>
  <si>
    <t>0809-214-8480-2</t>
  </si>
  <si>
    <t>0809-221-9556-0</t>
  </si>
  <si>
    <t>0809-221-9576-6</t>
  </si>
  <si>
    <t>0809-221-9710-2</t>
  </si>
  <si>
    <t>0809-221-9960-0</t>
  </si>
  <si>
    <t>0809-312-0263-2</t>
  </si>
  <si>
    <t>0809-312-0274-9</t>
  </si>
  <si>
    <t>0809-312-0285-6</t>
  </si>
  <si>
    <t>0809-312-0296-3</t>
  </si>
  <si>
    <t>0809-312-0307-9</t>
  </si>
  <si>
    <t>0809-312-0318-6</t>
  </si>
  <si>
    <t>0809-323-9500-3</t>
  </si>
  <si>
    <t>0809-324-9030-1</t>
  </si>
  <si>
    <t>0809-324-9075-0</t>
  </si>
  <si>
    <t>0809-324-9850-9</t>
  </si>
  <si>
    <t>0809-324-9860-7</t>
  </si>
  <si>
    <t>0809-214-8790-7</t>
  </si>
  <si>
    <t>0809-214-9310-5</t>
  </si>
  <si>
    <t>0809-214-9740-5</t>
  </si>
  <si>
    <t>Shift to res, und, 1st</t>
  </si>
  <si>
    <t>0809-222-5126-7</t>
  </si>
  <si>
    <t>0809-222-5137-4</t>
  </si>
  <si>
    <t>0809-222-5148-1</t>
  </si>
  <si>
    <t>0809-212-0192-9</t>
  </si>
  <si>
    <t>0809-212-0234-8</t>
  </si>
  <si>
    <t>0809-212-0255-3</t>
  </si>
  <si>
    <t>0809-212-0276-8</t>
  </si>
  <si>
    <t>0809-212-0297-3</t>
  </si>
  <si>
    <t>0809-042-9000-8</t>
  </si>
  <si>
    <t>0809-044-8000-8</t>
  </si>
  <si>
    <t>0809-044-9230-8</t>
  </si>
  <si>
    <t>0809-103-8780-3</t>
  </si>
  <si>
    <t>0809-223-6004-0</t>
  </si>
  <si>
    <t>0809-223-6005-0</t>
  </si>
  <si>
    <t>0809-223-6006-0</t>
  </si>
  <si>
    <t>0809-223-6007-0</t>
  </si>
  <si>
    <t>0809-223-6008-0</t>
  </si>
  <si>
    <t>0809-223-6009-0</t>
  </si>
  <si>
    <t>0809-223-6010-0</t>
  </si>
  <si>
    <t>0809-132-9320-2</t>
  </si>
  <si>
    <t>0809-132-9330-0</t>
  </si>
  <si>
    <t>0809-041-8520-2</t>
  </si>
  <si>
    <t>0809-041-8530-0</t>
  </si>
  <si>
    <t>0809-041-8542-0</t>
  </si>
  <si>
    <t>0809-041-8600-0</t>
  </si>
  <si>
    <t>0809-051-8532-0</t>
  </si>
  <si>
    <t>0809-051-8610-1</t>
  </si>
  <si>
    <t>0809-063-9000-3</t>
  </si>
  <si>
    <t>0809-063-9500-8</t>
  </si>
  <si>
    <t>0809-064-9000-2</t>
  </si>
  <si>
    <t>0809-071-8610-7</t>
  </si>
  <si>
    <t>0809-072-8500-9</t>
  </si>
  <si>
    <t>0809-072-8610-6</t>
  </si>
  <si>
    <t>0809-072-9000-2</t>
  </si>
  <si>
    <t>Shift to und, ag forest</t>
  </si>
  <si>
    <t>Shift from 2nd, ag forest</t>
  </si>
  <si>
    <t>0809-073-8081-0</t>
  </si>
  <si>
    <t>Shift to 3rd grade tillable</t>
  </si>
  <si>
    <t>0809-103-8010-4</t>
  </si>
  <si>
    <t>0809-103-8310-1</t>
  </si>
  <si>
    <t>0809-103-8380-7</t>
  </si>
  <si>
    <t>0809-103-8410-0</t>
  </si>
  <si>
    <t>0809-103-8571-6</t>
  </si>
  <si>
    <t>0809-121-8770-3</t>
  </si>
  <si>
    <t>0809-121-9000-2</t>
  </si>
  <si>
    <t>0809-121-9500-7</t>
  </si>
  <si>
    <t>Shift to G7, und, 1st</t>
  </si>
  <si>
    <t>0809-132-9340-8</t>
  </si>
  <si>
    <t>0809-132-9351-5</t>
  </si>
  <si>
    <t>0809-132-9401-4</t>
  </si>
  <si>
    <t>0809-132-9440-7</t>
  </si>
  <si>
    <t>0809-224-6876-6</t>
  </si>
  <si>
    <t>0809-224-6877-5</t>
  </si>
  <si>
    <t>0809-224-6879-3</t>
  </si>
  <si>
    <t>0809-224-6881-9</t>
  </si>
  <si>
    <t>0809-224-6886-4</t>
  </si>
  <si>
    <t>0809-224-6887-3</t>
  </si>
  <si>
    <t>0809-224-6888-2</t>
  </si>
  <si>
    <t>0809-224-6889-1</t>
  </si>
  <si>
    <t>0809-224-6890-8</t>
  </si>
  <si>
    <t>0809-224-6891-7</t>
  </si>
  <si>
    <t>0809-224-6892-6</t>
  </si>
  <si>
    <t>0809-224-6893-5</t>
  </si>
  <si>
    <t>0809-333-0360-0</t>
  </si>
  <si>
    <t>0809-224-6894-4</t>
  </si>
  <si>
    <t>0809-224-6896-2</t>
  </si>
  <si>
    <t>0809-224-6897-1</t>
  </si>
  <si>
    <t>0809-224-6898-0</t>
  </si>
  <si>
    <t>0809-224-9840-2</t>
  </si>
  <si>
    <t>0809-231-4401-4</t>
  </si>
  <si>
    <t>0809-231-8685-4</t>
  </si>
  <si>
    <t>0809-211-5265-2</t>
  </si>
  <si>
    <t>0809-211-5276-9</t>
  </si>
  <si>
    <t>0809-211-5287-6</t>
  </si>
  <si>
    <t>0809-211-5298-3</t>
  </si>
  <si>
    <t>0809-224-8585-0</t>
  </si>
  <si>
    <t>0809-304-8840-0</t>
  </si>
  <si>
    <t>0809-203-9761-0</t>
  </si>
  <si>
    <t>0809-203-9001-0</t>
  </si>
  <si>
    <t>0809-324-8680-0</t>
  </si>
  <si>
    <t>0809-211-9070-9</t>
  </si>
  <si>
    <t>0809-211-9100-2</t>
  </si>
  <si>
    <t>0809-284-4021-1</t>
  </si>
  <si>
    <t>0809-284-4322-7</t>
  </si>
  <si>
    <t>0809-284-4343-2</t>
  </si>
  <si>
    <t>0809-301-8600-0</t>
  </si>
  <si>
    <t>0809-301-9200-2</t>
  </si>
  <si>
    <t>0809-301-9700-7</t>
  </si>
  <si>
    <t>0809-302-8000-5</t>
  </si>
  <si>
    <t>0809-302-8500-0</t>
  </si>
  <si>
    <t>0809-302-8520-6</t>
  </si>
  <si>
    <t>0809-292-8040-0</t>
  </si>
  <si>
    <t>0809-292-8070-4</t>
  </si>
  <si>
    <t>0809-303-8470-6</t>
  </si>
  <si>
    <t>0809-303-8710-5</t>
  </si>
  <si>
    <t>0809-303-8860-4</t>
  </si>
  <si>
    <t>0809-303-9010-0</t>
  </si>
  <si>
    <t>0809-303-9500-7</t>
  </si>
  <si>
    <t>0709-051-0250-5</t>
  </si>
  <si>
    <t>0809-303-9520-3</t>
  </si>
  <si>
    <t>0809-304-8500-0</t>
  </si>
  <si>
    <t>0809-304-8801-4</t>
  </si>
  <si>
    <t>0809-304-8810-0</t>
  </si>
  <si>
    <t>0809-312-0155-3</t>
  </si>
  <si>
    <t>0809-312-0166-0</t>
  </si>
  <si>
    <t>0809-312-0177-7</t>
  </si>
  <si>
    <t>0809-312-0188-4</t>
  </si>
  <si>
    <t>0809-312-0210-5</t>
  </si>
  <si>
    <t>0809-312-0221-2</t>
  </si>
  <si>
    <t>0809-314-7908-6</t>
  </si>
  <si>
    <t>0809-323-5111-2</t>
  </si>
  <si>
    <t>0809-323-5122-9</t>
  </si>
  <si>
    <t>0809-323-5144-3</t>
  </si>
  <si>
    <t>0809-323-5155-0</t>
  </si>
  <si>
    <t>0809-333-0122-7</t>
  </si>
  <si>
    <t>0809-333-0178-0</t>
  </si>
  <si>
    <t>0809-333-0180-0</t>
  </si>
  <si>
    <t>0809-223-6095-0</t>
  </si>
  <si>
    <t>0809-223-6096-0</t>
  </si>
  <si>
    <t>0809-223-6097-0</t>
  </si>
  <si>
    <t>0809-223-6098-0</t>
  </si>
  <si>
    <t>0809-224-6959-6</t>
  </si>
  <si>
    <t>0809-224-6960-3</t>
  </si>
  <si>
    <t>0809-293-8740-2</t>
  </si>
  <si>
    <t>0809-293-9065-0</t>
  </si>
  <si>
    <t>0809-293-9072-9</t>
  </si>
  <si>
    <t>0809-293-9120-0</t>
  </si>
  <si>
    <t>0809-294-9070-0</t>
  </si>
  <si>
    <t>0809-312-0373-9</t>
  </si>
  <si>
    <t>0809-312-0384-6</t>
  </si>
  <si>
    <t>0809-312-0395-3</t>
  </si>
  <si>
    <t>0809-312-0406-9</t>
  </si>
  <si>
    <t>0809-312-8100-2</t>
  </si>
  <si>
    <t>0809-312-8500-8</t>
  </si>
  <si>
    <t>0809-312-9000-1</t>
  </si>
  <si>
    <t>0809-312-9501-5</t>
  </si>
  <si>
    <t>0809-312-9850-3</t>
  </si>
  <si>
    <t>0809-312-9910-0</t>
  </si>
  <si>
    <t>0809-313-9830-6</t>
  </si>
  <si>
    <t>0809-323-5199-8</t>
  </si>
  <si>
    <t>0809-323-5210-2</t>
  </si>
  <si>
    <t>0809-323-8860-0</t>
  </si>
  <si>
    <t>0809-323-9030-2</t>
  </si>
  <si>
    <t>0809-323-9050-8</t>
  </si>
  <si>
    <t>0809-312-0045-6</t>
  </si>
  <si>
    <t>0809-312-0056-3</t>
  </si>
  <si>
    <t>0809-312-0067-0</t>
  </si>
  <si>
    <t>0809-312-0078-7</t>
  </si>
  <si>
    <t>0809-312-0089-4</t>
  </si>
  <si>
    <t>0809-312-0100-8</t>
  </si>
  <si>
    <t>0809-332-7165-3</t>
  </si>
  <si>
    <t>0809-332-7176-0</t>
  </si>
  <si>
    <t>0809-332-7187-7</t>
  </si>
  <si>
    <t>0809-332-7198-4</t>
  </si>
  <si>
    <t>0809-333-0221-7</t>
  </si>
  <si>
    <t>0809-212-0065-3</t>
  </si>
  <si>
    <t>0809-164-5413-0</t>
  </si>
  <si>
    <t>0809-164-5415-8</t>
  </si>
  <si>
    <t>0809-164-5417-6</t>
  </si>
  <si>
    <t>0809-173-8220-6</t>
  </si>
  <si>
    <t>0809-173-8720-1</t>
  </si>
  <si>
    <t>0809-173-9000-0</t>
  </si>
  <si>
    <t>0809-173-9500-5</t>
  </si>
  <si>
    <t>0809-333-0254-8</t>
  </si>
  <si>
    <t>0809-333-0275-3</t>
  </si>
  <si>
    <t>0809-231-4720-8</t>
  </si>
  <si>
    <t>0809-231-4731-5</t>
  </si>
  <si>
    <t>0809-231-4742-2</t>
  </si>
  <si>
    <t>0809-231-4753-9</t>
  </si>
  <si>
    <t>0809-231-4764-6</t>
  </si>
  <si>
    <t>0809-231-4775-3</t>
  </si>
  <si>
    <t>0809-231-4786-0</t>
  </si>
  <si>
    <t>0809-231-4797-7</t>
  </si>
  <si>
    <t>0809-231-8210-7</t>
  </si>
  <si>
    <t>0809-231-8310-0</t>
  </si>
  <si>
    <t>0809-231-8320-0</t>
  </si>
  <si>
    <t>0809-231-8571-1</t>
  </si>
  <si>
    <t>0809-232-8850-2</t>
  </si>
  <si>
    <t>0809-284-4164-9</t>
  </si>
  <si>
    <t>0809-284-4175-6</t>
  </si>
  <si>
    <t>0809-284-4186-3</t>
  </si>
  <si>
    <t>0809-284-4197-0</t>
  </si>
  <si>
    <t>0809-284-4208-6</t>
  </si>
  <si>
    <t>0809-284-4219-3</t>
  </si>
  <si>
    <t>0809-284-4230-8</t>
  </si>
  <si>
    <t>0809-284-4241-5</t>
  </si>
  <si>
    <t>0809-303-9795-0</t>
  </si>
  <si>
    <t>0809-303-9805-0</t>
  </si>
  <si>
    <t>0809-211-9160-0</t>
  </si>
  <si>
    <t>0809-211-9190-4</t>
  </si>
  <si>
    <t>0809-211-9210-9</t>
  </si>
  <si>
    <t>0809-211-9235-0</t>
  </si>
  <si>
    <t>0809-211-9240-3</t>
  </si>
  <si>
    <t>0809-211-9250-1</t>
  </si>
  <si>
    <t>0809-211-9280-5</t>
  </si>
  <si>
    <t>0809-211-9260-9</t>
  </si>
  <si>
    <t>0809-211-9330-0</t>
  </si>
  <si>
    <t>0809-211-9350-0</t>
  </si>
  <si>
    <t>0809-211-9407-2</t>
  </si>
  <si>
    <t>0809-211-9424-1</t>
  </si>
  <si>
    <t>0809-211-9440-1</t>
  </si>
  <si>
    <t>0709-061-0260-1</t>
  </si>
  <si>
    <t>0809-201-0496-0</t>
  </si>
  <si>
    <t>0809-201-0535-0</t>
  </si>
  <si>
    <t>0709-064-8040-8</t>
  </si>
  <si>
    <t>0709-064-8050-6</t>
  </si>
  <si>
    <t>0709-064-8060-4</t>
  </si>
  <si>
    <t>0809-011-8360-2</t>
  </si>
  <si>
    <t>0809-011-8390-6</t>
  </si>
  <si>
    <t>0809-011-8440-5</t>
  </si>
  <si>
    <t>0809-123-9061-0</t>
  </si>
  <si>
    <t>0809-122-1331-7</t>
  </si>
  <si>
    <t>0809-122-1342-4</t>
  </si>
  <si>
    <t>0809-211-5023-4</t>
  </si>
  <si>
    <t>0809-211-5034-1</t>
  </si>
  <si>
    <t>0809-211-5045-8</t>
  </si>
  <si>
    <t>0809-211-5056-5</t>
  </si>
  <si>
    <t>0809-122-1480-0</t>
  </si>
  <si>
    <t>0809-122-1486-0</t>
  </si>
  <si>
    <t>0809-123-8200-0</t>
  </si>
  <si>
    <t>0809-123-8270-6</t>
  </si>
  <si>
    <t>0809-123-8310-7</t>
  </si>
  <si>
    <t>0809-123-8425-9</t>
  </si>
  <si>
    <t>0809-211-5133-1</t>
  </si>
  <si>
    <t>0809-211-5144-8</t>
  </si>
  <si>
    <t>0809-211-5155-5</t>
  </si>
  <si>
    <t>0809-211-5166-2</t>
  </si>
  <si>
    <t>0809-211-5177-9</t>
  </si>
  <si>
    <t>0809-211-5188-6</t>
  </si>
  <si>
    <t>0809-211-5199-3</t>
  </si>
  <si>
    <t>0809-211-5210-7</t>
  </si>
  <si>
    <t>0809-123-8445-5</t>
  </si>
  <si>
    <t>0809-123-8500-7</t>
  </si>
  <si>
    <t>Shift to und, 1st</t>
  </si>
  <si>
    <t>0809-123-8820-0</t>
  </si>
  <si>
    <t>0809-133-8540-7</t>
  </si>
  <si>
    <t>0809-164-5329-3</t>
  </si>
  <si>
    <t>0809-164-5331-9</t>
  </si>
  <si>
    <t>0809-164-5333-7</t>
  </si>
  <si>
    <t>0809-231-8645-0</t>
  </si>
  <si>
    <t>0809-231-8665-8</t>
  </si>
  <si>
    <t>0809-231-8670-1</t>
  </si>
  <si>
    <t>0809-231-8675-6</t>
  </si>
  <si>
    <t>0809-231-8680-9</t>
  </si>
  <si>
    <t>0809-231-8775-5</t>
  </si>
  <si>
    <t>0809-231-8790-6</t>
  </si>
  <si>
    <t>0809-231-8801-2</t>
  </si>
  <si>
    <t>0809-211-6244-5</t>
  </si>
  <si>
    <t>0809-211-6255-2</t>
  </si>
  <si>
    <t>0809-211-6266-9</t>
  </si>
  <si>
    <t>0809-211-6277-6</t>
  </si>
  <si>
    <t>0809-211-6288-3</t>
  </si>
  <si>
    <t>0809-232-9540-5</t>
  </si>
  <si>
    <t>0809-233-5005-0</t>
  </si>
  <si>
    <t>0809-233-5006-0</t>
  </si>
  <si>
    <t>0809-233-5007-0</t>
  </si>
  <si>
    <t>0809-211-6508-6</t>
  </si>
  <si>
    <t>0809-211-6519-3</t>
  </si>
  <si>
    <t>0809-211-6541-5</t>
  </si>
  <si>
    <t>0809-211-6552-2</t>
  </si>
  <si>
    <t>0809-211-6563-9</t>
  </si>
  <si>
    <t>0809-211-6574-6</t>
  </si>
  <si>
    <t>0809-211-7122-0</t>
  </si>
  <si>
    <t>0809-211-7133-7</t>
  </si>
  <si>
    <t>0809-211-7144-4</t>
  </si>
  <si>
    <t>0809-211-8131-0</t>
  </si>
  <si>
    <t>0809-211-8715-1</t>
  </si>
  <si>
    <t>0809-211-8730-2</t>
  </si>
  <si>
    <t>0809-211-9040-5</t>
  </si>
  <si>
    <t>0809-211-9560-6</t>
  </si>
  <si>
    <t>0809-211-9570-4</t>
  </si>
  <si>
    <t>0809-211-9580-2</t>
  </si>
  <si>
    <t>0809-211-9590-0</t>
  </si>
  <si>
    <t>0809-211-9600-7</t>
  </si>
  <si>
    <t>0809-211-9610-5</t>
  </si>
  <si>
    <t>0809-211-9630-1</t>
  </si>
  <si>
    <t>0809-211-9640-9</t>
  </si>
  <si>
    <t>0809-211-9830-9</t>
  </si>
  <si>
    <t>0809-271-0038-5</t>
  </si>
  <si>
    <t>0809-271-0040-1</t>
  </si>
  <si>
    <t>0809-271-0052-7</t>
  </si>
  <si>
    <t>0809-271-0073-2</t>
  </si>
  <si>
    <t>0809-271-0084-9</t>
  </si>
  <si>
    <t>0809-271-0095-6</t>
  </si>
  <si>
    <t>0809-271-0106-2</t>
  </si>
  <si>
    <t>0809-271-0118-8</t>
  </si>
  <si>
    <t>0809-164-5377-5</t>
  </si>
  <si>
    <t>0809-164-5379-3</t>
  </si>
  <si>
    <t>0809-164-5381-9</t>
  </si>
  <si>
    <t>0809-164-5383-7</t>
  </si>
  <si>
    <t>0809-164-5385-5</t>
  </si>
  <si>
    <t>0809-164-5387-3</t>
  </si>
  <si>
    <t>0809-164-5389-1</t>
  </si>
  <si>
    <t>0809-164-5391-7</t>
  </si>
  <si>
    <t>0809-164-5393-5</t>
  </si>
  <si>
    <t>0809-164-5395-3</t>
  </si>
  <si>
    <t>0809-164-5397-1</t>
  </si>
  <si>
    <t>0809-164-5399-9</t>
  </si>
  <si>
    <t>0809-164-5401-4</t>
  </si>
  <si>
    <t>0809-164-5403-2</t>
  </si>
  <si>
    <t>0809-164-5405-0</t>
  </si>
  <si>
    <t>0809-164-5407-8</t>
  </si>
  <si>
    <t>0809-164-5409-6</t>
  </si>
  <si>
    <t>0809-164-5411-2</t>
  </si>
  <si>
    <t>0809-211-9850-5</t>
  </si>
  <si>
    <t>0809-212-2524-3</t>
  </si>
  <si>
    <t>0809-212-8340-3</t>
  </si>
  <si>
    <t>0809-212-9511-0</t>
  </si>
  <si>
    <t>Shift to G7, forest, 1st, und</t>
  </si>
  <si>
    <t>0809-181-9950-0</t>
  </si>
  <si>
    <t>0809-182-8510-4</t>
  </si>
  <si>
    <t>0809-182-8530-0</t>
  </si>
  <si>
    <t>0809-222-5258-8</t>
  </si>
  <si>
    <t>0809-222-5269-5</t>
  </si>
  <si>
    <t>0809-222-5280-0</t>
  </si>
  <si>
    <t>0809-222-5291-7</t>
  </si>
  <si>
    <t>0809-222-5302-3</t>
  </si>
  <si>
    <t>0809-222-5313-0</t>
  </si>
  <si>
    <t>0809-222-5324-7</t>
  </si>
  <si>
    <t>0809-222-5336-3</t>
  </si>
  <si>
    <t>0809-222-5347-0</t>
  </si>
  <si>
    <t>0809-222-8310-7</t>
  </si>
  <si>
    <t>0809-222-8500-7</t>
  </si>
  <si>
    <t>0809-222-8560-5</t>
  </si>
  <si>
    <t>0809-222-9000-0</t>
  </si>
  <si>
    <t>0809-223-6067-0</t>
  </si>
  <si>
    <t>0809-223-6068-0</t>
  </si>
  <si>
    <t>0809-223-6069-0</t>
  </si>
  <si>
    <t>0809-223-6070-0</t>
  </si>
  <si>
    <t>0809-223-6071-0</t>
  </si>
  <si>
    <t>0809-223-6072-0</t>
  </si>
  <si>
    <t>0809-223-6081-0</t>
  </si>
  <si>
    <t>0809-223-6082-0</t>
  </si>
  <si>
    <t>0809-223-6083-0</t>
  </si>
  <si>
    <t>0809-223-6084-0</t>
  </si>
  <si>
    <t>0809-223-6085-0</t>
  </si>
  <si>
    <t>0809-223-6086-0</t>
  </si>
  <si>
    <t>0809-281-9510-2</t>
  </si>
  <si>
    <t>0809-281-9800-1</t>
  </si>
  <si>
    <t>0809-281-9810-9</t>
  </si>
  <si>
    <t>0809-281-9820-7</t>
  </si>
  <si>
    <t>0809-281-9830-5</t>
  </si>
  <si>
    <t>0809-281-9840-3</t>
  </si>
  <si>
    <t>0809-223-6146-0</t>
  </si>
  <si>
    <t>0809-223-6147-0</t>
  </si>
  <si>
    <t>0809-223-6148-0</t>
  </si>
  <si>
    <t>0809-284-4408-4</t>
  </si>
  <si>
    <t>0809-284-4419-1</t>
  </si>
  <si>
    <t>0809-284-4430-6</t>
  </si>
  <si>
    <t>0809-284-4441-3</t>
  </si>
  <si>
    <t>0809-284-4452-0</t>
  </si>
  <si>
    <t>0809-284-4463-7</t>
  </si>
  <si>
    <t>0809-284-4496-8</t>
  </si>
  <si>
    <t>0809-284-4507-4</t>
  </si>
  <si>
    <t>0809-284-4518-1</t>
  </si>
  <si>
    <t>0809-284-9060-4</t>
  </si>
  <si>
    <t>0809-291-0001-0</t>
  </si>
  <si>
    <t>0809-291-0003-0</t>
  </si>
  <si>
    <t>0809-291-0005-0</t>
  </si>
  <si>
    <t>0809-291-0100-0</t>
  </si>
  <si>
    <t>0809-291-0103-0</t>
  </si>
  <si>
    <t>0809-291-0106-0</t>
  </si>
  <si>
    <t>0809-291-0109-0</t>
  </si>
  <si>
    <t>0809-291-8035-8</t>
  </si>
  <si>
    <t>0809-291-8360-4</t>
  </si>
  <si>
    <t>0809-291-8390-8</t>
  </si>
  <si>
    <t>0809-291-8410-3</t>
  </si>
  <si>
    <t>0809-291-8440-7</t>
  </si>
  <si>
    <t>0809-291-8450-5</t>
  </si>
  <si>
    <t>0809-291-8460-3</t>
  </si>
  <si>
    <t>0809-223-6159-0</t>
  </si>
  <si>
    <t>0809-223-6160-0</t>
  </si>
  <si>
    <t>0809-223-6161-0</t>
  </si>
  <si>
    <t>0809-223-6162-0</t>
  </si>
  <si>
    <t>0809-223-6163-0</t>
  </si>
  <si>
    <t>0809-314-7929-1</t>
  </si>
  <si>
    <t>0809-314-7951-0</t>
  </si>
  <si>
    <t>0809-314-7961-0</t>
  </si>
  <si>
    <t>0809-314-7971-0</t>
  </si>
  <si>
    <t>0809-314-7981-0</t>
  </si>
  <si>
    <t>0809-314-9140-0</t>
  </si>
  <si>
    <t>0809-314-9195-0</t>
  </si>
  <si>
    <t>0809-314-9230-0</t>
  </si>
  <si>
    <t>0809-224-6902-3</t>
  </si>
  <si>
    <t>0809-224-6903-2</t>
  </si>
  <si>
    <t>0809-224-6904-1</t>
  </si>
  <si>
    <t>0809-224-6905-0</t>
  </si>
  <si>
    <t>0809-224-6906-9</t>
  </si>
  <si>
    <t>0809-224-6907-8</t>
  </si>
  <si>
    <t>0809-224-6908-7</t>
  </si>
  <si>
    <t>0809-224-6909-6</t>
  </si>
  <si>
    <t>0809-224-6910-3</t>
  </si>
  <si>
    <t>0809-224-6911-2</t>
  </si>
  <si>
    <t>0809-224-6912-1</t>
  </si>
  <si>
    <t>0809-224-6913-0</t>
  </si>
  <si>
    <t>0809-224-6914-9</t>
  </si>
  <si>
    <t>0809-224-6915-8</t>
  </si>
  <si>
    <t>0809-224-6916-7</t>
  </si>
  <si>
    <t>0809-224-6917-6</t>
  </si>
  <si>
    <t>0809-224-6918-5</t>
  </si>
  <si>
    <t>0809-224-6919-4</t>
  </si>
  <si>
    <t>0809-224-6928-3</t>
  </si>
  <si>
    <t>0809-224-6929-2</t>
  </si>
  <si>
    <t>0809-224-6930-9</t>
  </si>
  <si>
    <t>0809-224-6931-8</t>
  </si>
  <si>
    <t>0809-224-6932-7</t>
  </si>
  <si>
    <t>0809-224-6933-6</t>
  </si>
  <si>
    <t>0809-224-6934-5</t>
  </si>
  <si>
    <t>0809-224-6935-4</t>
  </si>
  <si>
    <t>0809-224-6936-3</t>
  </si>
  <si>
    <t>0809-224-6937-2</t>
  </si>
  <si>
    <t>0809-224-6938-1</t>
  </si>
  <si>
    <t>0809-224-6939-0</t>
  </si>
  <si>
    <t>0809-224-6940-7</t>
  </si>
  <si>
    <t>0809-224-6941-6</t>
  </si>
  <si>
    <t>0809-224-6942-5</t>
  </si>
  <si>
    <t>0809-333-0209-3</t>
  </si>
  <si>
    <t>0809-223-6047-0</t>
  </si>
  <si>
    <t>0809-223-6048-0</t>
  </si>
  <si>
    <t>0809-223-6049-0</t>
  </si>
  <si>
    <t>0809-223-6052-0</t>
  </si>
  <si>
    <t>0809-223-6053-0</t>
  </si>
  <si>
    <t>0809-223-6054-0</t>
  </si>
  <si>
    <t>0809-223-6055-0</t>
  </si>
  <si>
    <t>0809-223-6056-0</t>
  </si>
  <si>
    <t>0809-223-6057-0</t>
  </si>
  <si>
    <t>0809-223-6058-0</t>
  </si>
  <si>
    <t>0809-223-6059-0</t>
  </si>
  <si>
    <t>0809-223-6089-0</t>
  </si>
  <si>
    <t>0809-223-6090-0</t>
  </si>
  <si>
    <t>0809-223-6091-0</t>
  </si>
  <si>
    <t>0809-223-6092-0</t>
  </si>
  <si>
    <t>0809-223-6093-0</t>
  </si>
  <si>
    <t>0809-223-6094-0</t>
  </si>
  <si>
    <t>0809-224-6943-4</t>
  </si>
  <si>
    <t>0809-224-6944-3</t>
  </si>
  <si>
    <t>0809-224-6946-1</t>
  </si>
  <si>
    <t>0809-224-6947-0</t>
  </si>
  <si>
    <t>0809-224-6948-9</t>
  </si>
  <si>
    <t>0809-224-6949-8</t>
  </si>
  <si>
    <t>0809-224-6950-5</t>
  </si>
  <si>
    <t>0809-224-6951-4</t>
  </si>
  <si>
    <t>0809-224-6952-3</t>
  </si>
  <si>
    <t>0809-224-6953-2</t>
  </si>
  <si>
    <t>0809-224-6979-2</t>
  </si>
  <si>
    <t>0809-224-6980-9</t>
  </si>
  <si>
    <t>0809-224-6981-8</t>
  </si>
  <si>
    <t>0809-224-6982-7</t>
  </si>
  <si>
    <t>0809-224-6983-6</t>
  </si>
  <si>
    <t>0809-224-6984-5</t>
  </si>
  <si>
    <t>0809-224-6985-4</t>
  </si>
  <si>
    <t>0809-224-6986-3</t>
  </si>
  <si>
    <t>0809-224-6987-2</t>
  </si>
  <si>
    <t>0809-224-6988-1</t>
  </si>
  <si>
    <t>0809-224-6989-0</t>
  </si>
  <si>
    <t>0809-224-6990-7</t>
  </si>
  <si>
    <t>0809-224-6991-6</t>
  </si>
  <si>
    <t>0809-224-6992-5</t>
  </si>
  <si>
    <t>0809-224-6993-4</t>
  </si>
  <si>
    <t>0809-224-6994-3</t>
  </si>
  <si>
    <t>0809-224-6995-2</t>
  </si>
  <si>
    <t>0809-224-6996-1</t>
  </si>
  <si>
    <t>0809-224-7001-1</t>
  </si>
  <si>
    <t>0809-224-7005-7</t>
  </si>
  <si>
    <t>0809-224-7007-5</t>
  </si>
  <si>
    <t>0809-224-7009-3</t>
  </si>
  <si>
    <t>0809-224-7011-9</t>
  </si>
  <si>
    <t>0809-224-7013-7</t>
  </si>
  <si>
    <t>0809-224-7015-5</t>
  </si>
  <si>
    <t>0809-224-7017-3</t>
  </si>
  <si>
    <t>0809-224-7019-1</t>
  </si>
  <si>
    <t>0809-224-7021-7</t>
  </si>
  <si>
    <t>0809-224-7023-5</t>
  </si>
  <si>
    <t>0809-224-7025-3</t>
  </si>
  <si>
    <t>0809-224-7027-1</t>
  </si>
  <si>
    <t>0809-224-7029-9</t>
  </si>
  <si>
    <t>0809-224-7031-5</t>
  </si>
  <si>
    <t>0809-224-7135-0</t>
  </si>
  <si>
    <t>0809-224-7137-8</t>
  </si>
  <si>
    <t>0809-224-7139-6</t>
  </si>
  <si>
    <t>0809-224-7141-2</t>
  </si>
  <si>
    <t>0809-224-7143-0</t>
  </si>
  <si>
    <t>0809-224-7145-8</t>
  </si>
  <si>
    <t>0809-224-7281-3</t>
  </si>
  <si>
    <t>0709-051-0400-3</t>
  </si>
  <si>
    <t>0809-224-7283-1</t>
  </si>
  <si>
    <t>0809-224-7285-9</t>
  </si>
  <si>
    <t>0809-224-7287-7</t>
  </si>
  <si>
    <t>0809-224-7289-5</t>
  </si>
  <si>
    <t>0809-224-7291-1</t>
  </si>
  <si>
    <t>0809-224-7293-9</t>
  </si>
  <si>
    <t>0809-224-7295-7</t>
  </si>
  <si>
    <t>0809-224-7297-5</t>
  </si>
  <si>
    <t>0809-224-7299-3</t>
  </si>
  <si>
    <t>0809-224-7301-8</t>
  </si>
  <si>
    <t>0809-224-7303-6</t>
  </si>
  <si>
    <t>0809-224-7305-4</t>
  </si>
  <si>
    <t>0809-224-7307-2</t>
  </si>
  <si>
    <t>0809-224-7309-0</t>
  </si>
  <si>
    <t>0809-224-7311-6</t>
  </si>
  <si>
    <t>0809-224-7313-4</t>
  </si>
  <si>
    <t>0809-224-7315-2</t>
  </si>
  <si>
    <t>0809-224-7321-4</t>
  </si>
  <si>
    <t>0809-224-7323-2</t>
  </si>
  <si>
    <t>0809-224-7325-0</t>
  </si>
  <si>
    <t>0809-224-7327-8</t>
  </si>
  <si>
    <t>0809-224-7329-6</t>
  </si>
  <si>
    <t>0809-224-7349-2</t>
  </si>
  <si>
    <t>0809-224-7401-7</t>
  </si>
  <si>
    <t>0809-224-7402-6</t>
  </si>
  <si>
    <t>0809-224-7403-5</t>
  </si>
  <si>
    <t>0809-224-7404-4</t>
  </si>
  <si>
    <t>0809-224-7411-5</t>
  </si>
  <si>
    <t>0809-224-7412-4</t>
  </si>
  <si>
    <t>0809-224-7413-3</t>
  </si>
  <si>
    <t>0809-224-7414-2</t>
  </si>
  <si>
    <t>0809-224-7421-3</t>
  </si>
  <si>
    <t>0809-224-7422-2</t>
  </si>
  <si>
    <t>0809-224-7423-1</t>
  </si>
  <si>
    <t>0809-224-7424-0</t>
  </si>
  <si>
    <t>0809-224-7431-1</t>
  </si>
  <si>
    <t>0809-224-7433-9</t>
  </si>
  <si>
    <t>0809-224-7434-8</t>
  </si>
  <si>
    <t>0809-224-7446-4</t>
  </si>
  <si>
    <t>0809-224-7447-3</t>
  </si>
  <si>
    <t>0809-224-7448-2</t>
  </si>
  <si>
    <t>0809-224-7449-1</t>
  </si>
  <si>
    <t>0809-224-7450-8</t>
  </si>
  <si>
    <t>0809-224-7451-7</t>
  </si>
  <si>
    <t>0809-224-7452-6</t>
  </si>
  <si>
    <t>0809-224-7453-5</t>
  </si>
  <si>
    <t>0809-224-8610-2</t>
  </si>
  <si>
    <t>0809-224-8671-0</t>
  </si>
  <si>
    <t>0809-224-8810-0</t>
  </si>
  <si>
    <t>0809-224-8830-6</t>
  </si>
  <si>
    <t>0809-224-8841-0</t>
  </si>
  <si>
    <t>0809-224-8845-0</t>
  </si>
  <si>
    <t>0809-271-0320-2</t>
  </si>
  <si>
    <t>0809-271-0330-0</t>
  </si>
  <si>
    <t>0809-271-0340-8</t>
  </si>
  <si>
    <t>0809-271-0350-6</t>
  </si>
  <si>
    <t>0809-271-0634-3</t>
  </si>
  <si>
    <t>0809-231-4544-2</t>
  </si>
  <si>
    <t>0809-231-4555-9</t>
  </si>
  <si>
    <t>0809-231-4566-6</t>
  </si>
  <si>
    <t>0809-231-4577-3</t>
  </si>
  <si>
    <t>0809-231-4588-0</t>
  </si>
  <si>
    <t>0809-231-8610-0</t>
  </si>
  <si>
    <t>0809-231-8620-0</t>
  </si>
  <si>
    <t>0809-231-8640-7</t>
  </si>
  <si>
    <t>0809-294-9500-9</t>
  </si>
  <si>
    <t>Property now exempt</t>
  </si>
  <si>
    <t>0809-262-8570-5</t>
  </si>
  <si>
    <t>0809-262-8590-1</t>
  </si>
  <si>
    <t>0809-262-8631-1</t>
  </si>
  <si>
    <t>0809-262-8670-4</t>
  </si>
  <si>
    <t>0809-262-8700-7</t>
  </si>
  <si>
    <t>0809-271-2215-6</t>
  </si>
  <si>
    <t>0809-271-2217-4</t>
  </si>
  <si>
    <t>0809-271-8010-1</t>
  </si>
  <si>
    <t>0809-271-8040-5</t>
  </si>
  <si>
    <t>0809-271-8055-8</t>
  </si>
  <si>
    <t>0809-323-8691-5</t>
  </si>
  <si>
    <t>0809-323-8754-9</t>
  </si>
  <si>
    <t>0809-323-8825-3</t>
  </si>
  <si>
    <t>0809-272-8620-2</t>
  </si>
  <si>
    <t>0809-272-9000-0</t>
  </si>
  <si>
    <t>0809-273-8500-6</t>
  </si>
  <si>
    <t>0809-281-8010-9</t>
  </si>
  <si>
    <t>Shift from res, 2nd, und</t>
  </si>
  <si>
    <t>0809-281-8500-6</t>
  </si>
  <si>
    <t>0809-281-8940-4</t>
  </si>
  <si>
    <t>0809-281-9875-2</t>
  </si>
  <si>
    <t>0809-281-9930-4</t>
  </si>
  <si>
    <t>0809-284-4005-0</t>
  </si>
  <si>
    <t>0809-291-9660-9</t>
  </si>
  <si>
    <t>0809-291-9970-4</t>
  </si>
  <si>
    <t>0809-291-9990-0</t>
  </si>
  <si>
    <t>0809-292-8020-4</t>
  </si>
  <si>
    <t>0809-223-6130-0</t>
  </si>
  <si>
    <t>0809-224-4097-3</t>
  </si>
  <si>
    <t>0809-224-4108-9</t>
  </si>
  <si>
    <t>0809-224-4119-6</t>
  </si>
  <si>
    <t>0809-224-4130-1</t>
  </si>
  <si>
    <t>0809-224-4141-8</t>
  </si>
  <si>
    <t>0809-224-4152-5</t>
  </si>
  <si>
    <t>0809-224-4163-2</t>
  </si>
  <si>
    <t>0809-224-4174-9</t>
  </si>
  <si>
    <t>0809-224-4185-6</t>
  </si>
  <si>
    <t>0809-224-4196-3</t>
  </si>
  <si>
    <t>0809-224-4209-7</t>
  </si>
  <si>
    <t>0809-224-4220-2</t>
  </si>
  <si>
    <t>0809-224-4229-3</t>
  </si>
  <si>
    <t>0809-224-4240-8</t>
  </si>
  <si>
    <t>0809-224-4501-0</t>
  </si>
  <si>
    <t>0809-224-6961-2</t>
  </si>
  <si>
    <t>0809-224-6962-1</t>
  </si>
  <si>
    <t>0809-224-6963-0</t>
  </si>
  <si>
    <t>0809-224-6965-8</t>
  </si>
  <si>
    <t>0809-224-6966-7</t>
  </si>
  <si>
    <t>0809-224-6967-6</t>
  </si>
  <si>
    <t>0809-224-6968-5</t>
  </si>
  <si>
    <t>0809-224-6969-4</t>
  </si>
  <si>
    <t>0809-224-6970-1</t>
  </si>
  <si>
    <t>0809-224-6971-0</t>
  </si>
  <si>
    <t>0809-224-6972-9</t>
  </si>
  <si>
    <t>0809-224-6973-8</t>
  </si>
  <si>
    <t>0809-224-6974-7</t>
  </si>
  <si>
    <t>0809-224-6975-6</t>
  </si>
  <si>
    <t>0809-224-6976-5</t>
  </si>
  <si>
    <t>0809-224-6977-4</t>
  </si>
  <si>
    <t>0809-224-6978-3</t>
  </si>
  <si>
    <t>0809-224-7149-4</t>
  </si>
  <si>
    <t>0809-224-7151-0</t>
  </si>
  <si>
    <t>0809-224-7253-7</t>
  </si>
  <si>
    <t>0809-224-7255-5</t>
  </si>
  <si>
    <t>0809-224-7257-3</t>
  </si>
  <si>
    <t>0809-224-7259-1</t>
  </si>
  <si>
    <t>0809-224-7261-7</t>
  </si>
  <si>
    <t>0809-224-7263-5</t>
  </si>
  <si>
    <t>0809-224-7265-3</t>
  </si>
  <si>
    <t>0809-224-7267-1</t>
  </si>
  <si>
    <t>0809-224-7269-9</t>
  </si>
  <si>
    <t>0809-224-7271-5</t>
  </si>
  <si>
    <t>0809-224-7273-3</t>
  </si>
  <si>
    <t>0809-224-7275-1</t>
  </si>
  <si>
    <t>0809-224-7277-9</t>
  </si>
  <si>
    <t>0809-224-7279-7</t>
  </si>
  <si>
    <t>0809-224-7331-2</t>
  </si>
  <si>
    <t>0809-224-7333-0</t>
  </si>
  <si>
    <t>0809-224-7335-8</t>
  </si>
  <si>
    <t>0809-224-7337-6</t>
  </si>
  <si>
    <t>0809-224-7339-4</t>
  </si>
  <si>
    <t>0809-224-7343-8</t>
  </si>
  <si>
    <t>0809-224-7345-6</t>
  </si>
  <si>
    <t>0809-224-7347-4</t>
  </si>
  <si>
    <t>0809-224-7454-4</t>
  </si>
  <si>
    <t>0809-224-7455-3</t>
  </si>
  <si>
    <t>0809-224-7456-2</t>
  </si>
  <si>
    <t>0809-224-7457-1</t>
  </si>
  <si>
    <t>0809-224-7458-0</t>
  </si>
  <si>
    <t>0809-224-7459-9</t>
  </si>
  <si>
    <t>0809-224-7460-6</t>
  </si>
  <si>
    <t>0809-224-7461-5</t>
  </si>
  <si>
    <t>0809-231-4599-7</t>
  </si>
  <si>
    <t>0809-231-4610-1</t>
  </si>
  <si>
    <t>0809-231-4621-8</t>
  </si>
  <si>
    <t>0809-231-4633-0</t>
  </si>
  <si>
    <t>0809-231-4644-0</t>
  </si>
  <si>
    <t>0809-231-4654-9</t>
  </si>
  <si>
    <t>0809-271-1078-5</t>
  </si>
  <si>
    <t>0809-271-1089-2</t>
  </si>
  <si>
    <t>0809-271-1100-6</t>
  </si>
  <si>
    <t>0809-271-2021-0</t>
  </si>
  <si>
    <t>0809-271-2042-5</t>
  </si>
  <si>
    <t>0809-271-2063-0</t>
  </si>
  <si>
    <t>0809-284-4261-1</t>
  </si>
  <si>
    <t>0809-284-4271-9</t>
  </si>
  <si>
    <t>0809-284-4282-6</t>
  </si>
  <si>
    <t>0809-284-4292-4</t>
  </si>
  <si>
    <t>0809-284-4302-1</t>
  </si>
  <si>
    <t>0809-284-4312-9</t>
  </si>
  <si>
    <t>0809-292-9090-8</t>
  </si>
  <si>
    <t>0809-292-9560-9</t>
  </si>
  <si>
    <t>0809-323-9450-4</t>
  </si>
  <si>
    <t>0809-323-9460-2</t>
  </si>
  <si>
    <t>0809-333-3000-0</t>
  </si>
  <si>
    <t>0809-333-3011-0</t>
  </si>
  <si>
    <t>0809-333-3022-0</t>
  </si>
  <si>
    <t>0809-333-3044-0</t>
  </si>
  <si>
    <t>0809-333-3055-0</t>
  </si>
  <si>
    <t>0809-333-3066-0</t>
  </si>
  <si>
    <t>0809-333-3077-0</t>
  </si>
  <si>
    <t>0809-333-3088-0</t>
  </si>
  <si>
    <t>0809-333-3099-0</t>
  </si>
  <si>
    <t>0809-333-3110-0</t>
  </si>
  <si>
    <t>0809-333-3121-0</t>
  </si>
  <si>
    <t>0809-333-3132-0</t>
  </si>
  <si>
    <t>0809-333-3143-0</t>
  </si>
  <si>
    <t>0809-333-3165-0</t>
  </si>
  <si>
    <t>0809-333-3242-0</t>
  </si>
  <si>
    <t>0809-333-3253-0</t>
  </si>
  <si>
    <t>0809-333-3264-0</t>
  </si>
  <si>
    <t>0809-333-3173-0</t>
  </si>
  <si>
    <t>0809-032-8620-0</t>
  </si>
  <si>
    <t>0809-032-8610-0</t>
  </si>
  <si>
    <t>0709-053-2157-0</t>
  </si>
  <si>
    <t>0809-222-8010-0</t>
  </si>
  <si>
    <t>0809-291-0159-0</t>
  </si>
  <si>
    <t>0809-154-8930-0</t>
  </si>
  <si>
    <t>0809-154-8965-0</t>
  </si>
  <si>
    <t>0809-291-8120-0</t>
  </si>
  <si>
    <t>0809-291-8130-0</t>
  </si>
  <si>
    <t>0809-313-9950-0</t>
  </si>
  <si>
    <t>0809-171-8512-0</t>
  </si>
  <si>
    <t>0809-171-8524-0</t>
  </si>
  <si>
    <t>0809-163-4000-0</t>
  </si>
  <si>
    <t>0809-323-8713-0</t>
  </si>
  <si>
    <t>0809-121-8520-0</t>
  </si>
  <si>
    <t>0809-282-9975-0</t>
  </si>
  <si>
    <t>0809-221-9600-5</t>
  </si>
  <si>
    <t>0809-163-6701-0</t>
  </si>
  <si>
    <t>0809-163-6712-0</t>
  </si>
  <si>
    <t>0809-163-6734-0</t>
  </si>
  <si>
    <t>0809-163-6932-0</t>
  </si>
  <si>
    <t>0809-163-7000-0</t>
  </si>
  <si>
    <t>0809-163-7050-0</t>
  </si>
  <si>
    <t>0809-164-4612-1</t>
  </si>
  <si>
    <t>0809-164-4645-2</t>
  </si>
  <si>
    <t>0809-163-4473-0</t>
  </si>
  <si>
    <t>0809-221-9550-6</t>
  </si>
  <si>
    <t>0809-221-9610-3</t>
  </si>
  <si>
    <t>0809-224-6743-6</t>
  </si>
  <si>
    <t>0809-224-8230-2</t>
  </si>
  <si>
    <t>0809-223-8395-0</t>
  </si>
  <si>
    <t>0809-241-8720-0</t>
  </si>
  <si>
    <t>0809-244-9000-4</t>
  </si>
  <si>
    <t>0809-224-6721-2</t>
  </si>
  <si>
    <t>0809-224-6732-9</t>
  </si>
  <si>
    <t>0809-224-9501-2</t>
  </si>
  <si>
    <t>0809-224-9521-8</t>
  </si>
  <si>
    <t>0809-224-9880-4</t>
  </si>
  <si>
    <t>0809-271-2085-0</t>
  </si>
  <si>
    <t>0809-271-8520-4</t>
  </si>
  <si>
    <t>0809-271-8551-0</t>
  </si>
  <si>
    <t>0809-314-8011-0</t>
  </si>
  <si>
    <t>0709-052-4243-5</t>
  </si>
  <si>
    <t>0809-011-8100-0</t>
  </si>
  <si>
    <t>0809-011-8501-1</t>
  </si>
  <si>
    <t>0809-011-8700-0</t>
  </si>
  <si>
    <t>0809-012-8610-0</t>
  </si>
  <si>
    <t>Shift to undeveloped, 1st grade tillable</t>
  </si>
  <si>
    <t>Shift from 2nd grade tillab</t>
  </si>
  <si>
    <t>0809-012-9000-4</t>
  </si>
  <si>
    <t>0809-012-9500-9</t>
  </si>
  <si>
    <t>0809-013-8501-0</t>
  </si>
  <si>
    <t>Shift to 2nd grade</t>
  </si>
  <si>
    <t>Shift from 1st grade</t>
  </si>
  <si>
    <t>Shift to 2nd grade, undeveloped</t>
  </si>
  <si>
    <t>Shift from 3rd grade</t>
  </si>
  <si>
    <t>0809-013-9000-3</t>
  </si>
  <si>
    <t>0809-013-9501-0</t>
  </si>
  <si>
    <t>Shift to ag forest, 2nd grade, 3rd grade</t>
  </si>
  <si>
    <t>0809-014-8051-0</t>
  </si>
  <si>
    <t>Shift to und, 1st grade, 3rd grade</t>
  </si>
  <si>
    <t>Shift from 2nd grade</t>
  </si>
  <si>
    <t>0809-021-8001-0</t>
  </si>
  <si>
    <t>Shift to 1st grade</t>
  </si>
  <si>
    <t>0809-024-8002-0</t>
  </si>
  <si>
    <t>0809-024-8200-0</t>
  </si>
  <si>
    <t>0809-024-9001-0</t>
  </si>
  <si>
    <t>0809-032-8502-0</t>
  </si>
  <si>
    <t>0809-034-9020-0</t>
  </si>
  <si>
    <t>0809-034-9290-0</t>
  </si>
  <si>
    <t>0809-091-8390-0</t>
  </si>
  <si>
    <t>0809-113-8000-4</t>
  </si>
  <si>
    <t>0809-113-9800-0</t>
  </si>
  <si>
    <t>Shift to und, 1st, 3rd</t>
  </si>
  <si>
    <t>0809-114-8510-0</t>
  </si>
  <si>
    <t>0809-121-8100-0</t>
  </si>
  <si>
    <t>0809-122-9580-0</t>
  </si>
  <si>
    <t>0809-154-9340-2</t>
  </si>
  <si>
    <t>0809-194-9101-3</t>
  </si>
  <si>
    <t>Shift to 3rd, forest</t>
  </si>
  <si>
    <t>Shift from 2bd</t>
  </si>
  <si>
    <t>0809-203-9501-0</t>
  </si>
  <si>
    <t>0809-211-6431-8</t>
  </si>
  <si>
    <t>0809-211-9170-8</t>
  </si>
  <si>
    <t>0809-223-9430-9</t>
  </si>
  <si>
    <t>0809-223-9440-7</t>
  </si>
  <si>
    <t>0809-224-6702-5</t>
  </si>
  <si>
    <t>0809-224-6716-9</t>
  </si>
  <si>
    <t>0809-224-6776-7</t>
  </si>
  <si>
    <t>OB change</t>
  </si>
  <si>
    <t>Shift to ag use forest</t>
  </si>
  <si>
    <t>Shift from commercial</t>
  </si>
  <si>
    <t>0809-211-6464-9</t>
  </si>
  <si>
    <t>0809-211-7111-3</t>
  </si>
  <si>
    <t>0809-211-9840-7</t>
  </si>
  <si>
    <t>0809-313-9935-0</t>
  </si>
  <si>
    <t>OB change (DP)</t>
  </si>
  <si>
    <t>OB change/sale</t>
  </si>
  <si>
    <t>0809-164-5325-7</t>
  </si>
  <si>
    <t>OB Change</t>
  </si>
  <si>
    <t>0809-163-4099-0</t>
  </si>
  <si>
    <t>OB change/land</t>
  </si>
  <si>
    <t>0809-163-4407-0</t>
  </si>
  <si>
    <t>0809-163-4418-0</t>
  </si>
  <si>
    <t>0809-163-4429-0</t>
  </si>
  <si>
    <t>0809-163-4440-0</t>
  </si>
  <si>
    <t>0809-163-4451-0</t>
  </si>
  <si>
    <t>0809-163-4594-0</t>
  </si>
  <si>
    <t>0809-163-4605-0</t>
  </si>
  <si>
    <t>0809-163-4616-0</t>
  </si>
  <si>
    <t>0809-163-4627-0</t>
  </si>
  <si>
    <t>0809-163-4638-0</t>
  </si>
  <si>
    <t>0809-163-4649-0</t>
  </si>
  <si>
    <t>0809-163-4660-0</t>
  </si>
  <si>
    <t>0809-163-4671-0</t>
  </si>
  <si>
    <t>0809-012-8101-0</t>
  </si>
  <si>
    <t>0809-022-8510-0</t>
  </si>
  <si>
    <t>0809-024-9501-0</t>
  </si>
  <si>
    <t>0809-044-9500-1</t>
  </si>
  <si>
    <t>0809-151-9280-0</t>
  </si>
  <si>
    <t>0809-303-9531-0</t>
  </si>
  <si>
    <t>BOR Change</t>
  </si>
  <si>
    <t>BOR change</t>
  </si>
  <si>
    <t>0809-212-9002-0</t>
  </si>
  <si>
    <t xml:space="preserve">TOWN  </t>
  </si>
  <si>
    <t>WESTPORT</t>
  </si>
  <si>
    <t>DANE</t>
  </si>
  <si>
    <t>ALL DISTRICTS</t>
  </si>
  <si>
    <t>THIS YEAR'S 
ASSESSMENT ROLL 
TOTALS</t>
  </si>
  <si>
    <t>LAST YEAR'S 
ASSESSMENT ROLL 
TOTALS</t>
  </si>
  <si>
    <t>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</si>
</sst>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#,##0.000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9"/>
      <color indexed="8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1" fillId="0" borderId="0"/>
  </cellStyleXfs>
  <cellXfs count="234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5" fontId="3" fillId="0" borderId="19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3" xfId="0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165" fontId="3" fillId="0" borderId="19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165" fontId="3" fillId="0" borderId="26" xfId="0" applyNumberFormat="1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24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164" fontId="3" fillId="0" borderId="25" xfId="0" applyNumberFormat="1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65" fontId="3" fillId="0" borderId="19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right" vertical="center"/>
    </xf>
    <xf numFmtId="164" fontId="3" fillId="0" borderId="24" xfId="0" applyNumberFormat="1" applyFont="1" applyBorder="1" applyAlignment="1">
      <alignment horizontal="right" vertical="center"/>
    </xf>
    <xf numFmtId="164" fontId="3" fillId="0" borderId="25" xfId="0" applyNumberFormat="1" applyFont="1" applyBorder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horizontal="center" vertical="center"/>
    </xf>
    <xf numFmtId="165" fontId="3" fillId="0" borderId="20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3" borderId="20" xfId="0" applyNumberFormat="1" applyFont="1" applyFill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17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3" fontId="3" fillId="0" borderId="20" xfId="0" applyNumberFormat="1" applyFont="1" applyFill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0" fontId="1" fillId="0" borderId="0" xfId="0" applyNumberFormat="1" applyFont="1"/>
    <xf numFmtId="165" fontId="3" fillId="0" borderId="26" xfId="0" applyNumberFormat="1" applyFont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164" fontId="3" fillId="0" borderId="17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64" fontId="3" fillId="0" borderId="20" xfId="0" applyNumberFormat="1" applyFont="1" applyBorder="1" applyAlignment="1">
      <alignment horizontal="right" vertical="center"/>
    </xf>
    <xf numFmtId="165" fontId="3" fillId="0" borderId="19" xfId="0" applyNumberFormat="1" applyFont="1" applyBorder="1" applyAlignment="1">
      <alignment horizontal="right" vertical="center"/>
    </xf>
    <xf numFmtId="165" fontId="3" fillId="0" borderId="11" xfId="0" applyNumberFormat="1" applyFont="1" applyBorder="1" applyAlignment="1">
      <alignment horizontal="right" vertical="center"/>
    </xf>
    <xf numFmtId="165" fontId="3" fillId="0" borderId="20" xfId="0" applyNumberFormat="1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 vertical="center"/>
    </xf>
    <xf numFmtId="164" fontId="3" fillId="0" borderId="18" xfId="0" applyNumberFormat="1" applyFont="1" applyFill="1" applyBorder="1" applyAlignment="1">
      <alignment horizontal="center" vertical="center"/>
    </xf>
    <xf numFmtId="165" fontId="3" fillId="3" borderId="21" xfId="0" applyNumberFormat="1" applyFont="1" applyFill="1" applyBorder="1" applyAlignment="1">
      <alignment horizontal="center" vertical="center"/>
    </xf>
    <xf numFmtId="165" fontId="3" fillId="3" borderId="42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165" fontId="3" fillId="0" borderId="26" xfId="0" applyNumberFormat="1" applyFont="1" applyBorder="1" applyAlignment="1">
      <alignment horizontal="right" vertical="center"/>
    </xf>
    <xf numFmtId="165" fontId="3" fillId="0" borderId="27" xfId="0" applyNumberFormat="1" applyFont="1" applyBorder="1" applyAlignment="1">
      <alignment horizontal="right" vertical="center"/>
    </xf>
    <xf numFmtId="165" fontId="3" fillId="0" borderId="28" xfId="0" applyNumberFormat="1" applyFont="1" applyBorder="1" applyAlignment="1">
      <alignment horizontal="right" vertical="center"/>
    </xf>
    <xf numFmtId="164" fontId="3" fillId="0" borderId="23" xfId="0" applyNumberFormat="1" applyFont="1" applyBorder="1" applyAlignment="1">
      <alignment horizontal="right" vertical="center"/>
    </xf>
    <xf numFmtId="164" fontId="3" fillId="0" borderId="24" xfId="0" applyNumberFormat="1" applyFont="1" applyBorder="1" applyAlignment="1">
      <alignment horizontal="right" vertical="center"/>
    </xf>
    <xf numFmtId="164" fontId="3" fillId="0" borderId="25" xfId="0" applyNumberFormat="1" applyFont="1" applyBorder="1" applyAlignment="1">
      <alignment horizontal="right" vertical="center"/>
    </xf>
    <xf numFmtId="165" fontId="3" fillId="3" borderId="12" xfId="0" applyNumberFormat="1" applyFont="1" applyFill="1" applyBorder="1" applyAlignment="1">
      <alignment horizontal="center" vertical="center"/>
    </xf>
    <xf numFmtId="165" fontId="3" fillId="3" borderId="3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5" fontId="3" fillId="3" borderId="19" xfId="0" applyNumberFormat="1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165" fontId="3" fillId="3" borderId="40" xfId="0" applyNumberFormat="1" applyFont="1" applyFill="1" applyBorder="1" applyAlignment="1">
      <alignment horizontal="center" vertical="center"/>
    </xf>
    <xf numFmtId="165" fontId="3" fillId="3" borderId="46" xfId="0" applyNumberFormat="1" applyFont="1" applyFill="1" applyBorder="1" applyAlignment="1">
      <alignment horizontal="center" vertical="center"/>
    </xf>
    <xf numFmtId="165" fontId="3" fillId="3" borderId="35" xfId="0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3" fontId="3" fillId="3" borderId="19" xfId="0" applyNumberFormat="1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165" fontId="3" fillId="3" borderId="12" xfId="0" applyNumberFormat="1" applyFont="1" applyFill="1" applyBorder="1" applyAlignment="1">
      <alignment horizontal="right" vertical="center"/>
    </xf>
    <xf numFmtId="165" fontId="3" fillId="3" borderId="30" xfId="0" applyNumberFormat="1" applyFont="1" applyFill="1" applyBorder="1" applyAlignment="1">
      <alignment horizontal="right" vertical="center"/>
    </xf>
    <xf numFmtId="165" fontId="3" fillId="3" borderId="21" xfId="0" applyNumberFormat="1" applyFont="1" applyFill="1" applyBorder="1" applyAlignment="1">
      <alignment vertical="center"/>
    </xf>
    <xf numFmtId="165" fontId="3" fillId="3" borderId="42" xfId="0" applyNumberFormat="1" applyFont="1" applyFill="1" applyBorder="1" applyAlignment="1">
      <alignment vertical="center"/>
    </xf>
    <xf numFmtId="164" fontId="3" fillId="0" borderId="45" xfId="0" applyNumberFormat="1" applyFont="1" applyBorder="1" applyAlignment="1">
      <alignment horizontal="right" vertical="center"/>
    </xf>
    <xf numFmtId="164" fontId="3" fillId="0" borderId="37" xfId="0" applyNumberFormat="1" applyFont="1" applyBorder="1" applyAlignment="1">
      <alignment horizontal="right" vertical="center"/>
    </xf>
    <xf numFmtId="164" fontId="3" fillId="0" borderId="40" xfId="0" applyNumberFormat="1" applyFont="1" applyBorder="1" applyAlignment="1">
      <alignment horizontal="right" vertical="center"/>
    </xf>
    <xf numFmtId="164" fontId="3" fillId="0" borderId="41" xfId="0" applyNumberFormat="1" applyFont="1" applyBorder="1" applyAlignment="1">
      <alignment horizontal="right" vertical="center"/>
    </xf>
    <xf numFmtId="164" fontId="3" fillId="0" borderId="36" xfId="0" applyNumberFormat="1" applyFont="1" applyBorder="1" applyAlignment="1">
      <alignment horizontal="right" vertical="center"/>
    </xf>
    <xf numFmtId="164" fontId="3" fillId="0" borderId="42" xfId="0" applyNumberFormat="1" applyFont="1" applyBorder="1" applyAlignment="1">
      <alignment horizontal="right" vertical="center"/>
    </xf>
    <xf numFmtId="164" fontId="3" fillId="0" borderId="44" xfId="0" applyNumberFormat="1" applyFont="1" applyBorder="1" applyAlignment="1">
      <alignment horizontal="right" vertical="center"/>
    </xf>
    <xf numFmtId="164" fontId="3" fillId="0" borderId="29" xfId="0" applyNumberFormat="1" applyFont="1" applyBorder="1" applyAlignment="1">
      <alignment horizontal="right" vertical="center"/>
    </xf>
    <xf numFmtId="164" fontId="3" fillId="0" borderId="30" xfId="0" applyNumberFormat="1" applyFont="1" applyBorder="1" applyAlignment="1">
      <alignment horizontal="right" vertical="center"/>
    </xf>
    <xf numFmtId="165" fontId="3" fillId="0" borderId="44" xfId="0" applyNumberFormat="1" applyFont="1" applyBorder="1" applyAlignment="1">
      <alignment vertical="center"/>
    </xf>
    <xf numFmtId="165" fontId="3" fillId="0" borderId="29" xfId="0" applyNumberFormat="1" applyFont="1" applyBorder="1" applyAlignment="1">
      <alignment vertical="center"/>
    </xf>
    <xf numFmtId="165" fontId="3" fillId="0" borderId="30" xfId="0" applyNumberFormat="1" applyFont="1" applyBorder="1" applyAlignment="1">
      <alignment vertical="center"/>
    </xf>
    <xf numFmtId="165" fontId="3" fillId="0" borderId="44" xfId="0" applyNumberFormat="1" applyFont="1" applyBorder="1" applyAlignment="1">
      <alignment horizontal="right" vertical="center"/>
    </xf>
    <xf numFmtId="165" fontId="3" fillId="0" borderId="29" xfId="0" applyNumberFormat="1" applyFont="1" applyBorder="1" applyAlignment="1">
      <alignment horizontal="right" vertical="center"/>
    </xf>
    <xf numFmtId="165" fontId="3" fillId="0" borderId="30" xfId="0" applyNumberFormat="1" applyFont="1" applyBorder="1" applyAlignment="1">
      <alignment horizontal="right" vertical="center"/>
    </xf>
    <xf numFmtId="165" fontId="3" fillId="0" borderId="41" xfId="0" applyNumberFormat="1" applyFont="1" applyBorder="1" applyAlignment="1">
      <alignment vertical="center"/>
    </xf>
    <xf numFmtId="165" fontId="3" fillId="0" borderId="36" xfId="0" applyNumberFormat="1" applyFont="1" applyBorder="1" applyAlignment="1">
      <alignment vertical="center"/>
    </xf>
    <xf numFmtId="165" fontId="3" fillId="0" borderId="42" xfId="0" applyNumberFormat="1" applyFont="1" applyBorder="1" applyAlignment="1">
      <alignment vertical="center"/>
    </xf>
    <xf numFmtId="165" fontId="3" fillId="3" borderId="12" xfId="0" applyNumberFormat="1" applyFont="1" applyFill="1" applyBorder="1" applyAlignment="1">
      <alignment vertical="center"/>
    </xf>
    <xf numFmtId="165" fontId="3" fillId="3" borderId="30" xfId="0" applyNumberFormat="1" applyFont="1" applyFill="1" applyBorder="1" applyAlignment="1">
      <alignment vertical="center"/>
    </xf>
  </cellXfs>
  <cellStyles count="5">
    <cellStyle name="Currency 2" xfId="1" xr:uid="{00000000-0005-0000-0000-000001000000}"/>
    <cellStyle name="Currency 2 2" xfId="3" xr:uid="{00000000-0005-0000-0000-000002000000}"/>
    <cellStyle name="Normal" xfId="0" builtinId="0"/>
    <cellStyle name="Normal 2" xfId="2" xr:uid="{00000000-0005-0000-0000-000004000000}"/>
    <cellStyle name="Normal 2 2" xfId="4" xr:uid="{00000000-0005-0000-0000-000005000000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FFDF85"/>
      <color rgb="FF9900CC"/>
      <color rgb="FFD4A97E"/>
      <color rgb="FF996633"/>
      <color rgb="FFFFB3B3"/>
      <color rgb="FFFF0000"/>
      <color rgb="FFE4C9FF"/>
      <color rgb="FFCCCCFF"/>
      <color rgb="FFCC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B0099D-C7DC-403D-B2F3-356E82E2A4D6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ssessmentID" tableColumnId="2"/>
      <queryTableField id="3" name="TaxClass" tableColumnId="3"/>
      <queryTableField id="4" name="AcresChange" tableColumnId="4"/>
      <queryTableField id="5" name="LandChange" tableColumnId="5"/>
      <queryTableField id="6" name="ImprovementsChange" tableColumnId="6"/>
      <queryTableField id="7" name="Category" tableColumnId="7"/>
      <queryTableField id="8" name="GISLink" tableColumnId="8"/>
      <queryTableField id="9" name="Descript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845366-3318-4B5A-9CC8-FFD18BE339F4}" name="ReasonsForChange" displayName="ReasonsForChange" ref="A1:I4400" tableType="queryTable" totalsRowShown="0">
  <autoFilter ref="A1:I4400" xr:uid="{987918C7-04A8-4978-9F04-D84E031ED8D4}"/>
  <tableColumns count="9">
    <tableColumn id="1" xr3:uid="{E7820A86-4C9C-4A18-8C0E-A1D0552FB676}" uniqueName="1" name="ID" queryTableFieldId="1" dataDxfId="7"/>
    <tableColumn id="2" xr3:uid="{53CC5733-7099-4F95-ADF9-C561FAEB7CFC}" uniqueName="2" name="AssessmentID" queryTableFieldId="2" dataDxfId="6"/>
    <tableColumn id="3" xr3:uid="{A2A7765B-0509-457D-8187-5119240F302E}" uniqueName="3" name="TaxClass" queryTableFieldId="3" dataDxfId="5"/>
    <tableColumn id="4" xr3:uid="{B0B500B7-26F8-4D54-8CCD-2FAA72EA7EAB}" uniqueName="4" name="AcresChange" queryTableFieldId="4"/>
    <tableColumn id="5" xr3:uid="{813BF6F2-6FA3-4242-8D10-D781C184AA99}" uniqueName="5" name="LandChange" queryTableFieldId="5" dataDxfId="4"/>
    <tableColumn id="6" xr3:uid="{0A2B5DA7-9BE8-476C-B6AC-A1AADE79F92D}" uniqueName="6" name="ImprovementsChange" queryTableFieldId="6" dataDxfId="3"/>
    <tableColumn id="7" xr3:uid="{C86F6C20-32AE-4E61-85B9-817400D721C4}" uniqueName="7" name="Category" queryTableFieldId="7" dataDxfId="2"/>
    <tableColumn id="8" xr3:uid="{82BFB88D-5953-4F49-A161-5A1E7C6076E1}" uniqueName="8" name="GISLink" queryTableFieldId="8" dataDxfId="1"/>
    <tableColumn id="9" xr3:uid="{64CC395F-C778-4FFA-A9C3-C6E7AFEF2D7F}" uniqueName="9" name="Description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4BB1-94E2-4663-BE47-E49D25BE88BC}">
  <sheetPr>
    <pageSetUpPr fitToPage="1"/>
  </sheetPr>
  <dimension ref="B2:X40"/>
  <sheetViews>
    <sheetView zoomScale="90" zoomScaleNormal="90" workbookViewId="0">
      <selection activeCell="U7" sqref="U7:X9"/>
    </sheetView>
  </sheetViews>
  <sheetFormatPr defaultColWidth="9.140625" defaultRowHeight="12.75" x14ac:dyDescent="0.2"/>
  <cols>
    <col min="1" max="1" width="3.7109375" style="1" customWidth="1"/>
    <col min="2" max="2" width="16.7109375" style="1" customWidth="1"/>
    <col min="3" max="3" width="6.140625" style="1" bestFit="1" customWidth="1"/>
    <col min="4" max="4" width="6.7109375" style="1" customWidth="1"/>
    <col min="5" max="5" width="8.7109375" style="1" customWidth="1"/>
    <col min="6" max="6" width="14.7109375" style="1" customWidth="1"/>
    <col min="7" max="7" width="14.7109375" style="2" customWidth="1"/>
    <col min="8" max="9" width="14.7109375" style="1" customWidth="1"/>
    <col min="10" max="10" width="8.7109375" style="1" customWidth="1"/>
    <col min="11" max="12" width="14.7109375" style="1" customWidth="1"/>
    <col min="13" max="13" width="8.7109375" style="1" customWidth="1"/>
    <col min="14" max="17" width="14.7109375" style="1" customWidth="1"/>
    <col min="18" max="18" width="8.7109375" style="1" customWidth="1"/>
    <col min="19" max="20" width="14.7109375" style="1" customWidth="1"/>
    <col min="21" max="22" width="6.7109375" style="1" customWidth="1"/>
    <col min="23" max="23" width="8.7109375" style="1" customWidth="1"/>
    <col min="24" max="24" width="14.7109375" style="1" customWidth="1"/>
    <col min="25" max="25" width="10.5703125" style="1" bestFit="1" customWidth="1"/>
    <col min="26" max="16384" width="9.140625" style="1"/>
  </cols>
  <sheetData>
    <row r="2" spans="2:24" s="4" customFormat="1" ht="30" customHeight="1" x14ac:dyDescent="0.2">
      <c r="C2" s="170" t="s">
        <v>38</v>
      </c>
      <c r="D2" s="170"/>
      <c r="E2" s="170"/>
      <c r="F2" s="170"/>
      <c r="G2" s="170"/>
      <c r="H2" s="170"/>
      <c r="I2" s="170"/>
      <c r="J2" s="170"/>
      <c r="K2" s="97"/>
      <c r="L2" s="5"/>
      <c r="M2" s="5"/>
      <c r="N2" s="5"/>
      <c r="O2" s="5"/>
    </row>
    <row r="3" spans="2:24" s="6" customFormat="1" ht="16.149999999999999" customHeight="1" x14ac:dyDescent="0.2">
      <c r="J3" s="7"/>
      <c r="K3" s="7"/>
      <c r="L3" s="7"/>
      <c r="M3" s="7"/>
      <c r="N3" s="7"/>
      <c r="O3" s="7"/>
    </row>
    <row r="4" spans="2:24" s="6" customFormat="1" ht="15" customHeight="1" x14ac:dyDescent="0.2">
      <c r="G4" s="7" t="s">
        <v>18</v>
      </c>
      <c r="H4" s="88"/>
      <c r="I4" s="7" t="s">
        <v>19</v>
      </c>
      <c r="J4" s="172"/>
      <c r="K4" s="172"/>
      <c r="M4" s="172"/>
      <c r="N4" s="172"/>
      <c r="O4" s="7"/>
      <c r="R4" s="172"/>
      <c r="S4" s="172"/>
      <c r="T4" s="172"/>
    </row>
    <row r="5" spans="2:24" s="8" customFormat="1" ht="15" customHeight="1" x14ac:dyDescent="0.2">
      <c r="H5" s="9" t="s">
        <v>21</v>
      </c>
      <c r="I5" s="9"/>
      <c r="J5" s="171" t="s">
        <v>22</v>
      </c>
      <c r="K5" s="171"/>
      <c r="M5" s="171" t="s">
        <v>23</v>
      </c>
      <c r="N5" s="171"/>
      <c r="O5" s="9"/>
      <c r="R5" s="178" t="s">
        <v>20</v>
      </c>
      <c r="S5" s="178"/>
      <c r="T5" s="178"/>
    </row>
    <row r="6" spans="2:24" ht="18" customHeight="1" thickBot="1" x14ac:dyDescent="0.25"/>
    <row r="7" spans="2:24" ht="18" customHeight="1" x14ac:dyDescent="0.2">
      <c r="B7" s="156" t="s">
        <v>14</v>
      </c>
      <c r="C7" s="143" t="s">
        <v>2570</v>
      </c>
      <c r="D7" s="143"/>
      <c r="E7" s="143"/>
      <c r="F7" s="144"/>
      <c r="G7" s="149" t="s">
        <v>15</v>
      </c>
      <c r="H7" s="150"/>
      <c r="I7" s="150"/>
      <c r="J7" s="150"/>
      <c r="K7" s="150"/>
      <c r="L7" s="151"/>
      <c r="M7" s="152" t="s">
        <v>17</v>
      </c>
      <c r="N7" s="153"/>
      <c r="O7" s="149" t="s">
        <v>16</v>
      </c>
      <c r="P7" s="150"/>
      <c r="Q7" s="150"/>
      <c r="R7" s="150"/>
      <c r="S7" s="150"/>
      <c r="T7" s="151"/>
      <c r="U7" s="173" t="s">
        <v>2569</v>
      </c>
      <c r="V7" s="143"/>
      <c r="W7" s="143"/>
      <c r="X7" s="144"/>
    </row>
    <row r="8" spans="2:24" s="3" customFormat="1" ht="15" customHeight="1" x14ac:dyDescent="0.2">
      <c r="B8" s="157"/>
      <c r="C8" s="145"/>
      <c r="D8" s="145"/>
      <c r="E8" s="145"/>
      <c r="F8" s="146"/>
      <c r="G8" s="25">
        <v>1</v>
      </c>
      <c r="H8" s="10">
        <v>2</v>
      </c>
      <c r="I8" s="10">
        <v>3</v>
      </c>
      <c r="J8" s="100">
        <v>4</v>
      </c>
      <c r="K8" s="100"/>
      <c r="L8" s="14">
        <v>5</v>
      </c>
      <c r="M8" s="98">
        <v>6</v>
      </c>
      <c r="N8" s="99"/>
      <c r="O8" s="25">
        <v>7</v>
      </c>
      <c r="P8" s="10">
        <v>8</v>
      </c>
      <c r="Q8" s="10">
        <v>9</v>
      </c>
      <c r="R8" s="100">
        <v>10</v>
      </c>
      <c r="S8" s="100"/>
      <c r="T8" s="14">
        <v>11</v>
      </c>
      <c r="U8" s="174"/>
      <c r="V8" s="145"/>
      <c r="W8" s="145"/>
      <c r="X8" s="146"/>
    </row>
    <row r="9" spans="2:24" s="2" customFormat="1" ht="49.9" customHeight="1" x14ac:dyDescent="0.2">
      <c r="B9" s="157"/>
      <c r="C9" s="147"/>
      <c r="D9" s="147"/>
      <c r="E9" s="147"/>
      <c r="F9" s="148"/>
      <c r="G9" s="101" t="s">
        <v>27</v>
      </c>
      <c r="H9" s="103" t="s">
        <v>28</v>
      </c>
      <c r="I9" s="103" t="s">
        <v>25</v>
      </c>
      <c r="J9" s="103" t="s">
        <v>26</v>
      </c>
      <c r="K9" s="103"/>
      <c r="L9" s="105" t="s">
        <v>30</v>
      </c>
      <c r="M9" s="107" t="s">
        <v>32</v>
      </c>
      <c r="N9" s="108"/>
      <c r="O9" s="101" t="s">
        <v>33</v>
      </c>
      <c r="P9" s="103" t="s">
        <v>34</v>
      </c>
      <c r="Q9" s="103" t="s">
        <v>35</v>
      </c>
      <c r="R9" s="103" t="s">
        <v>36</v>
      </c>
      <c r="S9" s="103"/>
      <c r="T9" s="105" t="s">
        <v>31</v>
      </c>
      <c r="U9" s="179"/>
      <c r="V9" s="147"/>
      <c r="W9" s="147"/>
      <c r="X9" s="148"/>
    </row>
    <row r="10" spans="2:24" s="2" customFormat="1" ht="22.15" customHeight="1" thickBot="1" x14ac:dyDescent="0.25">
      <c r="B10" s="157"/>
      <c r="C10" s="154"/>
      <c r="D10" s="154"/>
      <c r="E10" s="154"/>
      <c r="F10" s="155"/>
      <c r="G10" s="102"/>
      <c r="H10" s="104"/>
      <c r="I10" s="104"/>
      <c r="J10" s="104"/>
      <c r="K10" s="104"/>
      <c r="L10" s="106"/>
      <c r="M10" s="109"/>
      <c r="N10" s="110"/>
      <c r="O10" s="102"/>
      <c r="P10" s="104"/>
      <c r="Q10" s="104"/>
      <c r="R10" s="104"/>
      <c r="S10" s="104"/>
      <c r="T10" s="106"/>
      <c r="U10" s="111"/>
      <c r="V10" s="112"/>
      <c r="W10" s="112"/>
      <c r="X10" s="113"/>
    </row>
    <row r="11" spans="2:24" ht="26.25" thickBot="1" x14ac:dyDescent="0.25">
      <c r="B11" s="158"/>
      <c r="C11" s="75"/>
      <c r="D11" s="76" t="s">
        <v>5</v>
      </c>
      <c r="E11" s="76" t="s">
        <v>7</v>
      </c>
      <c r="F11" s="78" t="s">
        <v>6</v>
      </c>
      <c r="G11" s="80" t="s">
        <v>24</v>
      </c>
      <c r="H11" s="76" t="s">
        <v>24</v>
      </c>
      <c r="I11" s="76" t="s">
        <v>24</v>
      </c>
      <c r="J11" s="76" t="s">
        <v>7</v>
      </c>
      <c r="K11" s="76" t="s">
        <v>24</v>
      </c>
      <c r="L11" s="81" t="s">
        <v>24</v>
      </c>
      <c r="M11" s="79" t="s">
        <v>7</v>
      </c>
      <c r="N11" s="78" t="s">
        <v>24</v>
      </c>
      <c r="O11" s="80" t="s">
        <v>24</v>
      </c>
      <c r="P11" s="76" t="s">
        <v>24</v>
      </c>
      <c r="Q11" s="76" t="s">
        <v>24</v>
      </c>
      <c r="R11" s="76" t="s">
        <v>7</v>
      </c>
      <c r="S11" s="76" t="s">
        <v>24</v>
      </c>
      <c r="T11" s="81" t="s">
        <v>24</v>
      </c>
      <c r="U11" s="79"/>
      <c r="V11" s="76" t="s">
        <v>5</v>
      </c>
      <c r="W11" s="76" t="s">
        <v>7</v>
      </c>
      <c r="X11" s="77" t="s">
        <v>6</v>
      </c>
    </row>
    <row r="12" spans="2:24" ht="18" customHeight="1" x14ac:dyDescent="0.2">
      <c r="B12" s="114" t="s">
        <v>1</v>
      </c>
      <c r="C12" s="43" t="s">
        <v>2</v>
      </c>
      <c r="D12" s="82">
        <v>0</v>
      </c>
      <c r="E12" s="176"/>
      <c r="F12" s="19">
        <v>0</v>
      </c>
      <c r="G12" s="26">
        <v>0</v>
      </c>
      <c r="H12" s="27">
        <v>0</v>
      </c>
      <c r="I12" s="27">
        <v>0</v>
      </c>
      <c r="J12" s="47">
        <v>0</v>
      </c>
      <c r="K12" s="27">
        <v>0</v>
      </c>
      <c r="L12" s="29">
        <v>0</v>
      </c>
      <c r="M12" s="30">
        <v>0</v>
      </c>
      <c r="N12" s="31">
        <v>0</v>
      </c>
      <c r="O12" s="26">
        <v>0</v>
      </c>
      <c r="P12" s="27">
        <v>0</v>
      </c>
      <c r="Q12" s="27">
        <v>0</v>
      </c>
      <c r="R12" s="28">
        <v>0</v>
      </c>
      <c r="S12" s="27">
        <v>0</v>
      </c>
      <c r="T12" s="29">
        <v>0</v>
      </c>
      <c r="U12" s="40" t="s">
        <v>2</v>
      </c>
      <c r="V12" s="82">
        <v>0</v>
      </c>
      <c r="W12" s="176"/>
      <c r="X12" s="18">
        <v>0</v>
      </c>
    </row>
    <row r="13" spans="2:24" ht="18" customHeight="1" x14ac:dyDescent="0.2">
      <c r="B13" s="115"/>
      <c r="C13" s="44" t="s">
        <v>3</v>
      </c>
      <c r="D13" s="83">
        <v>0</v>
      </c>
      <c r="E13" s="177"/>
      <c r="F13" s="20">
        <v>0</v>
      </c>
      <c r="G13" s="32">
        <v>0</v>
      </c>
      <c r="H13" s="33">
        <v>0</v>
      </c>
      <c r="I13" s="33">
        <v>0</v>
      </c>
      <c r="J13" s="168"/>
      <c r="K13" s="33">
        <v>0</v>
      </c>
      <c r="L13" s="34">
        <v>0</v>
      </c>
      <c r="M13" s="141"/>
      <c r="N13" s="35">
        <v>0</v>
      </c>
      <c r="O13" s="32">
        <v>0</v>
      </c>
      <c r="P13" s="33">
        <v>0</v>
      </c>
      <c r="Q13" s="33">
        <v>0</v>
      </c>
      <c r="R13" s="168"/>
      <c r="S13" s="33">
        <v>0</v>
      </c>
      <c r="T13" s="34">
        <v>0</v>
      </c>
      <c r="U13" s="41" t="s">
        <v>3</v>
      </c>
      <c r="V13" s="83">
        <v>0</v>
      </c>
      <c r="W13" s="177"/>
      <c r="X13" s="15">
        <v>0</v>
      </c>
    </row>
    <row r="14" spans="2:24" ht="18" customHeight="1" thickBot="1" x14ac:dyDescent="0.25">
      <c r="B14" s="116"/>
      <c r="C14" s="45" t="s">
        <v>4</v>
      </c>
      <c r="D14" s="84"/>
      <c r="E14" s="74">
        <v>0</v>
      </c>
      <c r="F14" s="21">
        <v>0</v>
      </c>
      <c r="G14" s="36">
        <v>0</v>
      </c>
      <c r="H14" s="37">
        <v>0</v>
      </c>
      <c r="I14" s="37">
        <v>0</v>
      </c>
      <c r="J14" s="169"/>
      <c r="K14" s="37">
        <v>0</v>
      </c>
      <c r="L14" s="38">
        <v>0</v>
      </c>
      <c r="M14" s="142"/>
      <c r="N14" s="39">
        <v>0</v>
      </c>
      <c r="O14" s="36">
        <v>0</v>
      </c>
      <c r="P14" s="37">
        <v>0</v>
      </c>
      <c r="Q14" s="37">
        <v>0</v>
      </c>
      <c r="R14" s="169"/>
      <c r="S14" s="37">
        <v>0</v>
      </c>
      <c r="T14" s="38">
        <v>0</v>
      </c>
      <c r="U14" s="42" t="s">
        <v>4</v>
      </c>
      <c r="V14" s="84"/>
      <c r="W14" s="74">
        <v>0</v>
      </c>
      <c r="X14" s="16">
        <v>0</v>
      </c>
    </row>
    <row r="15" spans="2:24" ht="18" customHeight="1" x14ac:dyDescent="0.2">
      <c r="B15" s="114" t="s">
        <v>8</v>
      </c>
      <c r="C15" s="43" t="s">
        <v>2</v>
      </c>
      <c r="D15" s="82">
        <v>0</v>
      </c>
      <c r="E15" s="176"/>
      <c r="F15" s="19">
        <v>0</v>
      </c>
      <c r="G15" s="26">
        <v>0</v>
      </c>
      <c r="H15" s="27">
        <v>0</v>
      </c>
      <c r="I15" s="27">
        <v>0</v>
      </c>
      <c r="J15" s="28">
        <v>0</v>
      </c>
      <c r="K15" s="27">
        <v>0</v>
      </c>
      <c r="L15" s="29">
        <v>0</v>
      </c>
      <c r="M15" s="30">
        <v>0</v>
      </c>
      <c r="N15" s="31">
        <v>0</v>
      </c>
      <c r="O15" s="26">
        <v>0</v>
      </c>
      <c r="P15" s="27">
        <v>0</v>
      </c>
      <c r="Q15" s="27">
        <v>0</v>
      </c>
      <c r="R15" s="28">
        <v>0</v>
      </c>
      <c r="S15" s="27">
        <v>0</v>
      </c>
      <c r="T15" s="29">
        <v>0</v>
      </c>
      <c r="U15" s="40" t="s">
        <v>2</v>
      </c>
      <c r="V15" s="82">
        <v>0</v>
      </c>
      <c r="W15" s="176"/>
      <c r="X15" s="18">
        <v>0</v>
      </c>
    </row>
    <row r="16" spans="2:24" ht="18" customHeight="1" x14ac:dyDescent="0.2">
      <c r="B16" s="115"/>
      <c r="C16" s="44" t="s">
        <v>3</v>
      </c>
      <c r="D16" s="83">
        <v>0</v>
      </c>
      <c r="E16" s="177"/>
      <c r="F16" s="20">
        <v>0</v>
      </c>
      <c r="G16" s="32">
        <v>0</v>
      </c>
      <c r="H16" s="33">
        <v>0</v>
      </c>
      <c r="I16" s="33">
        <v>0</v>
      </c>
      <c r="J16" s="168"/>
      <c r="K16" s="33">
        <v>0</v>
      </c>
      <c r="L16" s="34">
        <v>0</v>
      </c>
      <c r="M16" s="141"/>
      <c r="N16" s="35">
        <v>0</v>
      </c>
      <c r="O16" s="32">
        <v>0</v>
      </c>
      <c r="P16" s="33">
        <v>0</v>
      </c>
      <c r="Q16" s="33">
        <v>0</v>
      </c>
      <c r="R16" s="168"/>
      <c r="S16" s="33">
        <v>0</v>
      </c>
      <c r="T16" s="34">
        <v>0</v>
      </c>
      <c r="U16" s="41" t="s">
        <v>3</v>
      </c>
      <c r="V16" s="83">
        <v>0</v>
      </c>
      <c r="W16" s="177"/>
      <c r="X16" s="15">
        <v>0</v>
      </c>
    </row>
    <row r="17" spans="2:24" ht="18" customHeight="1" thickBot="1" x14ac:dyDescent="0.25">
      <c r="B17" s="116"/>
      <c r="C17" s="45" t="s">
        <v>4</v>
      </c>
      <c r="D17" s="84"/>
      <c r="E17" s="74">
        <v>0</v>
      </c>
      <c r="F17" s="21">
        <v>0</v>
      </c>
      <c r="G17" s="36">
        <v>0</v>
      </c>
      <c r="H17" s="37">
        <v>0</v>
      </c>
      <c r="I17" s="37">
        <v>0</v>
      </c>
      <c r="J17" s="169"/>
      <c r="K17" s="37">
        <v>0</v>
      </c>
      <c r="L17" s="38">
        <v>0</v>
      </c>
      <c r="M17" s="142"/>
      <c r="N17" s="39">
        <v>0</v>
      </c>
      <c r="O17" s="36">
        <v>0</v>
      </c>
      <c r="P17" s="37">
        <v>0</v>
      </c>
      <c r="Q17" s="37">
        <v>0</v>
      </c>
      <c r="R17" s="169"/>
      <c r="S17" s="37">
        <v>0</v>
      </c>
      <c r="T17" s="38">
        <v>0</v>
      </c>
      <c r="U17" s="42" t="s">
        <v>4</v>
      </c>
      <c r="V17" s="84"/>
      <c r="W17" s="74">
        <v>0</v>
      </c>
      <c r="X17" s="16">
        <v>0</v>
      </c>
    </row>
    <row r="18" spans="2:24" ht="11.25" customHeight="1" x14ac:dyDescent="0.2">
      <c r="B18" s="114" t="s">
        <v>9</v>
      </c>
      <c r="C18" s="117" t="s">
        <v>2</v>
      </c>
      <c r="D18" s="120">
        <v>0</v>
      </c>
      <c r="E18" s="195">
        <v>0</v>
      </c>
      <c r="F18" s="123">
        <v>0</v>
      </c>
      <c r="G18" s="126">
        <v>0</v>
      </c>
      <c r="H18" s="129">
        <v>0</v>
      </c>
      <c r="I18" s="129">
        <v>0</v>
      </c>
      <c r="J18" s="132">
        <v>0</v>
      </c>
      <c r="K18" s="129">
        <v>0</v>
      </c>
      <c r="L18" s="159">
        <v>0</v>
      </c>
      <c r="M18" s="162">
        <v>0</v>
      </c>
      <c r="N18" s="165">
        <v>0</v>
      </c>
      <c r="O18" s="126">
        <v>0</v>
      </c>
      <c r="P18" s="129">
        <v>0</v>
      </c>
      <c r="Q18" s="129">
        <v>0</v>
      </c>
      <c r="R18" s="132">
        <v>0</v>
      </c>
      <c r="S18" s="129">
        <v>0</v>
      </c>
      <c r="T18" s="159">
        <v>0</v>
      </c>
      <c r="U18" s="135" t="s">
        <v>2</v>
      </c>
      <c r="V18" s="120">
        <v>0</v>
      </c>
      <c r="W18" s="195">
        <v>0</v>
      </c>
      <c r="X18" s="138">
        <v>0</v>
      </c>
    </row>
    <row r="19" spans="2:24" ht="11.25" customHeight="1" x14ac:dyDescent="0.2">
      <c r="B19" s="115"/>
      <c r="C19" s="118"/>
      <c r="D19" s="121"/>
      <c r="E19" s="196"/>
      <c r="F19" s="124"/>
      <c r="G19" s="127"/>
      <c r="H19" s="130"/>
      <c r="I19" s="130"/>
      <c r="J19" s="133"/>
      <c r="K19" s="130"/>
      <c r="L19" s="160"/>
      <c r="M19" s="163"/>
      <c r="N19" s="166"/>
      <c r="O19" s="127"/>
      <c r="P19" s="130"/>
      <c r="Q19" s="130"/>
      <c r="R19" s="133"/>
      <c r="S19" s="130"/>
      <c r="T19" s="160"/>
      <c r="U19" s="136"/>
      <c r="V19" s="121"/>
      <c r="W19" s="196"/>
      <c r="X19" s="139"/>
    </row>
    <row r="20" spans="2:24" ht="11.25" customHeight="1" thickBot="1" x14ac:dyDescent="0.25">
      <c r="B20" s="116"/>
      <c r="C20" s="119"/>
      <c r="D20" s="122"/>
      <c r="E20" s="197"/>
      <c r="F20" s="125"/>
      <c r="G20" s="128"/>
      <c r="H20" s="131"/>
      <c r="I20" s="131"/>
      <c r="J20" s="134"/>
      <c r="K20" s="131"/>
      <c r="L20" s="161"/>
      <c r="M20" s="164"/>
      <c r="N20" s="167"/>
      <c r="O20" s="128"/>
      <c r="P20" s="131"/>
      <c r="Q20" s="131"/>
      <c r="R20" s="134"/>
      <c r="S20" s="131"/>
      <c r="T20" s="161"/>
      <c r="U20" s="137"/>
      <c r="V20" s="122"/>
      <c r="W20" s="197"/>
      <c r="X20" s="140"/>
    </row>
    <row r="21" spans="2:24" ht="11.25" customHeight="1" x14ac:dyDescent="0.2">
      <c r="B21" s="114" t="s">
        <v>10</v>
      </c>
      <c r="C21" s="117" t="s">
        <v>2</v>
      </c>
      <c r="D21" s="120">
        <v>0</v>
      </c>
      <c r="E21" s="195">
        <v>0</v>
      </c>
      <c r="F21" s="123">
        <v>0</v>
      </c>
      <c r="G21" s="126">
        <v>0</v>
      </c>
      <c r="H21" s="129">
        <v>0</v>
      </c>
      <c r="I21" s="129">
        <v>0</v>
      </c>
      <c r="J21" s="132">
        <v>0</v>
      </c>
      <c r="K21" s="129">
        <v>0</v>
      </c>
      <c r="L21" s="159">
        <v>0</v>
      </c>
      <c r="M21" s="162">
        <v>0</v>
      </c>
      <c r="N21" s="165">
        <v>0</v>
      </c>
      <c r="O21" s="126">
        <v>0</v>
      </c>
      <c r="P21" s="129">
        <v>0</v>
      </c>
      <c r="Q21" s="129">
        <v>0</v>
      </c>
      <c r="R21" s="132">
        <v>0</v>
      </c>
      <c r="S21" s="129">
        <v>0</v>
      </c>
      <c r="T21" s="159">
        <v>0</v>
      </c>
      <c r="U21" s="135" t="s">
        <v>2</v>
      </c>
      <c r="V21" s="120">
        <v>0</v>
      </c>
      <c r="W21" s="195">
        <v>0</v>
      </c>
      <c r="X21" s="138">
        <v>0</v>
      </c>
    </row>
    <row r="22" spans="2:24" ht="11.25" customHeight="1" x14ac:dyDescent="0.2">
      <c r="B22" s="115"/>
      <c r="C22" s="118"/>
      <c r="D22" s="121"/>
      <c r="E22" s="196"/>
      <c r="F22" s="124"/>
      <c r="G22" s="127"/>
      <c r="H22" s="130"/>
      <c r="I22" s="130"/>
      <c r="J22" s="133"/>
      <c r="K22" s="130"/>
      <c r="L22" s="160"/>
      <c r="M22" s="163"/>
      <c r="N22" s="166"/>
      <c r="O22" s="127"/>
      <c r="P22" s="130"/>
      <c r="Q22" s="130"/>
      <c r="R22" s="133"/>
      <c r="S22" s="130"/>
      <c r="T22" s="160"/>
      <c r="U22" s="136"/>
      <c r="V22" s="121"/>
      <c r="W22" s="196"/>
      <c r="X22" s="139"/>
    </row>
    <row r="23" spans="2:24" ht="11.25" customHeight="1" thickBot="1" x14ac:dyDescent="0.25">
      <c r="B23" s="116"/>
      <c r="C23" s="119"/>
      <c r="D23" s="122"/>
      <c r="E23" s="197"/>
      <c r="F23" s="125"/>
      <c r="G23" s="128"/>
      <c r="H23" s="131"/>
      <c r="I23" s="131"/>
      <c r="J23" s="134"/>
      <c r="K23" s="131"/>
      <c r="L23" s="161"/>
      <c r="M23" s="164"/>
      <c r="N23" s="167"/>
      <c r="O23" s="128"/>
      <c r="P23" s="131"/>
      <c r="Q23" s="131"/>
      <c r="R23" s="134"/>
      <c r="S23" s="131"/>
      <c r="T23" s="161"/>
      <c r="U23" s="137"/>
      <c r="V23" s="122"/>
      <c r="W23" s="197"/>
      <c r="X23" s="140"/>
    </row>
    <row r="24" spans="2:24" ht="11.25" customHeight="1" x14ac:dyDescent="0.2">
      <c r="B24" s="114" t="s">
        <v>11</v>
      </c>
      <c r="C24" s="117" t="s">
        <v>2</v>
      </c>
      <c r="D24" s="120">
        <v>0</v>
      </c>
      <c r="E24" s="195">
        <v>0</v>
      </c>
      <c r="F24" s="123">
        <v>0</v>
      </c>
      <c r="G24" s="126">
        <v>0</v>
      </c>
      <c r="H24" s="129">
        <v>0</v>
      </c>
      <c r="I24" s="129">
        <v>0</v>
      </c>
      <c r="J24" s="132">
        <v>0</v>
      </c>
      <c r="K24" s="129">
        <v>0</v>
      </c>
      <c r="L24" s="159">
        <v>0</v>
      </c>
      <c r="M24" s="162">
        <v>0</v>
      </c>
      <c r="N24" s="165">
        <v>0</v>
      </c>
      <c r="O24" s="126">
        <v>0</v>
      </c>
      <c r="P24" s="129">
        <v>0</v>
      </c>
      <c r="Q24" s="129">
        <v>0</v>
      </c>
      <c r="R24" s="132">
        <v>0</v>
      </c>
      <c r="S24" s="129">
        <v>0</v>
      </c>
      <c r="T24" s="159">
        <v>0</v>
      </c>
      <c r="U24" s="135" t="s">
        <v>2</v>
      </c>
      <c r="V24" s="120">
        <v>0</v>
      </c>
      <c r="W24" s="195">
        <v>0</v>
      </c>
      <c r="X24" s="138">
        <v>0</v>
      </c>
    </row>
    <row r="25" spans="2:24" ht="11.25" customHeight="1" x14ac:dyDescent="0.2">
      <c r="B25" s="115"/>
      <c r="C25" s="118"/>
      <c r="D25" s="121"/>
      <c r="E25" s="196"/>
      <c r="F25" s="124"/>
      <c r="G25" s="127"/>
      <c r="H25" s="130"/>
      <c r="I25" s="130"/>
      <c r="J25" s="133"/>
      <c r="K25" s="130"/>
      <c r="L25" s="160"/>
      <c r="M25" s="163"/>
      <c r="N25" s="166"/>
      <c r="O25" s="127"/>
      <c r="P25" s="130"/>
      <c r="Q25" s="130"/>
      <c r="R25" s="133"/>
      <c r="S25" s="130"/>
      <c r="T25" s="160"/>
      <c r="U25" s="136"/>
      <c r="V25" s="121"/>
      <c r="W25" s="196"/>
      <c r="X25" s="139"/>
    </row>
    <row r="26" spans="2:24" ht="11.25" customHeight="1" thickBot="1" x14ac:dyDescent="0.25">
      <c r="B26" s="116"/>
      <c r="C26" s="119"/>
      <c r="D26" s="122"/>
      <c r="E26" s="197"/>
      <c r="F26" s="125"/>
      <c r="G26" s="128"/>
      <c r="H26" s="131"/>
      <c r="I26" s="131"/>
      <c r="J26" s="134"/>
      <c r="K26" s="131"/>
      <c r="L26" s="161"/>
      <c r="M26" s="164"/>
      <c r="N26" s="167"/>
      <c r="O26" s="128"/>
      <c r="P26" s="131"/>
      <c r="Q26" s="131"/>
      <c r="R26" s="134"/>
      <c r="S26" s="131"/>
      <c r="T26" s="161"/>
      <c r="U26" s="137"/>
      <c r="V26" s="122"/>
      <c r="W26" s="197"/>
      <c r="X26" s="140"/>
    </row>
    <row r="27" spans="2:24" ht="11.25" customHeight="1" x14ac:dyDescent="0.2">
      <c r="B27" s="114" t="s">
        <v>12</v>
      </c>
      <c r="C27" s="117" t="s">
        <v>2</v>
      </c>
      <c r="D27" s="120">
        <v>0</v>
      </c>
      <c r="E27" s="195">
        <v>0</v>
      </c>
      <c r="F27" s="123">
        <v>0</v>
      </c>
      <c r="G27" s="126">
        <v>0</v>
      </c>
      <c r="H27" s="129">
        <v>0</v>
      </c>
      <c r="I27" s="129">
        <v>0</v>
      </c>
      <c r="J27" s="132">
        <v>0</v>
      </c>
      <c r="K27" s="129">
        <v>0</v>
      </c>
      <c r="L27" s="159">
        <v>0</v>
      </c>
      <c r="M27" s="162">
        <v>0</v>
      </c>
      <c r="N27" s="165">
        <v>0</v>
      </c>
      <c r="O27" s="126">
        <v>0</v>
      </c>
      <c r="P27" s="129">
        <v>0</v>
      </c>
      <c r="Q27" s="129">
        <v>0</v>
      </c>
      <c r="R27" s="132">
        <v>0</v>
      </c>
      <c r="S27" s="129">
        <v>0</v>
      </c>
      <c r="T27" s="159">
        <v>0</v>
      </c>
      <c r="U27" s="135" t="s">
        <v>2</v>
      </c>
      <c r="V27" s="120">
        <v>0</v>
      </c>
      <c r="W27" s="195">
        <v>0</v>
      </c>
      <c r="X27" s="138">
        <v>0</v>
      </c>
    </row>
    <row r="28" spans="2:24" ht="11.25" customHeight="1" x14ac:dyDescent="0.2">
      <c r="B28" s="115"/>
      <c r="C28" s="118"/>
      <c r="D28" s="121"/>
      <c r="E28" s="196"/>
      <c r="F28" s="124"/>
      <c r="G28" s="127"/>
      <c r="H28" s="130"/>
      <c r="I28" s="130"/>
      <c r="J28" s="133"/>
      <c r="K28" s="130"/>
      <c r="L28" s="160"/>
      <c r="M28" s="163"/>
      <c r="N28" s="166"/>
      <c r="O28" s="127"/>
      <c r="P28" s="130"/>
      <c r="Q28" s="130"/>
      <c r="R28" s="133"/>
      <c r="S28" s="130"/>
      <c r="T28" s="160"/>
      <c r="U28" s="136"/>
      <c r="V28" s="121"/>
      <c r="W28" s="196"/>
      <c r="X28" s="139"/>
    </row>
    <row r="29" spans="2:24" ht="11.25" customHeight="1" thickBot="1" x14ac:dyDescent="0.25">
      <c r="B29" s="116"/>
      <c r="C29" s="119"/>
      <c r="D29" s="122"/>
      <c r="E29" s="197"/>
      <c r="F29" s="125"/>
      <c r="G29" s="128"/>
      <c r="H29" s="131"/>
      <c r="I29" s="131"/>
      <c r="J29" s="134"/>
      <c r="K29" s="131"/>
      <c r="L29" s="161"/>
      <c r="M29" s="164"/>
      <c r="N29" s="167"/>
      <c r="O29" s="128"/>
      <c r="P29" s="131"/>
      <c r="Q29" s="131"/>
      <c r="R29" s="134"/>
      <c r="S29" s="131"/>
      <c r="T29" s="161"/>
      <c r="U29" s="137"/>
      <c r="V29" s="122"/>
      <c r="W29" s="197"/>
      <c r="X29" s="140"/>
    </row>
    <row r="30" spans="2:24" ht="18" customHeight="1" x14ac:dyDescent="0.2">
      <c r="B30" s="114" t="s">
        <v>13</v>
      </c>
      <c r="C30" s="43" t="s">
        <v>2</v>
      </c>
      <c r="D30" s="82">
        <v>0</v>
      </c>
      <c r="E30" s="176"/>
      <c r="F30" s="19">
        <v>0</v>
      </c>
      <c r="G30" s="26">
        <v>0</v>
      </c>
      <c r="H30" s="27">
        <v>0</v>
      </c>
      <c r="I30" s="27">
        <v>0</v>
      </c>
      <c r="J30" s="28">
        <v>0</v>
      </c>
      <c r="K30" s="27">
        <v>0</v>
      </c>
      <c r="L30" s="29">
        <v>0</v>
      </c>
      <c r="M30" s="30">
        <v>0</v>
      </c>
      <c r="N30" s="31">
        <v>0</v>
      </c>
      <c r="O30" s="26">
        <v>0</v>
      </c>
      <c r="P30" s="27">
        <v>0</v>
      </c>
      <c r="Q30" s="27">
        <v>0</v>
      </c>
      <c r="R30" s="28">
        <v>0</v>
      </c>
      <c r="S30" s="27">
        <v>0</v>
      </c>
      <c r="T30" s="29">
        <v>0</v>
      </c>
      <c r="U30" s="40" t="s">
        <v>2</v>
      </c>
      <c r="V30" s="82">
        <v>0</v>
      </c>
      <c r="W30" s="176"/>
      <c r="X30" s="18">
        <v>0</v>
      </c>
    </row>
    <row r="31" spans="2:24" ht="18" customHeight="1" x14ac:dyDescent="0.2">
      <c r="B31" s="115"/>
      <c r="C31" s="44" t="s">
        <v>3</v>
      </c>
      <c r="D31" s="83">
        <v>0</v>
      </c>
      <c r="E31" s="177"/>
      <c r="F31" s="20">
        <v>0</v>
      </c>
      <c r="G31" s="32">
        <v>0</v>
      </c>
      <c r="H31" s="33">
        <v>0</v>
      </c>
      <c r="I31" s="33">
        <v>0</v>
      </c>
      <c r="J31" s="168"/>
      <c r="K31" s="33">
        <v>0</v>
      </c>
      <c r="L31" s="34">
        <v>0</v>
      </c>
      <c r="M31" s="141"/>
      <c r="N31" s="35">
        <v>0</v>
      </c>
      <c r="O31" s="32">
        <v>0</v>
      </c>
      <c r="P31" s="33">
        <v>0</v>
      </c>
      <c r="Q31" s="33">
        <v>0</v>
      </c>
      <c r="R31" s="168"/>
      <c r="S31" s="33">
        <v>0</v>
      </c>
      <c r="T31" s="34">
        <v>0</v>
      </c>
      <c r="U31" s="41" t="s">
        <v>3</v>
      </c>
      <c r="V31" s="83">
        <v>0</v>
      </c>
      <c r="W31" s="177"/>
      <c r="X31" s="15">
        <v>0</v>
      </c>
    </row>
    <row r="32" spans="2:24" ht="18" customHeight="1" thickBot="1" x14ac:dyDescent="0.25">
      <c r="B32" s="116"/>
      <c r="C32" s="45" t="s">
        <v>4</v>
      </c>
      <c r="D32" s="84"/>
      <c r="E32" s="74">
        <v>0</v>
      </c>
      <c r="F32" s="21">
        <v>0</v>
      </c>
      <c r="G32" s="36">
        <v>0</v>
      </c>
      <c r="H32" s="37">
        <v>0</v>
      </c>
      <c r="I32" s="37">
        <v>0</v>
      </c>
      <c r="J32" s="169"/>
      <c r="K32" s="37">
        <v>0</v>
      </c>
      <c r="L32" s="38">
        <v>0</v>
      </c>
      <c r="M32" s="142"/>
      <c r="N32" s="39">
        <v>0</v>
      </c>
      <c r="O32" s="36">
        <v>0</v>
      </c>
      <c r="P32" s="37">
        <v>0</v>
      </c>
      <c r="Q32" s="37">
        <v>0</v>
      </c>
      <c r="R32" s="169"/>
      <c r="S32" s="37">
        <v>0</v>
      </c>
      <c r="T32" s="38">
        <v>0</v>
      </c>
      <c r="U32" s="42" t="s">
        <v>4</v>
      </c>
      <c r="V32" s="84"/>
      <c r="W32" s="74">
        <v>0</v>
      </c>
      <c r="X32" s="16">
        <v>0</v>
      </c>
    </row>
    <row r="33" spans="2:24" ht="18" customHeight="1" x14ac:dyDescent="0.2">
      <c r="B33" s="173" t="s">
        <v>0</v>
      </c>
      <c r="C33" s="43" t="s">
        <v>2</v>
      </c>
      <c r="D33" s="82">
        <v>0</v>
      </c>
      <c r="E33" s="176"/>
      <c r="F33" s="22">
        <v>0</v>
      </c>
      <c r="G33" s="26">
        <v>0</v>
      </c>
      <c r="H33" s="27">
        <v>0</v>
      </c>
      <c r="I33" s="27">
        <v>0</v>
      </c>
      <c r="J33" s="28">
        <v>0</v>
      </c>
      <c r="K33" s="27">
        <v>0</v>
      </c>
      <c r="L33" s="29">
        <v>0</v>
      </c>
      <c r="M33" s="30">
        <v>0</v>
      </c>
      <c r="N33" s="31">
        <v>0</v>
      </c>
      <c r="O33" s="26">
        <v>0</v>
      </c>
      <c r="P33" s="27">
        <v>0</v>
      </c>
      <c r="Q33" s="27">
        <v>0</v>
      </c>
      <c r="R33" s="28">
        <v>0</v>
      </c>
      <c r="S33" s="27">
        <v>0</v>
      </c>
      <c r="T33" s="29">
        <v>0</v>
      </c>
      <c r="U33" s="40" t="s">
        <v>2</v>
      </c>
      <c r="V33" s="82">
        <v>0</v>
      </c>
      <c r="W33" s="176"/>
      <c r="X33" s="18">
        <v>0</v>
      </c>
    </row>
    <row r="34" spans="2:24" ht="18" customHeight="1" x14ac:dyDescent="0.2">
      <c r="B34" s="174"/>
      <c r="C34" s="44" t="s">
        <v>3</v>
      </c>
      <c r="D34" s="83">
        <v>0</v>
      </c>
      <c r="E34" s="177"/>
      <c r="F34" s="23">
        <v>0</v>
      </c>
      <c r="G34" s="32">
        <v>0</v>
      </c>
      <c r="H34" s="33">
        <v>0</v>
      </c>
      <c r="I34" s="33">
        <v>0</v>
      </c>
      <c r="J34" s="168"/>
      <c r="K34" s="33">
        <v>0</v>
      </c>
      <c r="L34" s="34">
        <v>0</v>
      </c>
      <c r="M34" s="141"/>
      <c r="N34" s="35">
        <v>0</v>
      </c>
      <c r="O34" s="32">
        <v>0</v>
      </c>
      <c r="P34" s="33">
        <v>0</v>
      </c>
      <c r="Q34" s="33">
        <v>0</v>
      </c>
      <c r="R34" s="168"/>
      <c r="S34" s="33">
        <v>0</v>
      </c>
      <c r="T34" s="34">
        <v>0</v>
      </c>
      <c r="U34" s="41" t="s">
        <v>3</v>
      </c>
      <c r="V34" s="83">
        <v>0</v>
      </c>
      <c r="W34" s="177"/>
      <c r="X34" s="15">
        <v>0</v>
      </c>
    </row>
    <row r="35" spans="2:24" ht="18" customHeight="1" thickBot="1" x14ac:dyDescent="0.25">
      <c r="B35" s="175"/>
      <c r="C35" s="45" t="s">
        <v>4</v>
      </c>
      <c r="D35" s="84"/>
      <c r="E35" s="74">
        <v>0</v>
      </c>
      <c r="F35" s="24">
        <v>0</v>
      </c>
      <c r="G35" s="36">
        <v>0</v>
      </c>
      <c r="H35" s="37">
        <v>0</v>
      </c>
      <c r="I35" s="37">
        <v>0</v>
      </c>
      <c r="J35" s="169"/>
      <c r="K35" s="37">
        <v>0</v>
      </c>
      <c r="L35" s="38">
        <v>0</v>
      </c>
      <c r="M35" s="142"/>
      <c r="N35" s="39">
        <v>0</v>
      </c>
      <c r="O35" s="36">
        <v>0</v>
      </c>
      <c r="P35" s="37">
        <v>0</v>
      </c>
      <c r="Q35" s="37">
        <v>0</v>
      </c>
      <c r="R35" s="169"/>
      <c r="S35" s="37">
        <v>0</v>
      </c>
      <c r="T35" s="38">
        <v>0</v>
      </c>
      <c r="U35" s="42" t="s">
        <v>4</v>
      </c>
      <c r="V35" s="84"/>
      <c r="W35" s="74">
        <v>0</v>
      </c>
      <c r="X35" s="16">
        <v>0</v>
      </c>
    </row>
    <row r="36" spans="2:24" x14ac:dyDescent="0.2"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</row>
    <row r="37" spans="2:24" ht="13.5" thickBot="1" x14ac:dyDescent="0.25"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</row>
    <row r="38" spans="2:24" ht="18" customHeight="1" x14ac:dyDescent="0.2">
      <c r="B38" s="114" t="s">
        <v>29</v>
      </c>
      <c r="C38" s="12" t="s">
        <v>2</v>
      </c>
      <c r="D38" s="180"/>
      <c r="E38" s="181"/>
      <c r="F38" s="181"/>
      <c r="G38" s="181"/>
      <c r="H38" s="182"/>
      <c r="I38" s="198" t="s">
        <v>37</v>
      </c>
      <c r="J38" s="17">
        <v>0</v>
      </c>
      <c r="K38" s="26">
        <v>0</v>
      </c>
      <c r="L38" s="192"/>
      <c r="M38" s="17">
        <v>0</v>
      </c>
      <c r="N38" s="26">
        <v>0</v>
      </c>
      <c r="O38" s="189"/>
      <c r="P38" s="182"/>
      <c r="Q38" s="198" t="s">
        <v>37</v>
      </c>
      <c r="R38" s="17">
        <v>0</v>
      </c>
      <c r="S38" s="26">
        <v>0</v>
      </c>
      <c r="T38" s="189"/>
      <c r="U38" s="181"/>
      <c r="V38" s="181"/>
      <c r="W38" s="181"/>
      <c r="X38" s="182"/>
    </row>
    <row r="39" spans="2:24" ht="18" customHeight="1" x14ac:dyDescent="0.2">
      <c r="B39" s="115"/>
      <c r="C39" s="11" t="s">
        <v>3</v>
      </c>
      <c r="D39" s="183"/>
      <c r="E39" s="184"/>
      <c r="F39" s="184"/>
      <c r="G39" s="184"/>
      <c r="H39" s="185"/>
      <c r="I39" s="199"/>
      <c r="J39" s="202"/>
      <c r="K39" s="32">
        <v>0</v>
      </c>
      <c r="L39" s="193"/>
      <c r="M39" s="204"/>
      <c r="N39" s="32">
        <v>0</v>
      </c>
      <c r="O39" s="190"/>
      <c r="P39" s="185"/>
      <c r="Q39" s="199"/>
      <c r="R39" s="202"/>
      <c r="S39" s="32">
        <v>0</v>
      </c>
      <c r="T39" s="190"/>
      <c r="U39" s="184"/>
      <c r="V39" s="184"/>
      <c r="W39" s="184"/>
      <c r="X39" s="185"/>
    </row>
    <row r="40" spans="2:24" ht="18" customHeight="1" thickBot="1" x14ac:dyDescent="0.25">
      <c r="B40" s="116"/>
      <c r="C40" s="13" t="s">
        <v>4</v>
      </c>
      <c r="D40" s="186"/>
      <c r="E40" s="187"/>
      <c r="F40" s="187"/>
      <c r="G40" s="187"/>
      <c r="H40" s="188"/>
      <c r="I40" s="87">
        <v>0</v>
      </c>
      <c r="J40" s="203"/>
      <c r="K40" s="36">
        <v>0</v>
      </c>
      <c r="L40" s="194"/>
      <c r="M40" s="205"/>
      <c r="N40" s="36">
        <v>0</v>
      </c>
      <c r="O40" s="191"/>
      <c r="P40" s="188"/>
      <c r="Q40" s="87">
        <v>0</v>
      </c>
      <c r="R40" s="203"/>
      <c r="S40" s="36">
        <v>0</v>
      </c>
      <c r="T40" s="191"/>
      <c r="U40" s="187"/>
      <c r="V40" s="187"/>
      <c r="W40" s="187"/>
      <c r="X40" s="188"/>
    </row>
  </sheetData>
  <mergeCells count="156">
    <mergeCell ref="R39:R40"/>
    <mergeCell ref="M39:M40"/>
    <mergeCell ref="J39:J40"/>
    <mergeCell ref="M31:M32"/>
    <mergeCell ref="J31:J32"/>
    <mergeCell ref="J34:J35"/>
    <mergeCell ref="J16:J17"/>
    <mergeCell ref="M34:M35"/>
    <mergeCell ref="R13:R14"/>
    <mergeCell ref="R16:R17"/>
    <mergeCell ref="R31:R32"/>
    <mergeCell ref="R34:R35"/>
    <mergeCell ref="R24:R26"/>
    <mergeCell ref="D38:H40"/>
    <mergeCell ref="O38:P40"/>
    <mergeCell ref="L38:L40"/>
    <mergeCell ref="T38:X40"/>
    <mergeCell ref="W12:W13"/>
    <mergeCell ref="W15:W16"/>
    <mergeCell ref="W18:W20"/>
    <mergeCell ref="W21:W23"/>
    <mergeCell ref="W24:W26"/>
    <mergeCell ref="W27:W29"/>
    <mergeCell ref="E12:E13"/>
    <mergeCell ref="E15:E16"/>
    <mergeCell ref="E18:E20"/>
    <mergeCell ref="E21:E23"/>
    <mergeCell ref="E24:E26"/>
    <mergeCell ref="E27:E29"/>
    <mergeCell ref="V21:V23"/>
    <mergeCell ref="V24:V26"/>
    <mergeCell ref="V27:V29"/>
    <mergeCell ref="I38:I39"/>
    <mergeCell ref="Q38:Q39"/>
    <mergeCell ref="B36:X37"/>
    <mergeCell ref="E30:E31"/>
    <mergeCell ref="E33:E34"/>
    <mergeCell ref="W30:W31"/>
    <mergeCell ref="W33:W34"/>
    <mergeCell ref="I24:I26"/>
    <mergeCell ref="I27:I29"/>
    <mergeCell ref="Q18:Q20"/>
    <mergeCell ref="Q21:Q23"/>
    <mergeCell ref="Q24:Q26"/>
    <mergeCell ref="Q27:Q29"/>
    <mergeCell ref="R4:T4"/>
    <mergeCell ref="R5:T5"/>
    <mergeCell ref="U7:X9"/>
    <mergeCell ref="I9:I10"/>
    <mergeCell ref="I18:I20"/>
    <mergeCell ref="J5:K5"/>
    <mergeCell ref="J4:K4"/>
    <mergeCell ref="Q9:Q10"/>
    <mergeCell ref="V18:V20"/>
    <mergeCell ref="X27:X29"/>
    <mergeCell ref="X24:X26"/>
    <mergeCell ref="J27:J29"/>
    <mergeCell ref="M24:M26"/>
    <mergeCell ref="N24:N26"/>
    <mergeCell ref="O24:O26"/>
    <mergeCell ref="P24:P26"/>
    <mergeCell ref="C2:J2"/>
    <mergeCell ref="M5:N5"/>
    <mergeCell ref="M4:N4"/>
    <mergeCell ref="B33:B35"/>
    <mergeCell ref="B38:B40"/>
    <mergeCell ref="R27:R29"/>
    <mergeCell ref="S27:S29"/>
    <mergeCell ref="T27:T29"/>
    <mergeCell ref="U27:U29"/>
    <mergeCell ref="B30:B32"/>
    <mergeCell ref="K27:K29"/>
    <mergeCell ref="L27:L29"/>
    <mergeCell ref="M27:M29"/>
    <mergeCell ref="N27:N29"/>
    <mergeCell ref="O27:O29"/>
    <mergeCell ref="P27:P29"/>
    <mergeCell ref="T24:T26"/>
    <mergeCell ref="U24:U26"/>
    <mergeCell ref="B27:B29"/>
    <mergeCell ref="C27:C29"/>
    <mergeCell ref="D27:D29"/>
    <mergeCell ref="F27:F29"/>
    <mergeCell ref="G27:G29"/>
    <mergeCell ref="H27:H29"/>
    <mergeCell ref="S24:S26"/>
    <mergeCell ref="X21:X23"/>
    <mergeCell ref="B24:B26"/>
    <mergeCell ref="C24:C26"/>
    <mergeCell ref="D24:D26"/>
    <mergeCell ref="F24:F26"/>
    <mergeCell ref="G24:G26"/>
    <mergeCell ref="H24:H26"/>
    <mergeCell ref="J24:J26"/>
    <mergeCell ref="K24:K26"/>
    <mergeCell ref="L24:L26"/>
    <mergeCell ref="O21:O23"/>
    <mergeCell ref="P21:P23"/>
    <mergeCell ref="R21:R23"/>
    <mergeCell ref="S21:S23"/>
    <mergeCell ref="T21:T23"/>
    <mergeCell ref="U21:U23"/>
    <mergeCell ref="H21:H23"/>
    <mergeCell ref="J21:J23"/>
    <mergeCell ref="K21:K23"/>
    <mergeCell ref="L21:L23"/>
    <mergeCell ref="M21:M23"/>
    <mergeCell ref="N21:N23"/>
    <mergeCell ref="C7:F9"/>
    <mergeCell ref="G7:L7"/>
    <mergeCell ref="M7:N7"/>
    <mergeCell ref="O7:T7"/>
    <mergeCell ref="T9:T10"/>
    <mergeCell ref="C10:F10"/>
    <mergeCell ref="B7:B11"/>
    <mergeCell ref="I21:I23"/>
    <mergeCell ref="R18:R20"/>
    <mergeCell ref="S18:S20"/>
    <mergeCell ref="T18:T20"/>
    <mergeCell ref="B21:B23"/>
    <mergeCell ref="C21:C23"/>
    <mergeCell ref="D21:D23"/>
    <mergeCell ref="F21:F23"/>
    <mergeCell ref="G21:G23"/>
    <mergeCell ref="K18:K20"/>
    <mergeCell ref="L18:L20"/>
    <mergeCell ref="M18:M20"/>
    <mergeCell ref="N18:N20"/>
    <mergeCell ref="O18:O20"/>
    <mergeCell ref="P18:P20"/>
    <mergeCell ref="J13:J14"/>
    <mergeCell ref="J8:K8"/>
    <mergeCell ref="U10:X10"/>
    <mergeCell ref="B12:B14"/>
    <mergeCell ref="B15:B17"/>
    <mergeCell ref="B18:B20"/>
    <mergeCell ref="C18:C20"/>
    <mergeCell ref="D18:D20"/>
    <mergeCell ref="F18:F20"/>
    <mergeCell ref="G18:G20"/>
    <mergeCell ref="H18:H20"/>
    <mergeCell ref="J18:J20"/>
    <mergeCell ref="U18:U20"/>
    <mergeCell ref="X18:X20"/>
    <mergeCell ref="M13:M14"/>
    <mergeCell ref="M16:M17"/>
    <mergeCell ref="M8:N8"/>
    <mergeCell ref="R8:S8"/>
    <mergeCell ref="G9:G10"/>
    <mergeCell ref="H9:H10"/>
    <mergeCell ref="J9:K10"/>
    <mergeCell ref="L9:L10"/>
    <mergeCell ref="M9:N10"/>
    <mergeCell ref="O9:O10"/>
    <mergeCell ref="P9:P10"/>
    <mergeCell ref="R9:S10"/>
  </mergeCells>
  <printOptions horizontalCentered="1"/>
  <pageMargins left="0.15" right="0.15" top="0.25" bottom="0.25" header="0.25" footer="0.25"/>
  <pageSetup paperSize="3"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X40"/>
  <sheetViews>
    <sheetView tabSelected="1" zoomScale="90" zoomScaleNormal="90" workbookViewId="0">
      <selection activeCell="K44" sqref="K44"/>
    </sheetView>
  </sheetViews>
  <sheetFormatPr defaultColWidth="9.140625" defaultRowHeight="12.75" x14ac:dyDescent="0.2"/>
  <cols>
    <col min="1" max="1" width="3.7109375" style="1" customWidth="1"/>
    <col min="2" max="2" width="16.7109375" style="1" customWidth="1"/>
    <col min="3" max="3" width="6.140625" style="1" bestFit="1" customWidth="1"/>
    <col min="4" max="4" width="6.7109375" style="1" customWidth="1"/>
    <col min="5" max="5" width="8.7109375" style="1" customWidth="1"/>
    <col min="6" max="6" width="14.7109375" style="1" customWidth="1"/>
    <col min="7" max="7" width="14.7109375" style="73" customWidth="1"/>
    <col min="8" max="9" width="14.7109375" style="1" customWidth="1"/>
    <col min="10" max="10" width="8.7109375" style="1" customWidth="1"/>
    <col min="11" max="12" width="14.7109375" style="1" customWidth="1"/>
    <col min="13" max="13" width="8.7109375" style="1" customWidth="1"/>
    <col min="14" max="17" width="14.7109375" style="1" customWidth="1"/>
    <col min="18" max="18" width="8.7109375" style="1" customWidth="1"/>
    <col min="19" max="20" width="14.7109375" style="1" customWidth="1"/>
    <col min="21" max="22" width="6.7109375" style="1" customWidth="1"/>
    <col min="23" max="23" width="8.7109375" style="1" customWidth="1"/>
    <col min="24" max="24" width="14.7109375" style="1" customWidth="1"/>
    <col min="25" max="25" width="10.5703125" style="1" bestFit="1" customWidth="1"/>
    <col min="26" max="16384" width="9.140625" style="1"/>
  </cols>
  <sheetData>
    <row r="2" spans="2:24" s="4" customFormat="1" ht="30" customHeight="1" x14ac:dyDescent="0.2">
      <c r="C2" s="170" t="s">
        <v>38</v>
      </c>
      <c r="D2" s="170"/>
      <c r="E2" s="170"/>
      <c r="F2" s="170"/>
      <c r="G2" s="170"/>
      <c r="H2" s="170"/>
      <c r="I2" s="170"/>
      <c r="J2" s="170"/>
      <c r="K2" s="97">
        <v>2019</v>
      </c>
      <c r="L2" s="5"/>
      <c r="M2" s="5"/>
      <c r="N2" s="5"/>
      <c r="O2" s="5"/>
    </row>
    <row r="3" spans="2:24" s="6" customFormat="1" ht="16.149999999999999" customHeight="1" x14ac:dyDescent="0.2">
      <c r="J3" s="7"/>
      <c r="K3" s="7"/>
      <c r="L3" s="7"/>
      <c r="M3" s="7"/>
      <c r="N3" s="7"/>
      <c r="O3" s="7"/>
    </row>
    <row r="4" spans="2:24" s="6" customFormat="1" ht="15" customHeight="1" x14ac:dyDescent="0.2">
      <c r="G4" s="7" t="s">
        <v>18</v>
      </c>
      <c r="H4" s="89" t="s">
        <v>2565</v>
      </c>
      <c r="I4" s="7" t="s">
        <v>19</v>
      </c>
      <c r="J4" s="172" t="s">
        <v>2566</v>
      </c>
      <c r="K4" s="172"/>
      <c r="M4" s="172" t="s">
        <v>2567</v>
      </c>
      <c r="N4" s="172"/>
      <c r="O4" s="7"/>
      <c r="R4" s="172" t="s">
        <v>2568</v>
      </c>
      <c r="S4" s="172"/>
      <c r="T4" s="172"/>
    </row>
    <row r="5" spans="2:24" s="8" customFormat="1" ht="15" customHeight="1" x14ac:dyDescent="0.2">
      <c r="H5" s="46" t="s">
        <v>21</v>
      </c>
      <c r="I5" s="46"/>
      <c r="J5" s="171" t="s">
        <v>22</v>
      </c>
      <c r="K5" s="171"/>
      <c r="M5" s="171" t="s">
        <v>23</v>
      </c>
      <c r="N5" s="171"/>
      <c r="O5" s="46"/>
      <c r="R5" s="178" t="s">
        <v>20</v>
      </c>
      <c r="S5" s="178"/>
      <c r="T5" s="178"/>
    </row>
    <row r="6" spans="2:24" ht="18" customHeight="1" thickBot="1" x14ac:dyDescent="0.25"/>
    <row r="7" spans="2:24" ht="18" customHeight="1" x14ac:dyDescent="0.2">
      <c r="B7" s="156" t="s">
        <v>14</v>
      </c>
      <c r="C7" s="143" t="s">
        <v>2570</v>
      </c>
      <c r="D7" s="143"/>
      <c r="E7" s="143"/>
      <c r="F7" s="144"/>
      <c r="G7" s="149" t="s">
        <v>15</v>
      </c>
      <c r="H7" s="150"/>
      <c r="I7" s="150"/>
      <c r="J7" s="150"/>
      <c r="K7" s="150"/>
      <c r="L7" s="151"/>
      <c r="M7" s="152" t="s">
        <v>17</v>
      </c>
      <c r="N7" s="153"/>
      <c r="O7" s="149" t="s">
        <v>16</v>
      </c>
      <c r="P7" s="150"/>
      <c r="Q7" s="150"/>
      <c r="R7" s="150"/>
      <c r="S7" s="150"/>
      <c r="T7" s="151"/>
      <c r="U7" s="173" t="s">
        <v>2569</v>
      </c>
      <c r="V7" s="143"/>
      <c r="W7" s="143"/>
      <c r="X7" s="144"/>
    </row>
    <row r="8" spans="2:24" s="3" customFormat="1" ht="15" customHeight="1" x14ac:dyDescent="0.2">
      <c r="B8" s="157"/>
      <c r="C8" s="145"/>
      <c r="D8" s="145"/>
      <c r="E8" s="145"/>
      <c r="F8" s="146"/>
      <c r="G8" s="25">
        <v>1</v>
      </c>
      <c r="H8" s="69">
        <v>2</v>
      </c>
      <c r="I8" s="69">
        <v>3</v>
      </c>
      <c r="J8" s="100">
        <v>4</v>
      </c>
      <c r="K8" s="100"/>
      <c r="L8" s="14">
        <v>5</v>
      </c>
      <c r="M8" s="206" t="s">
        <v>2571</v>
      </c>
      <c r="N8" s="207"/>
      <c r="O8" s="25">
        <v>7</v>
      </c>
      <c r="P8" s="69">
        <v>8</v>
      </c>
      <c r="Q8" s="69">
        <v>9</v>
      </c>
      <c r="R8" s="100">
        <v>10</v>
      </c>
      <c r="S8" s="100"/>
      <c r="T8" s="14">
        <v>11</v>
      </c>
      <c r="U8" s="174"/>
      <c r="V8" s="145"/>
      <c r="W8" s="145"/>
      <c r="X8" s="146"/>
    </row>
    <row r="9" spans="2:24" s="73" customFormat="1" ht="49.9" customHeight="1" x14ac:dyDescent="0.2">
      <c r="B9" s="157"/>
      <c r="C9" s="147"/>
      <c r="D9" s="147"/>
      <c r="E9" s="147"/>
      <c r="F9" s="148"/>
      <c r="G9" s="101" t="s">
        <v>27</v>
      </c>
      <c r="H9" s="103" t="s">
        <v>28</v>
      </c>
      <c r="I9" s="103" t="s">
        <v>25</v>
      </c>
      <c r="J9" s="103" t="s">
        <v>26</v>
      </c>
      <c r="K9" s="103"/>
      <c r="L9" s="105" t="s">
        <v>30</v>
      </c>
      <c r="M9" s="107" t="s">
        <v>32</v>
      </c>
      <c r="N9" s="108"/>
      <c r="O9" s="101" t="s">
        <v>33</v>
      </c>
      <c r="P9" s="103" t="s">
        <v>34</v>
      </c>
      <c r="Q9" s="103" t="s">
        <v>35</v>
      </c>
      <c r="R9" s="103" t="s">
        <v>36</v>
      </c>
      <c r="S9" s="103"/>
      <c r="T9" s="105" t="s">
        <v>31</v>
      </c>
      <c r="U9" s="179"/>
      <c r="V9" s="147"/>
      <c r="W9" s="147"/>
      <c r="X9" s="148"/>
    </row>
    <row r="10" spans="2:24" s="73" customFormat="1" ht="22.15" customHeight="1" thickBot="1" x14ac:dyDescent="0.25">
      <c r="B10" s="157"/>
      <c r="C10" s="154">
        <v>2018</v>
      </c>
      <c r="D10" s="154"/>
      <c r="E10" s="154"/>
      <c r="F10" s="155"/>
      <c r="G10" s="102"/>
      <c r="H10" s="104"/>
      <c r="I10" s="104"/>
      <c r="J10" s="104"/>
      <c r="K10" s="104"/>
      <c r="L10" s="106"/>
      <c r="M10" s="109"/>
      <c r="N10" s="110"/>
      <c r="O10" s="102"/>
      <c r="P10" s="104"/>
      <c r="Q10" s="104"/>
      <c r="R10" s="104"/>
      <c r="S10" s="104"/>
      <c r="T10" s="106"/>
      <c r="U10" s="111">
        <v>2019</v>
      </c>
      <c r="V10" s="112"/>
      <c r="W10" s="112"/>
      <c r="X10" s="113"/>
    </row>
    <row r="11" spans="2:24" ht="26.25" thickBot="1" x14ac:dyDescent="0.25">
      <c r="B11" s="158"/>
      <c r="C11" s="75"/>
      <c r="D11" s="76" t="s">
        <v>5</v>
      </c>
      <c r="E11" s="76" t="s">
        <v>7</v>
      </c>
      <c r="F11" s="78" t="s">
        <v>6</v>
      </c>
      <c r="G11" s="80" t="s">
        <v>24</v>
      </c>
      <c r="H11" s="76" t="s">
        <v>24</v>
      </c>
      <c r="I11" s="76" t="s">
        <v>24</v>
      </c>
      <c r="J11" s="76" t="s">
        <v>7</v>
      </c>
      <c r="K11" s="76" t="s">
        <v>24</v>
      </c>
      <c r="L11" s="81" t="s">
        <v>24</v>
      </c>
      <c r="M11" s="79" t="s">
        <v>7</v>
      </c>
      <c r="N11" s="78" t="s">
        <v>24</v>
      </c>
      <c r="O11" s="80" t="s">
        <v>24</v>
      </c>
      <c r="P11" s="76" t="s">
        <v>24</v>
      </c>
      <c r="Q11" s="76" t="s">
        <v>24</v>
      </c>
      <c r="R11" s="76" t="s">
        <v>7</v>
      </c>
      <c r="S11" s="76" t="s">
        <v>24</v>
      </c>
      <c r="T11" s="81" t="s">
        <v>24</v>
      </c>
      <c r="U11" s="79"/>
      <c r="V11" s="76" t="s">
        <v>5</v>
      </c>
      <c r="W11" s="76" t="s">
        <v>7</v>
      </c>
      <c r="X11" s="77" t="s">
        <v>6</v>
      </c>
    </row>
    <row r="12" spans="2:24" ht="18" customHeight="1" x14ac:dyDescent="0.2">
      <c r="B12" s="114" t="s">
        <v>1</v>
      </c>
      <c r="C12" s="63" t="s">
        <v>2</v>
      </c>
      <c r="D12" s="85">
        <v>1962</v>
      </c>
      <c r="E12" s="208"/>
      <c r="F12" s="66">
        <v>283032500</v>
      </c>
      <c r="G12" s="60">
        <f>SUMIFS('ReasonsForChange'!E:E,'ReasonsForChange'!C:C,"A",'ReasonsForChange'!G:G,"Gains in territory by annexation")</f>
        <v>161000</v>
      </c>
      <c r="H12" s="48">
        <f>SUMIFS('ReasonsForChange'!E:E,'ReasonsForChange'!C:C,"A",'ReasonsForChange'!G:G,"Higher land use, new plats, land improvements &amp; ne")</f>
        <v>11830000</v>
      </c>
      <c r="I12" s="48">
        <v>0</v>
      </c>
      <c r="J12" s="47">
        <f>SUMIFS('ReasonsForChange'!D:D,'ReasonsForChange'!C:C,"A",'ReasonsForChange'!G:G,"Property now assessed as Real Estate")</f>
        <v>5.9209999999999985</v>
      </c>
      <c r="K12" s="48">
        <f>SUMIFS('ReasonsForChange'!E:E,'ReasonsForChange'!C:C,"A",'ReasonsForChange'!G:G,"Property now assessed as Real Estate")</f>
        <v>142300</v>
      </c>
      <c r="L12" s="51">
        <f>SUMIFS('ReasonsForChange'!E:E,'ReasonsForChange'!C:C,"A",'ReasonsForChange'!G:G,"General increase due to revaluation")</f>
        <v>64573650</v>
      </c>
      <c r="M12" s="96">
        <f>SUMIFS('ReasonsForChange'!D:D,'ReasonsForChange'!C:C,"A",'ReasonsForChange'!G:G,"Assessor's shift in classification")</f>
        <v>-0.8999999999999897</v>
      </c>
      <c r="N12" s="57">
        <f>SUMIFS('ReasonsForChange'!E:E,'ReasonsForChange'!C:C,"A",'ReasonsForChange'!G:G,"Assessor's shift in classification")</f>
        <v>-16828850</v>
      </c>
      <c r="O12" s="60">
        <v>0</v>
      </c>
      <c r="P12" s="48">
        <f>SUMIFS('ReasonsForChange'!E:E,'ReasonsForChange'!C:C,"A",'ReasonsForChange'!G:G,"Property destroyed or removed")</f>
        <v>-377500</v>
      </c>
      <c r="Q12" s="48">
        <v>0</v>
      </c>
      <c r="R12" s="17">
        <f>SUMIFS('ReasonsForChange'!D:D,'ReasonsForChange'!C:C,"A",'ReasonsForChange'!G:G,"Property now exempt or assessed as PP")</f>
        <v>-4.4489999999999998</v>
      </c>
      <c r="S12" s="48">
        <f>SUMIFS('ReasonsForChange'!E:E,'ReasonsForChange'!C:C,"A",'ReasonsForChange'!G:G,"Property now exempt or assessed as PP")</f>
        <v>-33000</v>
      </c>
      <c r="T12" s="51">
        <f>SUMIFS('ReasonsForChange'!E:E,'ReasonsForChange'!C:C,"A",'ReasonsForChange'!G:G,"General decrease due to revaluation")</f>
        <v>-4394800</v>
      </c>
      <c r="U12" s="54" t="s">
        <v>2</v>
      </c>
      <c r="V12" s="85">
        <v>0</v>
      </c>
      <c r="W12" s="208"/>
      <c r="X12" s="18">
        <f t="shared" ref="X12:X18" si="0">F12+G12+H12+I12+K12+L12+N12+O12+P12+Q12+S12+T12</f>
        <v>338105300</v>
      </c>
    </row>
    <row r="13" spans="2:24" ht="18" customHeight="1" x14ac:dyDescent="0.2">
      <c r="B13" s="115"/>
      <c r="C13" s="64" t="s">
        <v>3</v>
      </c>
      <c r="D13" s="86">
        <v>1710</v>
      </c>
      <c r="E13" s="209"/>
      <c r="F13" s="67">
        <v>404870500</v>
      </c>
      <c r="G13" s="61">
        <f>SUMIFS('ReasonsForChange'!F:F,'ReasonsForChange'!C:C,"A",'ReasonsForChange'!G:G,"Gains in territory by annexation")</f>
        <v>117900</v>
      </c>
      <c r="H13" s="49">
        <f>SUMIFS('ReasonsForChange'!F:F,'ReasonsForChange'!C:C,"A",'ReasonsForChange'!G:G,"Higher land use, new plats, land improvements &amp; ne")</f>
        <v>6965900</v>
      </c>
      <c r="I13" s="49">
        <v>0</v>
      </c>
      <c r="J13" s="210"/>
      <c r="K13" s="49">
        <f>SUMIFS('ReasonsForChange'!F:F,'ReasonsForChange'!C:C,"A",'ReasonsForChange'!G:G,"Property now assessed as Real Estate")</f>
        <v>0</v>
      </c>
      <c r="L13" s="52">
        <f>SUMIFS('ReasonsForChange'!F:F,'ReasonsForChange'!C:C,"A",'ReasonsForChange'!G:G,"General increase due to revaluation")</f>
        <v>101740200</v>
      </c>
      <c r="M13" s="212"/>
      <c r="N13" s="58">
        <f>SUMIFS('ReasonsForChange'!F:F,'ReasonsForChange'!C:C,"A",'ReasonsForChange'!G:G,"Assessor's shift in classification")</f>
        <v>568900</v>
      </c>
      <c r="O13" s="61">
        <v>0</v>
      </c>
      <c r="P13" s="49">
        <f>SUMIFS('ReasonsForChange'!F:F,'ReasonsForChange'!C:C,"A",'ReasonsForChange'!G:G,"Property destroyed or removed")</f>
        <v>-312000</v>
      </c>
      <c r="Q13" s="49">
        <v>0</v>
      </c>
      <c r="R13" s="232"/>
      <c r="S13" s="49">
        <f>SUMIFS('ReasonsForChange'!F:F,'ReasonsForChange'!C:C,"A",'ReasonsForChange'!G:G,"Property now exempt or assessed as PP")</f>
        <v>0</v>
      </c>
      <c r="T13" s="52">
        <f>SUMIFS('ReasonsForChange'!F:F,'ReasonsForChange'!C:C,"A",'ReasonsForChange'!G:G,"General decrease due to revaluation")</f>
        <v>-9455400</v>
      </c>
      <c r="U13" s="55" t="s">
        <v>3</v>
      </c>
      <c r="V13" s="86">
        <v>0</v>
      </c>
      <c r="W13" s="209"/>
      <c r="X13" s="94">
        <f t="shared" si="0"/>
        <v>504496000</v>
      </c>
    </row>
    <row r="14" spans="2:24" ht="18" customHeight="1" thickBot="1" x14ac:dyDescent="0.25">
      <c r="B14" s="116"/>
      <c r="C14" s="65" t="s">
        <v>4</v>
      </c>
      <c r="D14" s="84"/>
      <c r="E14" s="93">
        <v>1428</v>
      </c>
      <c r="F14" s="68">
        <v>687903000</v>
      </c>
      <c r="G14" s="62">
        <f>G12+G13</f>
        <v>278900</v>
      </c>
      <c r="H14" s="50">
        <f>H12+H13</f>
        <v>18795900</v>
      </c>
      <c r="I14" s="50">
        <f>I12+I13</f>
        <v>0</v>
      </c>
      <c r="J14" s="211"/>
      <c r="K14" s="50">
        <f>K12+K13</f>
        <v>142300</v>
      </c>
      <c r="L14" s="53">
        <f>L12+L13</f>
        <v>166313850</v>
      </c>
      <c r="M14" s="213"/>
      <c r="N14" s="59">
        <f>N12+N13</f>
        <v>-16259950</v>
      </c>
      <c r="O14" s="62">
        <f>O12+O13</f>
        <v>0</v>
      </c>
      <c r="P14" s="50">
        <f>P12+P13</f>
        <v>-689500</v>
      </c>
      <c r="Q14" s="50">
        <f>Q12+Q13</f>
        <v>0</v>
      </c>
      <c r="R14" s="233"/>
      <c r="S14" s="50">
        <f>S12+S13</f>
        <v>-33000</v>
      </c>
      <c r="T14" s="53">
        <f>T12+T13</f>
        <v>-13850200</v>
      </c>
      <c r="U14" s="56" t="s">
        <v>4</v>
      </c>
      <c r="V14" s="84"/>
      <c r="W14" s="93">
        <f>E14+J12+M12+R12</f>
        <v>1428.5719999999999</v>
      </c>
      <c r="X14" s="94">
        <f t="shared" si="0"/>
        <v>842601300</v>
      </c>
    </row>
    <row r="15" spans="2:24" ht="18" customHeight="1" x14ac:dyDescent="0.2">
      <c r="B15" s="114" t="s">
        <v>8</v>
      </c>
      <c r="C15" s="63" t="s">
        <v>2</v>
      </c>
      <c r="D15" s="85">
        <v>119</v>
      </c>
      <c r="E15" s="208"/>
      <c r="F15" s="66">
        <v>17692300</v>
      </c>
      <c r="G15" s="60">
        <f>SUMIFS('ReasonsForChange'!E:E,'ReasonsForChange'!C:C,"B",'ReasonsForChange'!G:G,"Gains in territory by annexation")</f>
        <v>0</v>
      </c>
      <c r="H15" s="48">
        <f>SUMIFS('ReasonsForChange'!E:E,'ReasonsForChange'!C:C,"B",'ReasonsForChange'!G:G,"Higher land use, new plats, land improvements &amp; ne")</f>
        <v>0</v>
      </c>
      <c r="I15" s="48">
        <v>0</v>
      </c>
      <c r="J15" s="47">
        <f>SUMIFS('ReasonsForChange'!D:D,'ReasonsForChange'!C:C,"B",'ReasonsForChange'!G:G,"Property now assessed as Real Estate")</f>
        <v>1.8140000000000001</v>
      </c>
      <c r="K15" s="48">
        <f>SUMIFS('ReasonsForChange'!E:E,'ReasonsForChange'!C:C,"B",'ReasonsForChange'!G:G,"Property now assessed as Real Estate")</f>
        <v>0</v>
      </c>
      <c r="L15" s="51">
        <f>SUMIFS('ReasonsForChange'!E:E,'ReasonsForChange'!C:C,"B",'ReasonsForChange'!G:G,"General increase due to revaluation")</f>
        <v>5909800</v>
      </c>
      <c r="M15" s="96">
        <f>SUMIFS('ReasonsForChange'!D:D,'ReasonsForChange'!C:C,"B",'ReasonsForChange'!G:G,"Assessor's shift in classification")</f>
        <v>26.581</v>
      </c>
      <c r="N15" s="57">
        <f>SUMIFS('ReasonsForChange'!E:E,'ReasonsForChange'!C:C,"B",'ReasonsForChange'!G:G,"Assessor's shift in classification")</f>
        <v>79200</v>
      </c>
      <c r="O15" s="60">
        <v>0</v>
      </c>
      <c r="P15" s="48">
        <f>SUMIFS('ReasonsForChange'!E:E,'ReasonsForChange'!C:C,"B",'ReasonsForChange'!G:G,"Property destroyed or removed")</f>
        <v>0</v>
      </c>
      <c r="Q15" s="48">
        <v>0</v>
      </c>
      <c r="R15" s="17">
        <f>SUMIFS('ReasonsForChange'!D:D,'ReasonsForChange'!C:C,"B",'ReasonsForChange'!G:G,"Property now exempt or assessed as PP")</f>
        <v>-5.9209999999999994</v>
      </c>
      <c r="S15" s="48">
        <f>SUMIFS('ReasonsForChange'!E:E,'ReasonsForChange'!C:C,"B",'ReasonsForChange'!G:G,"Property now exempt or assessed as PP")</f>
        <v>0</v>
      </c>
      <c r="T15" s="51">
        <f>SUMIFS('ReasonsForChange'!E:E,'ReasonsForChange'!C:C,"B",'ReasonsForChange'!G:G,"General decrease due to revaluation")</f>
        <v>-602800</v>
      </c>
      <c r="U15" s="54" t="s">
        <v>2</v>
      </c>
      <c r="V15" s="85">
        <v>0</v>
      </c>
      <c r="W15" s="208"/>
      <c r="X15" s="18">
        <f t="shared" si="0"/>
        <v>23078500</v>
      </c>
    </row>
    <row r="16" spans="2:24" ht="18" customHeight="1" x14ac:dyDescent="0.2">
      <c r="B16" s="115"/>
      <c r="C16" s="64" t="s">
        <v>3</v>
      </c>
      <c r="D16" s="86">
        <v>92</v>
      </c>
      <c r="E16" s="209"/>
      <c r="F16" s="67">
        <v>36421700</v>
      </c>
      <c r="G16" s="61">
        <f>SUMIFS('ReasonsForChange'!F:F,'ReasonsForChange'!C:C,"B",'ReasonsForChange'!G:G,"Gains in territory by annexation")</f>
        <v>0</v>
      </c>
      <c r="H16" s="49">
        <f>SUMIFS('ReasonsForChange'!F:F,'ReasonsForChange'!C:C,"B",'ReasonsForChange'!G:G,"Higher land use, new plats, land improvements &amp; ne")</f>
        <v>943000</v>
      </c>
      <c r="I16" s="49">
        <v>0</v>
      </c>
      <c r="J16" s="210"/>
      <c r="K16" s="49">
        <f>SUMIFS('ReasonsForChange'!F:F,'ReasonsForChange'!C:C,"B",'ReasonsForChange'!G:G,"Property now assessed as Real Estate")</f>
        <v>0</v>
      </c>
      <c r="L16" s="52">
        <f>SUMIFS('ReasonsForChange'!F:F,'ReasonsForChange'!C:C,"B",'ReasonsForChange'!G:G,"General increase due to revaluation")</f>
        <v>3645500</v>
      </c>
      <c r="M16" s="212"/>
      <c r="N16" s="58">
        <f>SUMIFS('ReasonsForChange'!F:F,'ReasonsForChange'!C:C,"B",'ReasonsForChange'!G:G,"Assessor's shift in classification")</f>
        <v>204300</v>
      </c>
      <c r="O16" s="61">
        <v>0</v>
      </c>
      <c r="P16" s="49">
        <f>SUMIFS('ReasonsForChange'!F:F,'ReasonsForChange'!C:C,"B",'ReasonsForChange'!G:G,"Property destroyed or removed")</f>
        <v>0</v>
      </c>
      <c r="Q16" s="49">
        <v>0</v>
      </c>
      <c r="R16" s="232"/>
      <c r="S16" s="49">
        <f>SUMIFS('ReasonsForChange'!F:F,'ReasonsForChange'!C:C,"B",'ReasonsForChange'!G:G,"Property now exempt or assessed as PP")</f>
        <v>0</v>
      </c>
      <c r="T16" s="52">
        <f>SUMIFS('ReasonsForChange'!F:F,'ReasonsForChange'!C:C,"B",'ReasonsForChange'!G:G,"General decrease due to revaluation")</f>
        <v>-1311300</v>
      </c>
      <c r="U16" s="55" t="s">
        <v>3</v>
      </c>
      <c r="V16" s="86">
        <v>0</v>
      </c>
      <c r="W16" s="209"/>
      <c r="X16" s="94">
        <f t="shared" si="0"/>
        <v>39903200</v>
      </c>
    </row>
    <row r="17" spans="2:24" ht="18" customHeight="1" thickBot="1" x14ac:dyDescent="0.25">
      <c r="B17" s="116"/>
      <c r="C17" s="65" t="s">
        <v>4</v>
      </c>
      <c r="D17" s="84"/>
      <c r="E17" s="93">
        <v>595</v>
      </c>
      <c r="F17" s="68">
        <v>54114000</v>
      </c>
      <c r="G17" s="62">
        <f>G15+G16</f>
        <v>0</v>
      </c>
      <c r="H17" s="50">
        <f>H15+H16</f>
        <v>943000</v>
      </c>
      <c r="I17" s="50">
        <f>I15+I16</f>
        <v>0</v>
      </c>
      <c r="J17" s="211"/>
      <c r="K17" s="50">
        <f>K15+K16</f>
        <v>0</v>
      </c>
      <c r="L17" s="53">
        <f>L15+L16</f>
        <v>9555300</v>
      </c>
      <c r="M17" s="213"/>
      <c r="N17" s="59">
        <f>N15+N16</f>
        <v>283500</v>
      </c>
      <c r="O17" s="62">
        <f>O15+O16</f>
        <v>0</v>
      </c>
      <c r="P17" s="50">
        <f>P15+P16</f>
        <v>0</v>
      </c>
      <c r="Q17" s="50">
        <f>Q15+Q16</f>
        <v>0</v>
      </c>
      <c r="R17" s="233"/>
      <c r="S17" s="50">
        <f>S15+S16</f>
        <v>0</v>
      </c>
      <c r="T17" s="53">
        <f>T15+T16</f>
        <v>-1914100</v>
      </c>
      <c r="U17" s="56" t="s">
        <v>4</v>
      </c>
      <c r="V17" s="84"/>
      <c r="W17" s="93">
        <f>E17+J15+M15+R15</f>
        <v>617.47399999999993</v>
      </c>
      <c r="X17" s="94">
        <f t="shared" si="0"/>
        <v>62981700</v>
      </c>
    </row>
    <row r="18" spans="2:24" ht="11.25" customHeight="1" x14ac:dyDescent="0.2">
      <c r="B18" s="114" t="s">
        <v>9</v>
      </c>
      <c r="C18" s="117" t="s">
        <v>2</v>
      </c>
      <c r="D18" s="120">
        <v>345</v>
      </c>
      <c r="E18" s="120">
        <v>6563</v>
      </c>
      <c r="F18" s="123">
        <v>1552900</v>
      </c>
      <c r="G18" s="217">
        <f>(SUMIFS('ReasonsForChange'!E:E,'ReasonsForChange'!C:C,"D",'ReasonsForChange'!G:G,"Gains in territory by annexation"))+(SUMIFS('ReasonsForChange'!E:E,'ReasonsForChange'!C:C,"E",'ReasonsForChange'!G:G,"Gains in territory by annexation"))+(SUMIFS('ReasonsForChange'!E:E,'ReasonsForChange'!C:C,"F",'ReasonsForChange'!G:G,"Gains in territory by annexation"))+(SUMIFS('ReasonsForChange'!E:E,'ReasonsForChange'!C:C,"G",'ReasonsForChange'!G:G,"Gains in territory by annexation"))</f>
        <v>1200</v>
      </c>
      <c r="H18" s="220">
        <f>(SUMIFS('ReasonsForChange'!E:E,'ReasonsForChange'!C:C,"D",'ReasonsForChange'!G:G,"Higher land use, new plats, land improvements &amp; ne"))+(SUMIFS('ReasonsForChange'!E:E,'ReasonsForChange'!C:C,"E",'ReasonsForChange'!G:G,"Higher land use, new plats, land improvements &amp; ne"))+(SUMIFS('ReasonsForChange'!E:E,'ReasonsForChange'!C:C,"F",'ReasonsForChange'!G:G,"Higher land use, new plats, land improvements &amp; ne"))+(SUMIFS('ReasonsForChange'!E:E,'ReasonsForChange'!C:C,"G",'ReasonsForChange'!G:G,"Higher land use, new plats, land improvements &amp; ne"))</f>
        <v>0</v>
      </c>
      <c r="I18" s="220">
        <v>0</v>
      </c>
      <c r="J18" s="226">
        <f>(SUMIFS('ReasonsForChange'!D:D,'ReasonsForChange'!C:C,"D",'ReasonsForChange'!G:G,"Property now assessed as Real Estate"))+(SUMIFS('ReasonsForChange'!D:D,'ReasonsForChange'!C:C,"E",'ReasonsForChange'!G:G,"Property now assessed as Real Estate"))+(SUMIFS('ReasonsForChange'!D:D,'ReasonsForChange'!C:C,"F",'ReasonsForChange'!G:G,"Property now assessed as Real Estate"))+(SUMIFS('ReasonsForChange'!D:D,'ReasonsForChange'!C:C,"G",'ReasonsForChange'!G:G,"Property now assessed as Real Estate"))</f>
        <v>1.19</v>
      </c>
      <c r="K18" s="220">
        <f>(SUMIFS('ReasonsForChange'!E:E,'ReasonsForChange'!C:C,"D",'ReasonsForChange'!G:G,"Property now assessed as Real Estate"))+(SUMIFS('ReasonsForChange'!E:E,'ReasonsForChange'!C:C,"E",'ReasonsForChange'!G:G,"Property now assessed as Real Estate"))+(SUMIFS('ReasonsForChange'!E:E,'ReasonsForChange'!C:C,"F",'ReasonsForChange'!G:G,"Property now assessed as Real Estate"))+(SUMIFS('ReasonsForChange'!E:E,'ReasonsForChange'!C:C,"G",'ReasonsForChange'!G:G,"Property now assessed as Real Estate"))</f>
        <v>200</v>
      </c>
      <c r="L18" s="214">
        <f>(SUMIFS('ReasonsForChange'!E:E,'ReasonsForChange'!C:C,"D",'ReasonsForChange'!G:G,"General increase due to revaluation"))+(SUMIFS('ReasonsForChange'!E:E,'ReasonsForChange'!C:C,"E",'ReasonsForChange'!G:G,"General increase due to revaluation"))+(SUMIFS('ReasonsForChange'!E:E,'ReasonsForChange'!C:C,"F",'ReasonsForChange'!G:G,"General increase due to revaluation"))+(SUMIFS('ReasonsForChange'!E:E,'ReasonsForChange'!C:C,"G",'ReasonsForChange'!G:G,"General increase due to revaluation"))</f>
        <v>328850</v>
      </c>
      <c r="M18" s="229">
        <f>(SUMIFS('ReasonsForChange'!D:D,'ReasonsForChange'!C:C,"D",'ReasonsForChange'!G:G,"Assessor's shift in classification"))+(SUMIFS('ReasonsForChange'!D:D,'ReasonsForChange'!C:C,"E",'ReasonsForChange'!G:G,"Assessor's shift in classification"))+(SUMIFS('ReasonsForChange'!D:D,'ReasonsForChange'!C:C,"F",'ReasonsForChange'!G:G,"Assessor's shift in classification"))+(SUMIFS('ReasonsForChange'!D:D,'ReasonsForChange'!C:C,"G",'ReasonsForChange'!G:G,"Assessor's shift in classification"))</f>
        <v>-112.49900000000079</v>
      </c>
      <c r="N18" s="214">
        <f>(SUMIFS('ReasonsForChange'!E:E,'ReasonsForChange'!C:C,"D",'ReasonsForChange'!G:G,"Assessor's shift in classification"))+(SUMIFS('ReasonsForChange'!E:E,'ReasonsForChange'!C:C,"E",'ReasonsForChange'!G:G,"Assessor's shift in classification"))+(SUMIFS('ReasonsForChange'!E:E,'ReasonsForChange'!C:C,"F",'ReasonsForChange'!G:G,"Assessor's shift in classification"))+(SUMIFS('ReasonsForChange'!E:E,'ReasonsForChange'!C:C,"G",'ReasonsForChange'!G:G,"Assessor's shift in classification"))</f>
        <v>16774350</v>
      </c>
      <c r="O18" s="217">
        <v>0</v>
      </c>
      <c r="P18" s="220">
        <f>(SUMIFS('ReasonsForChange'!E:E,'ReasonsForChange'!C:C,"D",'ReasonsForChange'!G:G,"Property destroyed or removed"))+(SUMIFS('ReasonsForChange'!E:E,'ReasonsForChange'!C:C,"E",'ReasonsForChange'!G:G,"Property destroyed or removed"))+(SUMIFS('ReasonsForChange'!E:E,'ReasonsForChange'!C:C,"F",'ReasonsForChange'!G:G,"Property destroyed or removed"))+(SUMIFS('ReasonsForChange'!E:E,'ReasonsForChange'!C:C,"G",'ReasonsForChange'!G:G,"Property destroyed or removed"))</f>
        <v>0</v>
      </c>
      <c r="Q18" s="220">
        <v>0</v>
      </c>
      <c r="R18" s="223">
        <f>(SUMIFS('ReasonsForChange'!D:D,'ReasonsForChange'!C:C,"D",'ReasonsForChange'!G:G,"Property now exempt or assessed as PP"))+(SUMIFS('ReasonsForChange'!D:D,'ReasonsForChange'!C:C,"E",'ReasonsForChange'!G:G,"Property now exempt or assessed as PP"))+(SUMIFS('ReasonsForChange'!D:D,'ReasonsForChange'!C:C,"F",'ReasonsForChange'!G:G,"Property now exempt or assessed as PP"))+(SUMIFS('ReasonsForChange'!D:D,'ReasonsForChange'!C:C,"G",'ReasonsForChange'!G:G,"Property now exempt or assessed as PP"))</f>
        <v>-47.5</v>
      </c>
      <c r="S18" s="220">
        <f>(SUMIFS('ReasonsForChange'!E:E,'ReasonsForChange'!C:C,"D",'ReasonsForChange'!G:G,"Property now exempt or assessed as PP"))+(SUMIFS('ReasonsForChange'!E:E,'ReasonsForChange'!C:C,"E",'ReasonsForChange'!G:G,"Property now exempt or assessed as PP"))+(SUMIFS('ReasonsForChange'!E:E,'ReasonsForChange'!C:C,"F",'ReasonsForChange'!G:G,"Property now exempt or assessed as PP"))+(SUMIFS('ReasonsForChange'!E:E,'ReasonsForChange'!C:C,"G",'ReasonsForChange'!G:G,"Property now exempt or assessed as PP"))</f>
        <v>-8700</v>
      </c>
      <c r="T18" s="214">
        <f>(SUMIFS('ReasonsForChange'!E:E,'ReasonsForChange'!C:C,"D",'ReasonsForChange'!G:G,"General decrease due to revaluation"))+(SUMIFS('ReasonsForChange'!E:E,'ReasonsForChange'!C:C,"E",'ReasonsForChange'!G:G,"General decrease due to revaluation"))+(SUMIFS('ReasonsForChange'!E:E,'ReasonsForChange'!C:C,"F",'ReasonsForChange'!G:G,"General decrease due to revaluation"))+(SUMIFS('ReasonsForChange'!E:E,'ReasonsForChange'!C:C,"G",'ReasonsForChange'!G:G,"General decrease due to revaluation"))</f>
        <v>-16789600</v>
      </c>
      <c r="U18" s="135" t="s">
        <v>2</v>
      </c>
      <c r="V18" s="120">
        <v>0</v>
      </c>
      <c r="W18" s="120">
        <f>E18+J18+M18+R18</f>
        <v>6404.1909999999989</v>
      </c>
      <c r="X18" s="138">
        <f t="shared" si="0"/>
        <v>1859200</v>
      </c>
    </row>
    <row r="19" spans="2:24" ht="11.25" customHeight="1" x14ac:dyDescent="0.2">
      <c r="B19" s="115"/>
      <c r="C19" s="118"/>
      <c r="D19" s="121"/>
      <c r="E19" s="121"/>
      <c r="F19" s="124"/>
      <c r="G19" s="218"/>
      <c r="H19" s="221"/>
      <c r="I19" s="221"/>
      <c r="J19" s="227"/>
      <c r="K19" s="221"/>
      <c r="L19" s="215"/>
      <c r="M19" s="230"/>
      <c r="N19" s="215"/>
      <c r="O19" s="218"/>
      <c r="P19" s="221"/>
      <c r="Q19" s="221"/>
      <c r="R19" s="224"/>
      <c r="S19" s="221"/>
      <c r="T19" s="215"/>
      <c r="U19" s="136"/>
      <c r="V19" s="121"/>
      <c r="W19" s="121"/>
      <c r="X19" s="139"/>
    </row>
    <row r="20" spans="2:24" ht="11.25" customHeight="1" thickBot="1" x14ac:dyDescent="0.25">
      <c r="B20" s="116"/>
      <c r="C20" s="119"/>
      <c r="D20" s="122"/>
      <c r="E20" s="122"/>
      <c r="F20" s="125"/>
      <c r="G20" s="219"/>
      <c r="H20" s="222"/>
      <c r="I20" s="222"/>
      <c r="J20" s="228"/>
      <c r="K20" s="222"/>
      <c r="L20" s="216"/>
      <c r="M20" s="231"/>
      <c r="N20" s="216"/>
      <c r="O20" s="219"/>
      <c r="P20" s="222"/>
      <c r="Q20" s="222"/>
      <c r="R20" s="225"/>
      <c r="S20" s="222"/>
      <c r="T20" s="216"/>
      <c r="U20" s="137"/>
      <c r="V20" s="122"/>
      <c r="W20" s="122"/>
      <c r="X20" s="140"/>
    </row>
    <row r="21" spans="2:24" ht="11.25" customHeight="1" x14ac:dyDescent="0.2">
      <c r="B21" s="114" t="s">
        <v>10</v>
      </c>
      <c r="C21" s="117" t="s">
        <v>2</v>
      </c>
      <c r="D21" s="120">
        <v>192</v>
      </c>
      <c r="E21" s="120">
        <v>882</v>
      </c>
      <c r="F21" s="123">
        <v>617300</v>
      </c>
      <c r="G21" s="217">
        <f>SUMIFS('ReasonsForChange'!E:E,'ReasonsForChange'!C:C,"H",'ReasonsForChange'!G:G,"Gains in territory by annexation")</f>
        <v>0</v>
      </c>
      <c r="H21" s="220">
        <f>SUMIFS('ReasonsForChange'!E:E,'ReasonsForChange'!C:C,"H",'ReasonsForChange'!G:G,"Higher land use, new plats, land improvements &amp; ne")</f>
        <v>0</v>
      </c>
      <c r="I21" s="220">
        <v>0</v>
      </c>
      <c r="J21" s="226">
        <f>SUMIFS('ReasonsForChange'!D:D,'ReasonsForChange'!C:C,"H",'ReasonsForChange'!G:G,"Property now assessed as Real Estate")</f>
        <v>35.543000000000006</v>
      </c>
      <c r="K21" s="220">
        <f>SUMIFS('ReasonsForChange'!E:E,'ReasonsForChange'!C:C,"H",'ReasonsForChange'!G:G,"Property now assessed as Real Estate")</f>
        <v>2200</v>
      </c>
      <c r="L21" s="214">
        <f>SUMIFS('ReasonsForChange'!E:E,'ReasonsForChange'!C:C,"H",'ReasonsForChange'!G:G,"General increase due to revaluation")</f>
        <v>571900</v>
      </c>
      <c r="M21" s="229">
        <f>SUMIFS('ReasonsForChange'!D:D,'ReasonsForChange'!C:C,"H",'ReasonsForChange'!G:G,"Assessor's shift in classification")</f>
        <v>34.098000000000006</v>
      </c>
      <c r="N21" s="214">
        <f>SUMIFS('ReasonsForChange'!E:E,'ReasonsForChange'!C:C,"H",'ReasonsForChange'!G:G,"Assessor's shift in classification")</f>
        <v>243800</v>
      </c>
      <c r="O21" s="217">
        <v>0</v>
      </c>
      <c r="P21" s="220">
        <f>SUMIFS('ReasonsForChange'!E:E,'ReasonsForChange'!C:C,"H",'ReasonsForChange'!G:G,"Property destroyed or removed")</f>
        <v>0</v>
      </c>
      <c r="Q21" s="220">
        <v>0</v>
      </c>
      <c r="R21" s="223">
        <f>SUMIFS('ReasonsForChange'!D:D,'ReasonsForChange'!C:C,"H",'ReasonsForChange'!G:G,"Property now exempt or assessed as PP")</f>
        <v>-4.157</v>
      </c>
      <c r="S21" s="220">
        <f>SUMIFS('ReasonsForChange'!E:E,'ReasonsForChange'!C:C,"H",'ReasonsForChange'!G:G,"Property now exempt or assessed as PP")</f>
        <v>-200</v>
      </c>
      <c r="T21" s="214">
        <f>SUMIFS('ReasonsForChange'!E:E,'ReasonsForChange'!C:C,"H",'ReasonsForChange'!G:G,"General decrease due to revaluation")</f>
        <v>-550400</v>
      </c>
      <c r="U21" s="135" t="s">
        <v>2</v>
      </c>
      <c r="V21" s="120">
        <v>0</v>
      </c>
      <c r="W21" s="120">
        <f t="shared" ref="W21" si="1">E21+J21+M21+R21</f>
        <v>947.48399999999992</v>
      </c>
      <c r="X21" s="138">
        <f t="shared" ref="X21" si="2">F21+G21+H21+I21+K21+L21+N21+O21+P21+Q21+S21+T21</f>
        <v>884600</v>
      </c>
    </row>
    <row r="22" spans="2:24" ht="11.25" customHeight="1" x14ac:dyDescent="0.2">
      <c r="B22" s="115"/>
      <c r="C22" s="118"/>
      <c r="D22" s="121"/>
      <c r="E22" s="121"/>
      <c r="F22" s="124"/>
      <c r="G22" s="218"/>
      <c r="H22" s="221"/>
      <c r="I22" s="221"/>
      <c r="J22" s="227"/>
      <c r="K22" s="221"/>
      <c r="L22" s="215"/>
      <c r="M22" s="230"/>
      <c r="N22" s="215"/>
      <c r="O22" s="218"/>
      <c r="P22" s="221"/>
      <c r="Q22" s="221"/>
      <c r="R22" s="224"/>
      <c r="S22" s="221"/>
      <c r="T22" s="215"/>
      <c r="U22" s="136"/>
      <c r="V22" s="121"/>
      <c r="W22" s="121"/>
      <c r="X22" s="139"/>
    </row>
    <row r="23" spans="2:24" ht="11.25" customHeight="1" thickBot="1" x14ac:dyDescent="0.25">
      <c r="B23" s="116"/>
      <c r="C23" s="119"/>
      <c r="D23" s="122"/>
      <c r="E23" s="122"/>
      <c r="F23" s="125"/>
      <c r="G23" s="219"/>
      <c r="H23" s="222"/>
      <c r="I23" s="222"/>
      <c r="J23" s="228"/>
      <c r="K23" s="222"/>
      <c r="L23" s="216"/>
      <c r="M23" s="231"/>
      <c r="N23" s="216"/>
      <c r="O23" s="219"/>
      <c r="P23" s="222"/>
      <c r="Q23" s="222"/>
      <c r="R23" s="225"/>
      <c r="S23" s="222"/>
      <c r="T23" s="216"/>
      <c r="U23" s="137"/>
      <c r="V23" s="122"/>
      <c r="W23" s="122"/>
      <c r="X23" s="140"/>
    </row>
    <row r="24" spans="2:24" ht="11.25" customHeight="1" x14ac:dyDescent="0.2">
      <c r="B24" s="114" t="s">
        <v>11</v>
      </c>
      <c r="C24" s="117" t="s">
        <v>2</v>
      </c>
      <c r="D24" s="120">
        <v>43</v>
      </c>
      <c r="E24" s="120">
        <v>130</v>
      </c>
      <c r="F24" s="123">
        <v>551500</v>
      </c>
      <c r="G24" s="217">
        <f>SUMIFS('ReasonsForChange'!E:E,'ReasonsForChange'!C:C,"U",'ReasonsForChange'!G:G,"Gains in territory by annexation")</f>
        <v>0</v>
      </c>
      <c r="H24" s="220">
        <f>SUMIFS('ReasonsForChange'!E:E,'ReasonsForChange'!C:C,"U",'ReasonsForChange'!G:G,"Higher land use, new plats, land improvements &amp; ne")</f>
        <v>0</v>
      </c>
      <c r="I24" s="220">
        <v>0</v>
      </c>
      <c r="J24" s="226">
        <f>SUMIFS('ReasonsForChange'!D:D,'ReasonsForChange'!C:C,"U",'ReasonsForChange'!G:G,"Property now assessed as Real Estate")</f>
        <v>0</v>
      </c>
      <c r="K24" s="220">
        <f>SUMIFS('ReasonsForChange'!E:E,'ReasonsForChange'!C:C,"U",'ReasonsForChange'!G:G,"Property now assessed as Real Estate")</f>
        <v>0</v>
      </c>
      <c r="L24" s="214">
        <f>SUMIFS('ReasonsForChange'!E:E,'ReasonsForChange'!C:C,"U",'ReasonsForChange'!G:G,"General increase due to revaluation")</f>
        <v>110100</v>
      </c>
      <c r="M24" s="229">
        <f>SUMIFS('ReasonsForChange'!D:D,'ReasonsForChange'!C:C,"U",'ReasonsForChange'!G:G,"Assessor's shift in classification")</f>
        <v>21.82</v>
      </c>
      <c r="N24" s="214">
        <f>SUMIFS('ReasonsForChange'!E:E,'ReasonsForChange'!C:C,"U",'ReasonsForChange'!G:G,"Assessor's shift in classification")</f>
        <v>240400</v>
      </c>
      <c r="O24" s="217">
        <v>0</v>
      </c>
      <c r="P24" s="220">
        <f>SUMIFS('ReasonsForChange'!E:E,'ReasonsForChange'!C:C,"U",'ReasonsForChange'!G:G,"Property destroyed or removed")</f>
        <v>0</v>
      </c>
      <c r="Q24" s="220">
        <v>0</v>
      </c>
      <c r="R24" s="223">
        <f>SUMIFS('ReasonsForChange'!D:D,'ReasonsForChange'!C:C,"U",'ReasonsForChange'!G:G,"Property now exempt or assessed as PP")</f>
        <v>0</v>
      </c>
      <c r="S24" s="220">
        <f>SUMIFS('ReasonsForChange'!E:E,'ReasonsForChange'!C:C,"U",'ReasonsForChange'!G:G,"Property now exempt or assessed as PP")</f>
        <v>0</v>
      </c>
      <c r="T24" s="214">
        <f>SUMIFS('ReasonsForChange'!E:E,'ReasonsForChange'!C:C,"U",'ReasonsForChange'!G:G,"General decrease due to revaluation")</f>
        <v>-172200</v>
      </c>
      <c r="U24" s="135" t="s">
        <v>2</v>
      </c>
      <c r="V24" s="120">
        <v>0</v>
      </c>
      <c r="W24" s="120">
        <f t="shared" ref="W24" si="3">E24+J24+M24+R24</f>
        <v>151.82</v>
      </c>
      <c r="X24" s="138">
        <f t="shared" ref="X24" si="4">F24+G24+H24+I24+K24+L24+N24+O24+P24+Q24+S24+T24</f>
        <v>729800</v>
      </c>
    </row>
    <row r="25" spans="2:24" ht="11.25" customHeight="1" x14ac:dyDescent="0.2">
      <c r="B25" s="115"/>
      <c r="C25" s="118"/>
      <c r="D25" s="121"/>
      <c r="E25" s="121"/>
      <c r="F25" s="124"/>
      <c r="G25" s="218"/>
      <c r="H25" s="221"/>
      <c r="I25" s="221"/>
      <c r="J25" s="227"/>
      <c r="K25" s="221"/>
      <c r="L25" s="215"/>
      <c r="M25" s="230"/>
      <c r="N25" s="215"/>
      <c r="O25" s="218"/>
      <c r="P25" s="221"/>
      <c r="Q25" s="221"/>
      <c r="R25" s="224"/>
      <c r="S25" s="221"/>
      <c r="T25" s="215"/>
      <c r="U25" s="136"/>
      <c r="V25" s="121"/>
      <c r="W25" s="121"/>
      <c r="X25" s="139"/>
    </row>
    <row r="26" spans="2:24" ht="11.25" customHeight="1" thickBot="1" x14ac:dyDescent="0.25">
      <c r="B26" s="116"/>
      <c r="C26" s="119"/>
      <c r="D26" s="122"/>
      <c r="E26" s="122"/>
      <c r="F26" s="125"/>
      <c r="G26" s="219"/>
      <c r="H26" s="222"/>
      <c r="I26" s="222"/>
      <c r="J26" s="228"/>
      <c r="K26" s="222"/>
      <c r="L26" s="216"/>
      <c r="M26" s="231"/>
      <c r="N26" s="216"/>
      <c r="O26" s="219"/>
      <c r="P26" s="222"/>
      <c r="Q26" s="222"/>
      <c r="R26" s="225"/>
      <c r="S26" s="222"/>
      <c r="T26" s="216"/>
      <c r="U26" s="137"/>
      <c r="V26" s="122"/>
      <c r="W26" s="122"/>
      <c r="X26" s="140"/>
    </row>
    <row r="27" spans="2:24" ht="11.25" customHeight="1" x14ac:dyDescent="0.2">
      <c r="B27" s="114" t="s">
        <v>12</v>
      </c>
      <c r="C27" s="117" t="s">
        <v>2</v>
      </c>
      <c r="D27" s="120">
        <v>3</v>
      </c>
      <c r="E27" s="120">
        <v>37</v>
      </c>
      <c r="F27" s="123">
        <v>331600</v>
      </c>
      <c r="G27" s="217">
        <f>SUMIFS('ReasonsForChange'!E:E,'ReasonsForChange'!C:C,"I",'ReasonsForChange'!G:G,"Gains in territory by annexation")</f>
        <v>0</v>
      </c>
      <c r="H27" s="220">
        <f>SUMIFS('ReasonsForChange'!E:E,'ReasonsForChange'!C:C,"I",'ReasonsForChange'!G:G,"Higher land use, new plats, land improvements &amp; ne")</f>
        <v>0</v>
      </c>
      <c r="I27" s="220">
        <v>0</v>
      </c>
      <c r="J27" s="226">
        <f>SUMIFS('ReasonsForChange'!D:D,'ReasonsForChange'!C:C,"I",'ReasonsForChange'!G:G,"Property now assessed as Real Estate")</f>
        <v>0</v>
      </c>
      <c r="K27" s="220">
        <f>SUMIFS('ReasonsForChange'!E:E,'ReasonsForChange'!C:C,"I",'ReasonsForChange'!G:G,"Property now assessed as Real Estate")</f>
        <v>0</v>
      </c>
      <c r="L27" s="214">
        <f>SUMIFS('ReasonsForChange'!E:E,'ReasonsForChange'!C:C,"I",'ReasonsForChange'!G:G,"General increase due to revaluation")</f>
        <v>278900</v>
      </c>
      <c r="M27" s="229">
        <f>SUMIFS('ReasonsForChange'!D:D,'ReasonsForChange'!C:C,"I",'ReasonsForChange'!G:G,"Assessor's shift in classification")</f>
        <v>18.100000000000001</v>
      </c>
      <c r="N27" s="214">
        <f>SUMIFS('ReasonsForChange'!E:E,'ReasonsForChange'!C:C,"I",'ReasonsForChange'!G:G,"Assessor's shift in classification")</f>
        <v>-89400</v>
      </c>
      <c r="O27" s="217">
        <v>0</v>
      </c>
      <c r="P27" s="220">
        <f>SUMIFS('ReasonsForChange'!E:E,'ReasonsForChange'!C:C,"I",'ReasonsForChange'!G:G,"Property destroyed or removed")</f>
        <v>0</v>
      </c>
      <c r="Q27" s="220">
        <v>0</v>
      </c>
      <c r="R27" s="223">
        <f>SUMIFS('ReasonsForChange'!D:D,'ReasonsForChange'!C:C,"I",'ReasonsForChange'!G:G,"Property now exempt or assessed as PP")</f>
        <v>0</v>
      </c>
      <c r="S27" s="220">
        <f>SUMIFS('ReasonsForChange'!E:E,'ReasonsForChange'!C:C,"I",'ReasonsForChange'!G:G,"Property now exempt or assessed as PP")</f>
        <v>0</v>
      </c>
      <c r="T27" s="214">
        <f>SUMIFS('ReasonsForChange'!E:E,'ReasonsForChange'!C:C,"I",'ReasonsForChange'!G:G,"General decrease due to revaluation")</f>
        <v>-30900</v>
      </c>
      <c r="U27" s="135" t="s">
        <v>2</v>
      </c>
      <c r="V27" s="120">
        <v>0</v>
      </c>
      <c r="W27" s="120">
        <f>E27+J27+M27+R27</f>
        <v>55.1</v>
      </c>
      <c r="X27" s="138">
        <f t="shared" ref="X27" si="5">F27+G27+H27+I27+K27+L27+N27+O27+P27+Q27+S27+T27</f>
        <v>490200</v>
      </c>
    </row>
    <row r="28" spans="2:24" ht="11.25" customHeight="1" x14ac:dyDescent="0.2">
      <c r="B28" s="115"/>
      <c r="C28" s="118"/>
      <c r="D28" s="121"/>
      <c r="E28" s="121"/>
      <c r="F28" s="124"/>
      <c r="G28" s="218"/>
      <c r="H28" s="221"/>
      <c r="I28" s="221"/>
      <c r="J28" s="227"/>
      <c r="K28" s="221"/>
      <c r="L28" s="215"/>
      <c r="M28" s="230"/>
      <c r="N28" s="215"/>
      <c r="O28" s="218"/>
      <c r="P28" s="221"/>
      <c r="Q28" s="221"/>
      <c r="R28" s="224"/>
      <c r="S28" s="221"/>
      <c r="T28" s="215"/>
      <c r="U28" s="136"/>
      <c r="V28" s="121"/>
      <c r="W28" s="121"/>
      <c r="X28" s="139"/>
    </row>
    <row r="29" spans="2:24" ht="11.25" customHeight="1" thickBot="1" x14ac:dyDescent="0.25">
      <c r="B29" s="116"/>
      <c r="C29" s="119"/>
      <c r="D29" s="122"/>
      <c r="E29" s="122"/>
      <c r="F29" s="125"/>
      <c r="G29" s="219"/>
      <c r="H29" s="222"/>
      <c r="I29" s="222"/>
      <c r="J29" s="228"/>
      <c r="K29" s="222"/>
      <c r="L29" s="216"/>
      <c r="M29" s="231"/>
      <c r="N29" s="216"/>
      <c r="O29" s="219"/>
      <c r="P29" s="222"/>
      <c r="Q29" s="222"/>
      <c r="R29" s="225"/>
      <c r="S29" s="222"/>
      <c r="T29" s="216"/>
      <c r="U29" s="137"/>
      <c r="V29" s="122"/>
      <c r="W29" s="122"/>
      <c r="X29" s="140"/>
    </row>
    <row r="30" spans="2:24" ht="18" customHeight="1" x14ac:dyDescent="0.2">
      <c r="B30" s="114" t="s">
        <v>13</v>
      </c>
      <c r="C30" s="63" t="s">
        <v>2</v>
      </c>
      <c r="D30" s="85">
        <v>56</v>
      </c>
      <c r="E30" s="208"/>
      <c r="F30" s="66">
        <v>4368900</v>
      </c>
      <c r="G30" s="60">
        <f>SUMIFS('ReasonsForChange'!E:E,'ReasonsForChange'!C:C,"J",'ReasonsForChange'!G:G,"Gains in territory by annexation")</f>
        <v>0</v>
      </c>
      <c r="H30" s="48">
        <f>SUMIFS('ReasonsForChange'!E:E,'ReasonsForChange'!C:C,"J",'ReasonsForChange'!G:G,"Higher land use, new plats, land improvements &amp; ne")</f>
        <v>0</v>
      </c>
      <c r="I30" s="48">
        <v>0</v>
      </c>
      <c r="J30" s="47">
        <f>SUMIFS('ReasonsForChange'!D:D,'ReasonsForChange'!C:C,"J",'ReasonsForChange'!G:G,"Property now assessed as Real Estate")</f>
        <v>0</v>
      </c>
      <c r="K30" s="48">
        <f>SUMIFS('ReasonsForChange'!E:E,'ReasonsForChange'!C:C,"J",'ReasonsForChange'!G:G,"Property now assessed as Real Estate")</f>
        <v>0</v>
      </c>
      <c r="L30" s="51">
        <f>SUMIFS('ReasonsForChange'!E:E,'ReasonsForChange'!C:C,"J",'ReasonsForChange'!G:G,"General increase due to revaluation")</f>
        <v>2540800</v>
      </c>
      <c r="M30" s="96">
        <f>SUMIFS('ReasonsForChange'!D:D,'ReasonsForChange'!C:C,"J",'ReasonsForChange'!G:G,"Assessor's shift in classification")</f>
        <v>13.371</v>
      </c>
      <c r="N30" s="57">
        <f>SUMIFS('ReasonsForChange'!E:E,'ReasonsForChange'!C:C,"J",'ReasonsForChange'!G:G,"Assessor's shift in classification")</f>
        <v>-399700</v>
      </c>
      <c r="O30" s="60">
        <v>0</v>
      </c>
      <c r="P30" s="48">
        <f>SUMIFS('ReasonsForChange'!E:E,'ReasonsForChange'!C:C,"J",'ReasonsForChange'!G:G,"Property destroyed or removed")</f>
        <v>0</v>
      </c>
      <c r="Q30" s="48">
        <v>0</v>
      </c>
      <c r="R30" s="17">
        <f>SUMIFS('ReasonsForChange'!D:D,'ReasonsForChange'!C:C,"J",'ReasonsForChange'!G:G,"Property now exempt or assessed as PP")</f>
        <v>-1</v>
      </c>
      <c r="S30" s="48">
        <f>SUMIFS('ReasonsForChange'!E:E,'ReasonsForChange'!C:C,"J",'ReasonsForChange'!G:G,"Property now exempt or assessed as PP")</f>
        <v>-65000</v>
      </c>
      <c r="T30" s="51">
        <f>SUMIFS('ReasonsForChange'!E:E,'ReasonsForChange'!C:C,"J",'ReasonsForChange'!G:G,"General decrease due to revaluation")</f>
        <v>-370000</v>
      </c>
      <c r="U30" s="54" t="s">
        <v>2</v>
      </c>
      <c r="V30" s="85">
        <v>0</v>
      </c>
      <c r="W30" s="208"/>
      <c r="X30" s="18">
        <f>F30+G30+H30+I30+K30+L30+N30+O30+P30+Q30+S30+T30</f>
        <v>6075000</v>
      </c>
    </row>
    <row r="31" spans="2:24" ht="18" customHeight="1" x14ac:dyDescent="0.2">
      <c r="B31" s="115"/>
      <c r="C31" s="64" t="s">
        <v>3</v>
      </c>
      <c r="D31" s="86">
        <v>55</v>
      </c>
      <c r="E31" s="209"/>
      <c r="F31" s="67">
        <v>8933000</v>
      </c>
      <c r="G31" s="61">
        <f>SUMIFS('ReasonsForChange'!F:F,'ReasonsForChange'!C:C,"J",'ReasonsForChange'!G:G,"Gains in territory by annexation")</f>
        <v>0</v>
      </c>
      <c r="H31" s="49">
        <f>SUMIFS('ReasonsForChange'!F:F,'ReasonsForChange'!C:C,"J",'ReasonsForChange'!G:G,"Higher land use, new plats, land improvements &amp; ne")</f>
        <v>0</v>
      </c>
      <c r="I31" s="49">
        <v>0</v>
      </c>
      <c r="J31" s="210"/>
      <c r="K31" s="49">
        <f>SUMIFS('ReasonsForChange'!F:F,'ReasonsForChange'!C:C,"J",'ReasonsForChange'!G:G,"Property now assessed as Real Estate")</f>
        <v>0</v>
      </c>
      <c r="L31" s="52">
        <f>SUMIFS('ReasonsForChange'!F:F,'ReasonsForChange'!C:C,"J",'ReasonsForChange'!G:G,"General increase due to revaluation")</f>
        <v>1450900</v>
      </c>
      <c r="M31" s="212"/>
      <c r="N31" s="58">
        <f>SUMIFS('ReasonsForChange'!F:F,'ReasonsForChange'!C:C,"J",'ReasonsForChange'!G:G,"Assessor's shift in classification")</f>
        <v>-598100</v>
      </c>
      <c r="O31" s="61">
        <v>0</v>
      </c>
      <c r="P31" s="49">
        <f>SUMIFS('ReasonsForChange'!F:F,'ReasonsForChange'!C:C,"J",'ReasonsForChange'!G:G,"Property destroyed or removed")</f>
        <v>-76400</v>
      </c>
      <c r="Q31" s="49">
        <v>0</v>
      </c>
      <c r="R31" s="232"/>
      <c r="S31" s="49">
        <f>SUMIFS('ReasonsForChange'!F:F,'ReasonsForChange'!C:C,"J",'ReasonsForChange'!G:G,"Property now exempt or assessed as PP")</f>
        <v>0</v>
      </c>
      <c r="T31" s="52">
        <f>SUMIFS('ReasonsForChange'!F:F,'ReasonsForChange'!C:C,"J",'ReasonsForChange'!G:G,"General decrease due to revaluation")</f>
        <v>-714500</v>
      </c>
      <c r="U31" s="55" t="s">
        <v>3</v>
      </c>
      <c r="V31" s="86">
        <v>0</v>
      </c>
      <c r="W31" s="209"/>
      <c r="X31" s="94">
        <f>F31+G31+H31+I31+K31+L31+N31+O31+P31+Q31+S31+T31</f>
        <v>8994900</v>
      </c>
    </row>
    <row r="32" spans="2:24" ht="18" customHeight="1" thickBot="1" x14ac:dyDescent="0.25">
      <c r="B32" s="116"/>
      <c r="C32" s="65" t="s">
        <v>4</v>
      </c>
      <c r="D32" s="84"/>
      <c r="E32" s="93">
        <v>134</v>
      </c>
      <c r="F32" s="68">
        <v>13301900</v>
      </c>
      <c r="G32" s="62">
        <f>G30+G31</f>
        <v>0</v>
      </c>
      <c r="H32" s="50">
        <f>H30+H31</f>
        <v>0</v>
      </c>
      <c r="I32" s="50">
        <f>I30+I31</f>
        <v>0</v>
      </c>
      <c r="J32" s="211"/>
      <c r="K32" s="50">
        <f>K30+K31</f>
        <v>0</v>
      </c>
      <c r="L32" s="53">
        <f>L30+L31</f>
        <v>3991700</v>
      </c>
      <c r="M32" s="213"/>
      <c r="N32" s="59">
        <f>N30+N31</f>
        <v>-997800</v>
      </c>
      <c r="O32" s="62">
        <f>O30+O31</f>
        <v>0</v>
      </c>
      <c r="P32" s="50">
        <f>P30+P31</f>
        <v>-76400</v>
      </c>
      <c r="Q32" s="50">
        <f>Q30+Q31</f>
        <v>0</v>
      </c>
      <c r="R32" s="233"/>
      <c r="S32" s="50">
        <f>S30+S31</f>
        <v>-65000</v>
      </c>
      <c r="T32" s="53">
        <f>T30+T31</f>
        <v>-1084500</v>
      </c>
      <c r="U32" s="56" t="s">
        <v>4</v>
      </c>
      <c r="V32" s="84"/>
      <c r="W32" s="93">
        <f>E32+J30+M30+R30</f>
        <v>146.37100000000001</v>
      </c>
      <c r="X32" s="94">
        <f>F32+G32+H32+I32+K32+L32+N32+O32+P32+Q32+S32+T32</f>
        <v>15069900</v>
      </c>
    </row>
    <row r="33" spans="2:24" ht="18" customHeight="1" x14ac:dyDescent="0.2">
      <c r="B33" s="173" t="s">
        <v>0</v>
      </c>
      <c r="C33" s="63" t="s">
        <v>2</v>
      </c>
      <c r="D33" s="85">
        <f>D12+D15+D18+D21+D24+D27+D30</f>
        <v>2720</v>
      </c>
      <c r="E33" s="208"/>
      <c r="F33" s="22">
        <f t="shared" ref="F33:T33" si="6">F12+F15+F18+F21+F24+F27+F30</f>
        <v>308147000</v>
      </c>
      <c r="G33" s="60">
        <f t="shared" si="6"/>
        <v>162200</v>
      </c>
      <c r="H33" s="48">
        <f t="shared" si="6"/>
        <v>11830000</v>
      </c>
      <c r="I33" s="48">
        <f t="shared" si="6"/>
        <v>0</v>
      </c>
      <c r="J33" s="47">
        <f t="shared" si="6"/>
        <v>44.468000000000004</v>
      </c>
      <c r="K33" s="48">
        <f t="shared" si="6"/>
        <v>144700</v>
      </c>
      <c r="L33" s="51">
        <f t="shared" si="6"/>
        <v>74314000</v>
      </c>
      <c r="M33" s="96">
        <f t="shared" si="6"/>
        <v>0.57099999999922879</v>
      </c>
      <c r="N33" s="51">
        <f t="shared" si="6"/>
        <v>19800</v>
      </c>
      <c r="O33" s="48">
        <f t="shared" si="6"/>
        <v>0</v>
      </c>
      <c r="P33" s="48">
        <f t="shared" si="6"/>
        <v>-377500</v>
      </c>
      <c r="Q33" s="48">
        <f t="shared" si="6"/>
        <v>0</v>
      </c>
      <c r="R33" s="17">
        <f t="shared" si="6"/>
        <v>-63.027000000000001</v>
      </c>
      <c r="S33" s="48">
        <f t="shared" si="6"/>
        <v>-106900</v>
      </c>
      <c r="T33" s="51">
        <f t="shared" si="6"/>
        <v>-22910700</v>
      </c>
      <c r="U33" s="54" t="s">
        <v>2</v>
      </c>
      <c r="V33" s="85">
        <v>0</v>
      </c>
      <c r="W33" s="208"/>
      <c r="X33" s="18">
        <f>F33+G33+H33+I33+K33+L33+N33+O33+P33+Q33+S33+T33</f>
        <v>371222600</v>
      </c>
    </row>
    <row r="34" spans="2:24" ht="18" customHeight="1" x14ac:dyDescent="0.2">
      <c r="B34" s="174"/>
      <c r="C34" s="64" t="s">
        <v>3</v>
      </c>
      <c r="D34" s="86">
        <f>D13+D16+D31</f>
        <v>1857</v>
      </c>
      <c r="E34" s="209"/>
      <c r="F34" s="23">
        <f>F13+F16+F31</f>
        <v>450225200</v>
      </c>
      <c r="G34" s="61">
        <f>G13+G16+G31</f>
        <v>117900</v>
      </c>
      <c r="H34" s="49">
        <f>H13+H16+H31</f>
        <v>7908900</v>
      </c>
      <c r="I34" s="49">
        <f>I13+I16+I31</f>
        <v>0</v>
      </c>
      <c r="J34" s="210"/>
      <c r="K34" s="49">
        <f>K13+K16+K31</f>
        <v>0</v>
      </c>
      <c r="L34" s="52">
        <v>0</v>
      </c>
      <c r="M34" s="212"/>
      <c r="N34" s="58">
        <f>N13+N16+N31</f>
        <v>175100</v>
      </c>
      <c r="O34" s="61">
        <f>O13+O16+O31</f>
        <v>0</v>
      </c>
      <c r="P34" s="49">
        <f>P13+P16+P31</f>
        <v>-388400</v>
      </c>
      <c r="Q34" s="49">
        <f>Q13+Q16+Q31</f>
        <v>0</v>
      </c>
      <c r="R34" s="232"/>
      <c r="S34" s="49">
        <f>S13+S16+S31</f>
        <v>0</v>
      </c>
      <c r="T34" s="52">
        <f>T13+T16+T31</f>
        <v>-11481200</v>
      </c>
      <c r="U34" s="55" t="s">
        <v>3</v>
      </c>
      <c r="V34" s="86">
        <v>0</v>
      </c>
      <c r="W34" s="209"/>
      <c r="X34" s="94">
        <f>F34+G34+H34+I34+K34+L34+N34+O34+P34+Q34+S34+T34</f>
        <v>446557500</v>
      </c>
    </row>
    <row r="35" spans="2:24" ht="18" customHeight="1" thickBot="1" x14ac:dyDescent="0.25">
      <c r="B35" s="175"/>
      <c r="C35" s="65" t="s">
        <v>4</v>
      </c>
      <c r="D35" s="84"/>
      <c r="E35" s="93">
        <f>E14+E17+E18+E21+E24+E27+E32</f>
        <v>9769</v>
      </c>
      <c r="F35" s="24">
        <f>F33+F34</f>
        <v>758372200</v>
      </c>
      <c r="G35" s="62">
        <f>G33+G34</f>
        <v>280100</v>
      </c>
      <c r="H35" s="50">
        <f>H33+H34</f>
        <v>19738900</v>
      </c>
      <c r="I35" s="50">
        <f>I33+I34</f>
        <v>0</v>
      </c>
      <c r="J35" s="211"/>
      <c r="K35" s="50">
        <f>K33+K34</f>
        <v>144700</v>
      </c>
      <c r="L35" s="53">
        <f>L33+L34</f>
        <v>74314000</v>
      </c>
      <c r="M35" s="213"/>
      <c r="N35" s="59">
        <f>N33+N34</f>
        <v>194900</v>
      </c>
      <c r="O35" s="62">
        <f>O33+O34</f>
        <v>0</v>
      </c>
      <c r="P35" s="50">
        <f>P33+P34</f>
        <v>-765900</v>
      </c>
      <c r="Q35" s="50">
        <f>Q33+Q34</f>
        <v>0</v>
      </c>
      <c r="R35" s="233"/>
      <c r="S35" s="50">
        <f>S33+S34</f>
        <v>-106900</v>
      </c>
      <c r="T35" s="53">
        <f>T33+T34</f>
        <v>-34391900</v>
      </c>
      <c r="U35" s="56" t="s">
        <v>4</v>
      </c>
      <c r="V35" s="84"/>
      <c r="W35" s="93">
        <f>E35+J33+M33+R33</f>
        <v>9751.0120000000006</v>
      </c>
      <c r="X35" s="16">
        <f>X33+X34</f>
        <v>817780100</v>
      </c>
    </row>
    <row r="36" spans="2:24" x14ac:dyDescent="0.2"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</row>
    <row r="37" spans="2:24" ht="13.5" thickBot="1" x14ac:dyDescent="0.25"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</row>
    <row r="38" spans="2:24" ht="18" customHeight="1" x14ac:dyDescent="0.2">
      <c r="B38" s="114" t="s">
        <v>29</v>
      </c>
      <c r="C38" s="12" t="s">
        <v>2</v>
      </c>
      <c r="D38" s="180"/>
      <c r="E38" s="181"/>
      <c r="F38" s="181"/>
      <c r="G38" s="181"/>
      <c r="H38" s="182"/>
      <c r="I38" s="198" t="s">
        <v>37</v>
      </c>
      <c r="J38" s="17">
        <v>0</v>
      </c>
      <c r="K38" s="60">
        <v>0</v>
      </c>
      <c r="L38" s="192"/>
      <c r="M38" s="17">
        <f>SUMIFS('ReasonsForChange'!D:D,'ReasonsForChange'!C:C,"C",'ReasonsForChange'!G:G,"Assessor's shift in classification")</f>
        <v>-0.57099999999999995</v>
      </c>
      <c r="N38" s="60">
        <f>SUMIFS('ReasonsForChange'!E:E,'ReasonsForChange'!C:C,"C",'ReasonsForChange'!G:G,"Assessor's shift in classification")</f>
        <v>-20000</v>
      </c>
      <c r="O38" s="189"/>
      <c r="P38" s="182"/>
      <c r="Q38" s="198" t="s">
        <v>37</v>
      </c>
      <c r="R38" s="17">
        <f>SUMIFS('ReasonsForChange'!D:D,'ReasonsForChange'!C:C,"C",'ReasonsForChange'!G:G,"Assessor's shift in classification")</f>
        <v>-0.57099999999999995</v>
      </c>
      <c r="S38" s="90">
        <f>SUMIFS('ReasonsForChange'!E:E,'ReasonsForChange'!C:C,"C",'ReasonsForChange'!G:G,"Assessor's shift in classification")</f>
        <v>-20000</v>
      </c>
      <c r="T38" s="189"/>
      <c r="U38" s="181"/>
      <c r="V38" s="181"/>
      <c r="W38" s="181"/>
      <c r="X38" s="182"/>
    </row>
    <row r="39" spans="2:24" ht="18" customHeight="1" x14ac:dyDescent="0.2">
      <c r="B39" s="115"/>
      <c r="C39" s="11" t="s">
        <v>3</v>
      </c>
      <c r="D39" s="183"/>
      <c r="E39" s="184"/>
      <c r="F39" s="184"/>
      <c r="G39" s="184"/>
      <c r="H39" s="185"/>
      <c r="I39" s="199"/>
      <c r="J39" s="202"/>
      <c r="K39" s="61">
        <v>0</v>
      </c>
      <c r="L39" s="193"/>
      <c r="M39" s="204"/>
      <c r="N39" s="61">
        <f>SUMIFS('ReasonsForChange'!F:F,'ReasonsForChange'!C:C,"C",'ReasonsForChange'!G:G,"Assessor's shift in classification")</f>
        <v>-175100</v>
      </c>
      <c r="O39" s="190"/>
      <c r="P39" s="185"/>
      <c r="Q39" s="199"/>
      <c r="R39" s="202"/>
      <c r="S39" s="91">
        <f>SUMIFS('ReasonsForChange'!F:F,'ReasonsForChange'!C:C,"C",'ReasonsForChange'!G:G,"Assessor's shift in classification")</f>
        <v>-175100</v>
      </c>
      <c r="T39" s="190"/>
      <c r="U39" s="184"/>
      <c r="V39" s="184"/>
      <c r="W39" s="184"/>
      <c r="X39" s="185"/>
    </row>
    <row r="40" spans="2:24" ht="18" customHeight="1" thickBot="1" x14ac:dyDescent="0.25">
      <c r="B40" s="116"/>
      <c r="C40" s="13" t="s">
        <v>4</v>
      </c>
      <c r="D40" s="186"/>
      <c r="E40" s="187"/>
      <c r="F40" s="187"/>
      <c r="G40" s="187"/>
      <c r="H40" s="188"/>
      <c r="I40" s="87">
        <v>0</v>
      </c>
      <c r="J40" s="203"/>
      <c r="K40" s="62">
        <v>0</v>
      </c>
      <c r="L40" s="194"/>
      <c r="M40" s="205"/>
      <c r="N40" s="62">
        <f>N38+N39</f>
        <v>-195100</v>
      </c>
      <c r="O40" s="191"/>
      <c r="P40" s="188"/>
      <c r="Q40" s="87">
        <v>1</v>
      </c>
      <c r="R40" s="203"/>
      <c r="S40" s="92">
        <f>S38+S39</f>
        <v>-195100</v>
      </c>
      <c r="T40" s="191"/>
      <c r="U40" s="187"/>
      <c r="V40" s="187"/>
      <c r="W40" s="187"/>
      <c r="X40" s="188"/>
    </row>
  </sheetData>
  <customSheetViews>
    <customSheetView guid="{8C0A667B-A35C-4B2E-8E39-D5AF0E2AA642}" scale="90" fitToPage="1" topLeftCell="A67">
      <selection activeCell="U89" sqref="U89"/>
      <pageMargins left="0.17" right="0.16" top="0.39" bottom="0.36" header="0.28999999999999998" footer="0.17"/>
      <printOptions horizontalCentered="1" verticalCentered="1" gridLines="1"/>
      <pageSetup paperSize="3" scale="98" orientation="landscape" r:id="rId1"/>
      <headerFooter alignWithMargins="0">
        <oddFooter>&amp;R&amp;F</oddFooter>
      </headerFooter>
    </customSheetView>
    <customSheetView guid="{A9F29573-8944-4DF1-92F0-F5C2A30159E3}" scale="90" showPageBreaks="1" fitToPage="1" printArea="1" topLeftCell="A52">
      <selection activeCell="D82" sqref="D82"/>
      <pageMargins left="0.17" right="0.16" top="0.39" bottom="0.36" header="0.28999999999999998" footer="0.17"/>
      <printOptions horizontalCentered="1" verticalCentered="1" gridLines="1"/>
      <pageSetup paperSize="3" scale="63" orientation="landscape" r:id="rId2"/>
      <headerFooter alignWithMargins="0">
        <oddFooter>&amp;R&amp;F</oddFooter>
      </headerFooter>
    </customSheetView>
    <customSheetView guid="{B9E5B8D9-3276-481C-A7E9-797FDD532D31}" scale="90" showPageBreaks="1" fitToPage="1" printArea="1" topLeftCell="A52">
      <selection activeCell="R63" sqref="R63"/>
      <pageMargins left="0.17" right="0.16" top="0.39" bottom="0.36" header="0.28999999999999998" footer="0.17"/>
      <printOptions horizontalCentered="1" verticalCentered="1" gridLines="1"/>
      <pageSetup paperSize="3" scale="63" orientation="landscape" r:id="rId3"/>
      <headerFooter alignWithMargins="0">
        <oddFooter>&amp;R&amp;F</oddFooter>
      </headerFooter>
    </customSheetView>
    <customSheetView guid="{ED016D33-1063-421D-8EC6-8A54DA04845C}" scale="90" showPageBreaks="1" fitToPage="1" printArea="1" topLeftCell="A52">
      <selection activeCell="D82" sqref="D82"/>
      <pageMargins left="0.17" right="0.16" top="0.39" bottom="0.36" header="0.28999999999999998" footer="0.17"/>
      <printOptions horizontalCentered="1" verticalCentered="1" gridLines="1"/>
      <pageSetup paperSize="3" scale="98" orientation="landscape" r:id="rId4"/>
      <headerFooter alignWithMargins="0">
        <oddFooter>&amp;R&amp;F</oddFooter>
      </headerFooter>
    </customSheetView>
  </customSheetViews>
  <mergeCells count="156">
    <mergeCell ref="R34:R35"/>
    <mergeCell ref="R16:R17"/>
    <mergeCell ref="R13:R14"/>
    <mergeCell ref="M39:M40"/>
    <mergeCell ref="R39:R40"/>
    <mergeCell ref="B36:X37"/>
    <mergeCell ref="B38:B40"/>
    <mergeCell ref="D38:H40"/>
    <mergeCell ref="I38:I39"/>
    <mergeCell ref="L38:L40"/>
    <mergeCell ref="O38:P40"/>
    <mergeCell ref="Q38:Q39"/>
    <mergeCell ref="T38:X40"/>
    <mergeCell ref="J39:J40"/>
    <mergeCell ref="B30:B32"/>
    <mergeCell ref="E30:E31"/>
    <mergeCell ref="W30:W31"/>
    <mergeCell ref="B33:B35"/>
    <mergeCell ref="E33:E34"/>
    <mergeCell ref="W33:W34"/>
    <mergeCell ref="J31:J32"/>
    <mergeCell ref="J34:J35"/>
    <mergeCell ref="M34:M35"/>
    <mergeCell ref="W27:W29"/>
    <mergeCell ref="G24:G26"/>
    <mergeCell ref="M31:M32"/>
    <mergeCell ref="S27:S29"/>
    <mergeCell ref="T27:T29"/>
    <mergeCell ref="U27:U29"/>
    <mergeCell ref="V27:V29"/>
    <mergeCell ref="X27:X29"/>
    <mergeCell ref="M27:M29"/>
    <mergeCell ref="N27:N29"/>
    <mergeCell ref="O27:O29"/>
    <mergeCell ref="P27:P29"/>
    <mergeCell ref="Q27:Q29"/>
    <mergeCell ref="R27:R29"/>
    <mergeCell ref="R31:R32"/>
    <mergeCell ref="K27:K29"/>
    <mergeCell ref="L27:L29"/>
    <mergeCell ref="B27:B29"/>
    <mergeCell ref="C27:C29"/>
    <mergeCell ref="D27:D29"/>
    <mergeCell ref="E27:E29"/>
    <mergeCell ref="F27:F29"/>
    <mergeCell ref="N24:N26"/>
    <mergeCell ref="O24:O26"/>
    <mergeCell ref="P24:P26"/>
    <mergeCell ref="Q24:Q26"/>
    <mergeCell ref="H24:H26"/>
    <mergeCell ref="I24:I26"/>
    <mergeCell ref="J24:J26"/>
    <mergeCell ref="K24:K26"/>
    <mergeCell ref="L24:L26"/>
    <mergeCell ref="M24:M26"/>
    <mergeCell ref="B24:B26"/>
    <mergeCell ref="C24:C26"/>
    <mergeCell ref="D24:D26"/>
    <mergeCell ref="E24:E26"/>
    <mergeCell ref="F24:F26"/>
    <mergeCell ref="G27:G29"/>
    <mergeCell ref="H27:H29"/>
    <mergeCell ref="I27:I29"/>
    <mergeCell ref="J27:J29"/>
    <mergeCell ref="W21:W23"/>
    <mergeCell ref="X21:X23"/>
    <mergeCell ref="M21:M23"/>
    <mergeCell ref="N21:N23"/>
    <mergeCell ref="O21:O23"/>
    <mergeCell ref="P21:P23"/>
    <mergeCell ref="Q21:Q23"/>
    <mergeCell ref="R21:R23"/>
    <mergeCell ref="W24:W26"/>
    <mergeCell ref="X24:X26"/>
    <mergeCell ref="R24:R26"/>
    <mergeCell ref="S24:S26"/>
    <mergeCell ref="T24:T26"/>
    <mergeCell ref="U24:U26"/>
    <mergeCell ref="V24:V26"/>
    <mergeCell ref="G21:G23"/>
    <mergeCell ref="H21:H23"/>
    <mergeCell ref="I21:I23"/>
    <mergeCell ref="J21:J23"/>
    <mergeCell ref="K21:K23"/>
    <mergeCell ref="L21:L23"/>
    <mergeCell ref="T18:T20"/>
    <mergeCell ref="U18:U20"/>
    <mergeCell ref="V18:V20"/>
    <mergeCell ref="G18:G20"/>
    <mergeCell ref="S21:S23"/>
    <mergeCell ref="T21:T23"/>
    <mergeCell ref="U21:U23"/>
    <mergeCell ref="V21:V23"/>
    <mergeCell ref="W18:W20"/>
    <mergeCell ref="X18:X20"/>
    <mergeCell ref="B21:B23"/>
    <mergeCell ref="C21:C23"/>
    <mergeCell ref="D21:D23"/>
    <mergeCell ref="E21:E23"/>
    <mergeCell ref="F21:F23"/>
    <mergeCell ref="N18:N20"/>
    <mergeCell ref="O18:O20"/>
    <mergeCell ref="P18:P20"/>
    <mergeCell ref="Q18:Q20"/>
    <mergeCell ref="R18:R20"/>
    <mergeCell ref="S18:S20"/>
    <mergeCell ref="H18:H20"/>
    <mergeCell ref="I18:I20"/>
    <mergeCell ref="J18:J20"/>
    <mergeCell ref="K18:K20"/>
    <mergeCell ref="L18:L20"/>
    <mergeCell ref="M18:M20"/>
    <mergeCell ref="B18:B20"/>
    <mergeCell ref="C18:C20"/>
    <mergeCell ref="D18:D20"/>
    <mergeCell ref="E18:E20"/>
    <mergeCell ref="F18:F20"/>
    <mergeCell ref="B12:B14"/>
    <mergeCell ref="E12:E13"/>
    <mergeCell ref="W12:W13"/>
    <mergeCell ref="B15:B17"/>
    <mergeCell ref="E15:E16"/>
    <mergeCell ref="W15:W16"/>
    <mergeCell ref="J13:J14"/>
    <mergeCell ref="J16:J17"/>
    <mergeCell ref="M16:M17"/>
    <mergeCell ref="M13:M14"/>
    <mergeCell ref="U7:X9"/>
    <mergeCell ref="J8:K8"/>
    <mergeCell ref="M8:N8"/>
    <mergeCell ref="R8:S8"/>
    <mergeCell ref="G9:G10"/>
    <mergeCell ref="P9:P10"/>
    <mergeCell ref="Q9:Q10"/>
    <mergeCell ref="R9:S10"/>
    <mergeCell ref="T9:T10"/>
    <mergeCell ref="U10:X10"/>
    <mergeCell ref="H9:H10"/>
    <mergeCell ref="I9:I10"/>
    <mergeCell ref="J9:K10"/>
    <mergeCell ref="L9:L10"/>
    <mergeCell ref="M9:N10"/>
    <mergeCell ref="O9:O10"/>
    <mergeCell ref="C2:J2"/>
    <mergeCell ref="J4:K4"/>
    <mergeCell ref="M4:N4"/>
    <mergeCell ref="R4:T4"/>
    <mergeCell ref="J5:K5"/>
    <mergeCell ref="M5:N5"/>
    <mergeCell ref="R5:T5"/>
    <mergeCell ref="B7:B11"/>
    <mergeCell ref="C7:F9"/>
    <mergeCell ref="G7:L7"/>
    <mergeCell ref="M7:N7"/>
    <mergeCell ref="O7:T7"/>
    <mergeCell ref="C10:F10"/>
  </mergeCells>
  <phoneticPr fontId="0" type="noConversion"/>
  <printOptions horizontalCentered="1"/>
  <pageMargins left="0.15" right="0.15" top="0.25" bottom="0.25" header="0.25" footer="0.25"/>
  <pageSetup paperSize="3" scale="76" orientation="landscape" r:id="rId5"/>
  <headerFooter alignWithMargins="0">
    <oddFooter>&amp;R&amp;F</oddFooter>
  </headerFooter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227D-3064-46BF-AA64-6ABEF8033A83}">
  <dimension ref="A1:I4400"/>
  <sheetViews>
    <sheetView workbookViewId="0">
      <selection activeCell="G4408" sqref="G4408"/>
    </sheetView>
  </sheetViews>
  <sheetFormatPr defaultRowHeight="12.75" x14ac:dyDescent="0.2"/>
  <cols>
    <col min="1" max="2" width="16.7109375" style="71" bestFit="1" customWidth="1"/>
    <col min="3" max="3" width="11.140625" bestFit="1" customWidth="1"/>
    <col min="4" max="4" width="15" bestFit="1" customWidth="1"/>
    <col min="5" max="5" width="14.42578125" style="72" bestFit="1" customWidth="1"/>
    <col min="6" max="6" width="22.7109375" style="72" bestFit="1" customWidth="1"/>
    <col min="7" max="7" width="64.140625" customWidth="1"/>
    <col min="8" max="8" width="18.28515625" customWidth="1"/>
    <col min="9" max="9" width="38.28515625" bestFit="1" customWidth="1"/>
  </cols>
  <sheetData>
    <row r="1" spans="1:9" x14ac:dyDescent="0.2">
      <c r="A1" s="71" t="s">
        <v>39</v>
      </c>
      <c r="B1" s="71" t="s">
        <v>40</v>
      </c>
      <c r="C1" t="s">
        <v>41</v>
      </c>
      <c r="D1" t="s">
        <v>42</v>
      </c>
      <c r="E1" s="72" t="s">
        <v>43</v>
      </c>
      <c r="F1" s="72" t="s">
        <v>44</v>
      </c>
      <c r="G1" t="s">
        <v>45</v>
      </c>
      <c r="H1" t="s">
        <v>46</v>
      </c>
      <c r="I1" t="s">
        <v>47</v>
      </c>
    </row>
    <row r="2" spans="1:9" x14ac:dyDescent="0.2">
      <c r="A2" s="71">
        <v>7006592530465</v>
      </c>
      <c r="B2" s="71">
        <v>7006554915338</v>
      </c>
      <c r="C2" s="70" t="s">
        <v>48</v>
      </c>
      <c r="D2">
        <v>0</v>
      </c>
      <c r="E2" s="72">
        <v>134600</v>
      </c>
      <c r="F2" s="72">
        <v>152000</v>
      </c>
      <c r="G2" s="70" t="s">
        <v>49</v>
      </c>
      <c r="H2" s="70" t="s">
        <v>50</v>
      </c>
      <c r="I2" s="70" t="s">
        <v>51</v>
      </c>
    </row>
    <row r="3" spans="1:9" x14ac:dyDescent="0.2">
      <c r="A3" s="71">
        <v>7006593600556</v>
      </c>
      <c r="B3" s="71">
        <v>7006554502670</v>
      </c>
      <c r="C3" s="70" t="s">
        <v>48</v>
      </c>
      <c r="D3">
        <v>0</v>
      </c>
      <c r="E3" s="72">
        <v>134600</v>
      </c>
      <c r="F3" s="72">
        <v>167100</v>
      </c>
      <c r="G3" s="70" t="s">
        <v>49</v>
      </c>
      <c r="H3" s="70" t="s">
        <v>52</v>
      </c>
      <c r="I3" s="70" t="s">
        <v>51</v>
      </c>
    </row>
    <row r="4" spans="1:9" x14ac:dyDescent="0.2">
      <c r="A4" s="71">
        <v>7006595140578</v>
      </c>
      <c r="B4" s="71">
        <v>7006555106470</v>
      </c>
      <c r="C4" s="70" t="s">
        <v>48</v>
      </c>
      <c r="D4">
        <v>0</v>
      </c>
      <c r="E4" s="72">
        <v>208500</v>
      </c>
      <c r="F4" s="72">
        <v>52000</v>
      </c>
      <c r="G4" s="70" t="s">
        <v>49</v>
      </c>
      <c r="H4" s="70" t="s">
        <v>53</v>
      </c>
      <c r="I4" s="70" t="s">
        <v>54</v>
      </c>
    </row>
    <row r="5" spans="1:9" x14ac:dyDescent="0.2">
      <c r="A5" s="71">
        <v>7015200860031</v>
      </c>
      <c r="B5" s="71">
        <v>7006564948649</v>
      </c>
      <c r="C5" s="70" t="s">
        <v>48</v>
      </c>
      <c r="D5">
        <v>0</v>
      </c>
      <c r="E5" s="72">
        <v>0</v>
      </c>
      <c r="F5" s="72">
        <v>9600</v>
      </c>
      <c r="G5" s="70" t="s">
        <v>49</v>
      </c>
      <c r="H5" s="70" t="s">
        <v>55</v>
      </c>
      <c r="I5" s="70" t="s">
        <v>56</v>
      </c>
    </row>
    <row r="6" spans="1:9" x14ac:dyDescent="0.2">
      <c r="A6" s="71">
        <v>7019474520028</v>
      </c>
      <c r="B6" s="71">
        <v>7006559690880</v>
      </c>
      <c r="C6" s="70" t="s">
        <v>48</v>
      </c>
      <c r="D6">
        <v>0</v>
      </c>
      <c r="E6" s="72">
        <v>0</v>
      </c>
      <c r="F6" s="72">
        <v>7900</v>
      </c>
      <c r="G6" s="70" t="s">
        <v>49</v>
      </c>
      <c r="H6" s="70" t="s">
        <v>57</v>
      </c>
      <c r="I6" s="70" t="s">
        <v>58</v>
      </c>
    </row>
    <row r="7" spans="1:9" x14ac:dyDescent="0.2">
      <c r="A7" s="71">
        <v>7019496200078</v>
      </c>
      <c r="B7" s="71">
        <v>7006556807105</v>
      </c>
      <c r="C7" s="70" t="s">
        <v>48</v>
      </c>
      <c r="D7">
        <v>0</v>
      </c>
      <c r="E7" s="72">
        <v>0</v>
      </c>
      <c r="F7" s="72">
        <v>800</v>
      </c>
      <c r="G7" s="70" t="s">
        <v>49</v>
      </c>
      <c r="H7" s="70" t="s">
        <v>59</v>
      </c>
      <c r="I7" s="70" t="s">
        <v>60</v>
      </c>
    </row>
    <row r="8" spans="1:9" x14ac:dyDescent="0.2">
      <c r="A8" s="71">
        <v>7019515920096</v>
      </c>
      <c r="B8" s="71">
        <v>7006557510467</v>
      </c>
      <c r="C8" s="70" t="s">
        <v>48</v>
      </c>
      <c r="D8">
        <v>0</v>
      </c>
      <c r="E8" s="72">
        <v>0</v>
      </c>
      <c r="F8" s="72">
        <v>12800</v>
      </c>
      <c r="G8" s="70" t="s">
        <v>49</v>
      </c>
      <c r="H8" s="70" t="s">
        <v>61</v>
      </c>
      <c r="I8" s="70" t="s">
        <v>62</v>
      </c>
    </row>
    <row r="9" spans="1:9" x14ac:dyDescent="0.2">
      <c r="A9" s="71">
        <v>7019625690200</v>
      </c>
      <c r="B9" s="71">
        <v>7006564325537</v>
      </c>
      <c r="C9" s="70" t="s">
        <v>48</v>
      </c>
      <c r="D9">
        <v>0</v>
      </c>
      <c r="E9" s="72">
        <v>0</v>
      </c>
      <c r="F9" s="72">
        <v>1500</v>
      </c>
      <c r="G9" s="70" t="s">
        <v>49</v>
      </c>
      <c r="H9" s="70" t="s">
        <v>63</v>
      </c>
      <c r="I9" s="70" t="s">
        <v>64</v>
      </c>
    </row>
    <row r="10" spans="1:9" x14ac:dyDescent="0.2">
      <c r="A10" s="71">
        <v>7019633960212</v>
      </c>
      <c r="B10" s="71">
        <v>7006564335570</v>
      </c>
      <c r="C10" s="70" t="s">
        <v>48</v>
      </c>
      <c r="D10">
        <v>0</v>
      </c>
      <c r="E10" s="72">
        <v>0</v>
      </c>
      <c r="F10" s="72">
        <v>50000</v>
      </c>
      <c r="G10" s="70" t="s">
        <v>49</v>
      </c>
      <c r="H10" s="70" t="s">
        <v>65</v>
      </c>
      <c r="I10" s="70" t="s">
        <v>66</v>
      </c>
    </row>
    <row r="11" spans="1:9" x14ac:dyDescent="0.2">
      <c r="A11" s="71">
        <v>7019656780252</v>
      </c>
      <c r="B11" s="71">
        <v>7006562626549</v>
      </c>
      <c r="C11" s="70" t="s">
        <v>48</v>
      </c>
      <c r="D11">
        <v>0</v>
      </c>
      <c r="E11" s="72">
        <v>0</v>
      </c>
      <c r="F11" s="72">
        <v>0</v>
      </c>
      <c r="G11" s="70" t="s">
        <v>49</v>
      </c>
      <c r="H11" s="70" t="s">
        <v>67</v>
      </c>
      <c r="I11" s="70" t="s">
        <v>68</v>
      </c>
    </row>
    <row r="12" spans="1:9" x14ac:dyDescent="0.2">
      <c r="A12" s="71">
        <v>7019705220327</v>
      </c>
      <c r="B12" s="71">
        <v>7006555801843</v>
      </c>
      <c r="C12" s="70" t="s">
        <v>48</v>
      </c>
      <c r="D12">
        <v>0</v>
      </c>
      <c r="E12" s="72">
        <v>0</v>
      </c>
      <c r="F12" s="72">
        <v>8200</v>
      </c>
      <c r="G12" s="70" t="s">
        <v>49</v>
      </c>
      <c r="H12" s="70" t="s">
        <v>69</v>
      </c>
      <c r="I12" s="70" t="s">
        <v>60</v>
      </c>
    </row>
    <row r="13" spans="1:9" x14ac:dyDescent="0.2">
      <c r="A13" s="71">
        <v>7019719220348</v>
      </c>
      <c r="B13" s="71">
        <v>7006572019923</v>
      </c>
      <c r="C13" s="70" t="s">
        <v>48</v>
      </c>
      <c r="D13">
        <v>0</v>
      </c>
      <c r="E13" s="72">
        <v>0</v>
      </c>
      <c r="F13" s="72">
        <v>5300</v>
      </c>
      <c r="G13" s="70" t="s">
        <v>49</v>
      </c>
      <c r="H13" s="70" t="s">
        <v>70</v>
      </c>
      <c r="I13" s="70" t="s">
        <v>71</v>
      </c>
    </row>
    <row r="14" spans="1:9" x14ac:dyDescent="0.2">
      <c r="A14" s="71">
        <v>7019737760384</v>
      </c>
      <c r="B14" s="71">
        <v>7006561430154</v>
      </c>
      <c r="C14" s="70" t="s">
        <v>48</v>
      </c>
      <c r="D14">
        <v>0</v>
      </c>
      <c r="E14" s="72">
        <v>0</v>
      </c>
      <c r="F14" s="72">
        <v>800</v>
      </c>
      <c r="G14" s="70" t="s">
        <v>49</v>
      </c>
      <c r="H14" s="70" t="s">
        <v>72</v>
      </c>
      <c r="I14" s="70" t="s">
        <v>60</v>
      </c>
    </row>
    <row r="15" spans="1:9" x14ac:dyDescent="0.2">
      <c r="A15" s="71">
        <v>7019766750421</v>
      </c>
      <c r="B15" s="71">
        <v>7006565280450</v>
      </c>
      <c r="C15" s="70" t="s">
        <v>48</v>
      </c>
      <c r="D15">
        <v>0</v>
      </c>
      <c r="E15" s="72">
        <v>0</v>
      </c>
      <c r="F15" s="72">
        <v>0</v>
      </c>
      <c r="G15" s="70" t="s">
        <v>49</v>
      </c>
      <c r="H15" s="70" t="s">
        <v>73</v>
      </c>
      <c r="I15" s="70" t="s">
        <v>74</v>
      </c>
    </row>
    <row r="16" spans="1:9" x14ac:dyDescent="0.2">
      <c r="A16" s="71">
        <v>7021402060258</v>
      </c>
      <c r="B16" s="71">
        <v>7006557620986</v>
      </c>
      <c r="C16" s="70" t="s">
        <v>75</v>
      </c>
      <c r="D16">
        <v>-5.5</v>
      </c>
      <c r="E16" s="72">
        <v>100</v>
      </c>
      <c r="F16" s="72">
        <v>0</v>
      </c>
      <c r="G16" s="70" t="s">
        <v>76</v>
      </c>
      <c r="H16" s="70" t="s">
        <v>77</v>
      </c>
      <c r="I16" s="70" t="s">
        <v>78</v>
      </c>
    </row>
    <row r="17" spans="1:9" x14ac:dyDescent="0.2">
      <c r="A17" s="71">
        <v>7021402060259</v>
      </c>
      <c r="B17" s="71">
        <v>7006557620986</v>
      </c>
      <c r="C17" s="70" t="s">
        <v>79</v>
      </c>
      <c r="D17">
        <v>5</v>
      </c>
      <c r="E17" s="72">
        <v>0</v>
      </c>
      <c r="F17" s="72">
        <v>0</v>
      </c>
      <c r="G17" s="70" t="s">
        <v>76</v>
      </c>
      <c r="H17" s="95" t="s">
        <v>77</v>
      </c>
      <c r="I17" s="70" t="s">
        <v>78</v>
      </c>
    </row>
    <row r="18" spans="1:9" x14ac:dyDescent="0.2">
      <c r="A18" s="71">
        <v>7021402060260</v>
      </c>
      <c r="B18" s="71">
        <v>7006557620986</v>
      </c>
      <c r="C18" s="70" t="s">
        <v>80</v>
      </c>
      <c r="D18">
        <v>1</v>
      </c>
      <c r="E18" s="72">
        <v>0</v>
      </c>
      <c r="F18" s="72">
        <v>0</v>
      </c>
      <c r="G18" s="70" t="s">
        <v>76</v>
      </c>
      <c r="H18" s="70" t="s">
        <v>77</v>
      </c>
      <c r="I18" s="70" t="s">
        <v>78</v>
      </c>
    </row>
    <row r="19" spans="1:9" x14ac:dyDescent="0.2">
      <c r="A19" s="71">
        <v>7021402060261</v>
      </c>
      <c r="B19" s="71">
        <v>7006557620986</v>
      </c>
      <c r="C19" s="70" t="s">
        <v>81</v>
      </c>
      <c r="D19">
        <v>-0.5</v>
      </c>
      <c r="E19" s="72">
        <v>-100</v>
      </c>
      <c r="F19" s="72">
        <v>0</v>
      </c>
      <c r="G19" s="70" t="s">
        <v>76</v>
      </c>
      <c r="H19" s="70" t="s">
        <v>77</v>
      </c>
      <c r="I19" s="70" t="s">
        <v>78</v>
      </c>
    </row>
    <row r="20" spans="1:9" x14ac:dyDescent="0.2">
      <c r="A20" s="71">
        <v>7021402060262</v>
      </c>
      <c r="B20" s="71">
        <v>7006557620986</v>
      </c>
      <c r="C20" s="70" t="s">
        <v>75</v>
      </c>
      <c r="D20">
        <v>0</v>
      </c>
      <c r="E20" s="72">
        <v>-900</v>
      </c>
      <c r="F20" s="72">
        <v>0</v>
      </c>
      <c r="G20" s="70" t="s">
        <v>82</v>
      </c>
      <c r="H20" s="95" t="s">
        <v>77</v>
      </c>
      <c r="I20" s="70" t="s">
        <v>83</v>
      </c>
    </row>
    <row r="21" spans="1:9" x14ac:dyDescent="0.2">
      <c r="A21" s="71">
        <v>7021402060263</v>
      </c>
      <c r="B21" s="71">
        <v>7006557620986</v>
      </c>
      <c r="C21" s="70" t="s">
        <v>79</v>
      </c>
      <c r="D21">
        <v>0</v>
      </c>
      <c r="E21" s="72">
        <v>1800</v>
      </c>
      <c r="F21" s="72">
        <v>0</v>
      </c>
      <c r="G21" s="70" t="s">
        <v>84</v>
      </c>
      <c r="H21" s="95" t="s">
        <v>77</v>
      </c>
      <c r="I21" s="70" t="s">
        <v>83</v>
      </c>
    </row>
    <row r="22" spans="1:9" x14ac:dyDescent="0.2">
      <c r="A22" s="71">
        <v>7021402060264</v>
      </c>
      <c r="B22" s="71">
        <v>7006557620986</v>
      </c>
      <c r="C22" s="70" t="s">
        <v>80</v>
      </c>
      <c r="D22">
        <v>0</v>
      </c>
      <c r="E22" s="72">
        <v>200</v>
      </c>
      <c r="F22" s="72">
        <v>0</v>
      </c>
      <c r="G22" s="70" t="s">
        <v>84</v>
      </c>
      <c r="H22" s="70" t="s">
        <v>77</v>
      </c>
      <c r="I22" s="70" t="s">
        <v>83</v>
      </c>
    </row>
    <row r="23" spans="1:9" x14ac:dyDescent="0.2">
      <c r="A23" s="71">
        <v>7026521390033</v>
      </c>
      <c r="B23" s="71">
        <v>7006566286108</v>
      </c>
      <c r="C23" s="70" t="s">
        <v>48</v>
      </c>
      <c r="D23">
        <v>0</v>
      </c>
      <c r="E23" s="72">
        <v>0</v>
      </c>
      <c r="F23" s="72">
        <v>40600</v>
      </c>
      <c r="G23" s="70" t="s">
        <v>49</v>
      </c>
      <c r="H23" s="70" t="s">
        <v>85</v>
      </c>
      <c r="I23" s="70" t="s">
        <v>66</v>
      </c>
    </row>
    <row r="24" spans="1:9" x14ac:dyDescent="0.2">
      <c r="A24" s="71">
        <v>7026535030049</v>
      </c>
      <c r="B24" s="71">
        <v>7006559168497</v>
      </c>
      <c r="C24" s="70" t="s">
        <v>48</v>
      </c>
      <c r="D24">
        <v>0</v>
      </c>
      <c r="E24" s="72">
        <v>0</v>
      </c>
      <c r="F24" s="72">
        <v>25000</v>
      </c>
      <c r="G24" s="70" t="s">
        <v>49</v>
      </c>
      <c r="H24" s="70" t="s">
        <v>86</v>
      </c>
      <c r="I24" s="70" t="s">
        <v>87</v>
      </c>
    </row>
    <row r="25" spans="1:9" x14ac:dyDescent="0.2">
      <c r="A25" s="71">
        <v>7030715410204</v>
      </c>
      <c r="B25" s="71">
        <v>7006564928559</v>
      </c>
      <c r="C25" s="70" t="s">
        <v>75</v>
      </c>
      <c r="D25">
        <v>-0.13</v>
      </c>
      <c r="E25" s="72">
        <v>0</v>
      </c>
      <c r="F25" s="72">
        <v>0</v>
      </c>
      <c r="G25" s="70" t="s">
        <v>76</v>
      </c>
      <c r="H25" s="70" t="s">
        <v>88</v>
      </c>
      <c r="I25" s="70" t="s">
        <v>89</v>
      </c>
    </row>
    <row r="26" spans="1:9" x14ac:dyDescent="0.2">
      <c r="A26" s="71">
        <v>7030715410205</v>
      </c>
      <c r="B26" s="71">
        <v>7006564928559</v>
      </c>
      <c r="C26" s="70" t="s">
        <v>81</v>
      </c>
      <c r="D26">
        <v>0.13</v>
      </c>
      <c r="E26" s="72">
        <v>0</v>
      </c>
      <c r="F26" s="72">
        <v>0</v>
      </c>
      <c r="G26" s="70" t="s">
        <v>76</v>
      </c>
      <c r="H26" s="70" t="s">
        <v>88</v>
      </c>
      <c r="I26" s="70" t="s">
        <v>90</v>
      </c>
    </row>
    <row r="27" spans="1:9" x14ac:dyDescent="0.2">
      <c r="A27" s="71">
        <v>7030715410206</v>
      </c>
      <c r="B27" s="71">
        <v>7006564928559</v>
      </c>
      <c r="C27" s="70" t="s">
        <v>81</v>
      </c>
      <c r="D27">
        <v>0</v>
      </c>
      <c r="E27" s="72">
        <v>100</v>
      </c>
      <c r="F27" s="72">
        <v>0</v>
      </c>
      <c r="G27" s="70" t="s">
        <v>84</v>
      </c>
      <c r="H27" s="70" t="s">
        <v>88</v>
      </c>
      <c r="I27" s="70" t="s">
        <v>91</v>
      </c>
    </row>
    <row r="28" spans="1:9" x14ac:dyDescent="0.2">
      <c r="A28" s="71">
        <v>7037613420263</v>
      </c>
      <c r="B28" s="71">
        <v>7006557439964</v>
      </c>
      <c r="C28" s="70" t="s">
        <v>75</v>
      </c>
      <c r="D28">
        <v>1</v>
      </c>
      <c r="E28" s="72">
        <v>300</v>
      </c>
      <c r="F28" s="72">
        <v>0</v>
      </c>
      <c r="G28" s="70" t="s">
        <v>76</v>
      </c>
      <c r="H28" s="70" t="s">
        <v>92</v>
      </c>
      <c r="I28" s="70" t="s">
        <v>93</v>
      </c>
    </row>
    <row r="29" spans="1:9" x14ac:dyDescent="0.2">
      <c r="A29" s="71">
        <v>7037613420264</v>
      </c>
      <c r="B29" s="71">
        <v>7006557439964</v>
      </c>
      <c r="C29" s="70" t="s">
        <v>79</v>
      </c>
      <c r="D29">
        <v>-0.76</v>
      </c>
      <c r="E29" s="72">
        <v>-200</v>
      </c>
      <c r="F29" s="72">
        <v>0</v>
      </c>
      <c r="G29" s="70" t="s">
        <v>76</v>
      </c>
      <c r="H29" s="70" t="s">
        <v>92</v>
      </c>
      <c r="I29" s="70" t="s">
        <v>94</v>
      </c>
    </row>
    <row r="30" spans="1:9" x14ac:dyDescent="0.2">
      <c r="A30" s="71">
        <v>7037613420265</v>
      </c>
      <c r="B30" s="71">
        <v>7006557439964</v>
      </c>
      <c r="C30" s="70" t="s">
        <v>81</v>
      </c>
      <c r="D30">
        <v>-0.24</v>
      </c>
      <c r="E30" s="72">
        <v>-100</v>
      </c>
      <c r="F30" s="72">
        <v>0</v>
      </c>
      <c r="G30" s="70" t="s">
        <v>76</v>
      </c>
      <c r="H30" s="70" t="s">
        <v>92</v>
      </c>
      <c r="I30" s="70" t="s">
        <v>94</v>
      </c>
    </row>
    <row r="31" spans="1:9" x14ac:dyDescent="0.2">
      <c r="A31" s="71">
        <v>7037613420266</v>
      </c>
      <c r="B31" s="71">
        <v>7006557439964</v>
      </c>
      <c r="C31" s="70" t="s">
        <v>75</v>
      </c>
      <c r="D31">
        <v>0</v>
      </c>
      <c r="E31" s="72">
        <v>1600</v>
      </c>
      <c r="F31" s="72">
        <v>0</v>
      </c>
      <c r="G31" s="70" t="s">
        <v>84</v>
      </c>
      <c r="H31" s="70" t="s">
        <v>92</v>
      </c>
      <c r="I31" s="70" t="s">
        <v>83</v>
      </c>
    </row>
    <row r="32" spans="1:9" x14ac:dyDescent="0.2">
      <c r="A32" s="71">
        <v>7037630970346</v>
      </c>
      <c r="B32" s="71">
        <v>7006554492503</v>
      </c>
      <c r="C32" s="70" t="s">
        <v>79</v>
      </c>
      <c r="D32">
        <v>-25.25</v>
      </c>
      <c r="E32" s="72">
        <v>-5700</v>
      </c>
      <c r="F32" s="72">
        <v>0</v>
      </c>
      <c r="G32" s="70" t="s">
        <v>76</v>
      </c>
      <c r="H32" s="95" t="s">
        <v>95</v>
      </c>
      <c r="I32" s="70" t="s">
        <v>94</v>
      </c>
    </row>
    <row r="33" spans="1:9" x14ac:dyDescent="0.2">
      <c r="A33" s="71">
        <v>7037630970347</v>
      </c>
      <c r="B33" s="71">
        <v>7006554492503</v>
      </c>
      <c r="C33" s="70" t="s">
        <v>81</v>
      </c>
      <c r="D33">
        <v>-0.37</v>
      </c>
      <c r="E33" s="72">
        <v>-100</v>
      </c>
      <c r="F33" s="72">
        <v>0</v>
      </c>
      <c r="G33" s="70" t="s">
        <v>76</v>
      </c>
      <c r="H33" s="70" t="s">
        <v>95</v>
      </c>
      <c r="I33" s="70" t="s">
        <v>94</v>
      </c>
    </row>
    <row r="34" spans="1:9" x14ac:dyDescent="0.2">
      <c r="A34" s="71">
        <v>7037630970348</v>
      </c>
      <c r="B34" s="71">
        <v>7006554492503</v>
      </c>
      <c r="C34" s="70" t="s">
        <v>75</v>
      </c>
      <c r="D34">
        <v>25.62</v>
      </c>
      <c r="E34" s="72">
        <v>5800</v>
      </c>
      <c r="F34" s="72">
        <v>0</v>
      </c>
      <c r="G34" s="70" t="s">
        <v>76</v>
      </c>
      <c r="H34" s="70" t="s">
        <v>95</v>
      </c>
      <c r="I34" s="70" t="s">
        <v>96</v>
      </c>
    </row>
    <row r="35" spans="1:9" x14ac:dyDescent="0.2">
      <c r="A35" s="71">
        <v>7037630970350</v>
      </c>
      <c r="B35" s="71">
        <v>7006554492503</v>
      </c>
      <c r="C35" s="70" t="s">
        <v>75</v>
      </c>
      <c r="D35">
        <v>0</v>
      </c>
      <c r="E35" s="72">
        <v>2300</v>
      </c>
      <c r="F35" s="72">
        <v>0</v>
      </c>
      <c r="G35" s="70" t="s">
        <v>84</v>
      </c>
      <c r="H35" s="70" t="s">
        <v>95</v>
      </c>
      <c r="I35" s="70" t="s">
        <v>83</v>
      </c>
    </row>
    <row r="36" spans="1:9" x14ac:dyDescent="0.2">
      <c r="A36" s="71">
        <v>7046257950238</v>
      </c>
      <c r="B36" s="71">
        <v>7038567927823</v>
      </c>
      <c r="C36" s="70" t="s">
        <v>75</v>
      </c>
      <c r="D36">
        <v>-5.0439999999999996</v>
      </c>
      <c r="E36" s="72">
        <v>-1400</v>
      </c>
      <c r="F36" s="72">
        <v>0</v>
      </c>
      <c r="G36" s="70" t="s">
        <v>97</v>
      </c>
      <c r="H36" s="70" t="s">
        <v>98</v>
      </c>
      <c r="I36" s="70" t="s">
        <v>99</v>
      </c>
    </row>
    <row r="37" spans="1:9" x14ac:dyDescent="0.2">
      <c r="A37" s="71">
        <v>7046266920274</v>
      </c>
      <c r="B37" s="71">
        <v>7038567927722</v>
      </c>
      <c r="C37" s="70" t="s">
        <v>48</v>
      </c>
      <c r="D37">
        <v>6.0000000000000001E-3</v>
      </c>
      <c r="E37" s="72">
        <v>100</v>
      </c>
      <c r="F37" s="72">
        <v>0</v>
      </c>
      <c r="G37" s="70" t="s">
        <v>100</v>
      </c>
      <c r="H37" s="70" t="s">
        <v>101</v>
      </c>
      <c r="I37" s="70" t="s">
        <v>102</v>
      </c>
    </row>
    <row r="38" spans="1:9" x14ac:dyDescent="0.2">
      <c r="A38" s="71">
        <v>7046266920275</v>
      </c>
      <c r="B38" s="71">
        <v>7038567927722</v>
      </c>
      <c r="C38" s="70" t="s">
        <v>48</v>
      </c>
      <c r="D38">
        <v>0</v>
      </c>
      <c r="E38" s="72">
        <v>56000</v>
      </c>
      <c r="F38" s="72">
        <v>0</v>
      </c>
      <c r="G38" s="70" t="s">
        <v>84</v>
      </c>
      <c r="H38" s="70" t="s">
        <v>101</v>
      </c>
      <c r="I38" s="70" t="s">
        <v>91</v>
      </c>
    </row>
    <row r="39" spans="1:9" x14ac:dyDescent="0.2">
      <c r="A39" s="71">
        <v>7046297330312</v>
      </c>
      <c r="B39" s="71">
        <v>7038567927780</v>
      </c>
      <c r="C39" s="70" t="s">
        <v>75</v>
      </c>
      <c r="D39">
        <v>0.5</v>
      </c>
      <c r="E39" s="72">
        <v>100</v>
      </c>
      <c r="F39" s="72">
        <v>0</v>
      </c>
      <c r="G39" s="70" t="s">
        <v>103</v>
      </c>
      <c r="H39" s="70" t="s">
        <v>104</v>
      </c>
      <c r="I39" s="70" t="s">
        <v>105</v>
      </c>
    </row>
    <row r="40" spans="1:9" x14ac:dyDescent="0.2">
      <c r="A40" s="71">
        <v>7046297740313</v>
      </c>
      <c r="B40" s="71">
        <v>7038567927780</v>
      </c>
      <c r="C40" s="70" t="s">
        <v>79</v>
      </c>
      <c r="D40">
        <v>1.92</v>
      </c>
      <c r="E40" s="72">
        <v>400</v>
      </c>
      <c r="F40" s="72">
        <v>0</v>
      </c>
      <c r="G40" s="70" t="s">
        <v>103</v>
      </c>
      <c r="H40" s="70" t="s">
        <v>104</v>
      </c>
      <c r="I40" s="70" t="s">
        <v>105</v>
      </c>
    </row>
    <row r="41" spans="1:9" x14ac:dyDescent="0.2">
      <c r="A41" s="71">
        <v>7046301290353</v>
      </c>
      <c r="B41" s="71">
        <v>7038567927790</v>
      </c>
      <c r="C41" s="70" t="s">
        <v>48</v>
      </c>
      <c r="D41">
        <v>0.92</v>
      </c>
      <c r="E41" s="72">
        <v>15000</v>
      </c>
      <c r="F41" s="72">
        <v>0</v>
      </c>
      <c r="G41" s="70" t="s">
        <v>103</v>
      </c>
      <c r="H41" s="70" t="s">
        <v>106</v>
      </c>
      <c r="I41" s="70" t="s">
        <v>107</v>
      </c>
    </row>
    <row r="42" spans="1:9" x14ac:dyDescent="0.2">
      <c r="A42" s="71">
        <v>7046303180368</v>
      </c>
      <c r="B42" s="71">
        <v>7038567927801</v>
      </c>
      <c r="C42" s="70" t="s">
        <v>48</v>
      </c>
      <c r="D42">
        <v>0.3</v>
      </c>
      <c r="E42" s="72">
        <v>0</v>
      </c>
      <c r="F42" s="72">
        <v>0</v>
      </c>
      <c r="G42" s="70" t="s">
        <v>100</v>
      </c>
      <c r="H42" s="70" t="s">
        <v>108</v>
      </c>
      <c r="I42" s="70" t="s">
        <v>109</v>
      </c>
    </row>
    <row r="43" spans="1:9" x14ac:dyDescent="0.2">
      <c r="A43" s="71">
        <v>7046303560374</v>
      </c>
      <c r="B43" s="71">
        <v>7038567927801</v>
      </c>
      <c r="C43" s="70" t="s">
        <v>48</v>
      </c>
      <c r="D43">
        <v>0</v>
      </c>
      <c r="E43" s="72">
        <v>129000</v>
      </c>
      <c r="F43" s="72">
        <v>156800</v>
      </c>
      <c r="G43" s="70" t="s">
        <v>84</v>
      </c>
      <c r="H43" s="70" t="s">
        <v>108</v>
      </c>
      <c r="I43" s="70" t="s">
        <v>91</v>
      </c>
    </row>
    <row r="44" spans="1:9" x14ac:dyDescent="0.2">
      <c r="A44" s="71">
        <v>7046304370382</v>
      </c>
      <c r="B44" s="71">
        <v>7038567927812</v>
      </c>
      <c r="C44" s="70" t="s">
        <v>48</v>
      </c>
      <c r="D44">
        <v>0</v>
      </c>
      <c r="E44" s="72">
        <v>69900</v>
      </c>
      <c r="F44" s="72">
        <v>0</v>
      </c>
      <c r="G44" s="70" t="s">
        <v>84</v>
      </c>
      <c r="H44" s="70" t="s">
        <v>110</v>
      </c>
      <c r="I44" s="70" t="s">
        <v>109</v>
      </c>
    </row>
    <row r="45" spans="1:9" x14ac:dyDescent="0.2">
      <c r="A45" s="71">
        <v>7046310950432</v>
      </c>
      <c r="B45" s="71">
        <v>7038567927880</v>
      </c>
      <c r="C45" s="70" t="s">
        <v>111</v>
      </c>
      <c r="D45">
        <v>0.109</v>
      </c>
      <c r="E45" s="72">
        <v>0</v>
      </c>
      <c r="F45" s="72">
        <v>0</v>
      </c>
      <c r="G45" s="70" t="s">
        <v>100</v>
      </c>
      <c r="H45" s="70" t="s">
        <v>112</v>
      </c>
      <c r="I45" s="70" t="s">
        <v>102</v>
      </c>
    </row>
    <row r="46" spans="1:9" x14ac:dyDescent="0.2">
      <c r="A46" s="71">
        <v>7048902210363</v>
      </c>
      <c r="B46" s="71">
        <v>7038567927770</v>
      </c>
      <c r="C46" s="70" t="s">
        <v>48</v>
      </c>
      <c r="D46">
        <v>0</v>
      </c>
      <c r="E46" s="72">
        <v>0</v>
      </c>
      <c r="F46" s="72">
        <v>0</v>
      </c>
      <c r="G46" s="70" t="s">
        <v>103</v>
      </c>
      <c r="H46" s="70" t="s">
        <v>113</v>
      </c>
      <c r="I46" s="70" t="s">
        <v>107</v>
      </c>
    </row>
    <row r="47" spans="1:9" x14ac:dyDescent="0.2">
      <c r="A47" s="71">
        <v>7075627780246</v>
      </c>
      <c r="B47" s="71">
        <v>7006565642664</v>
      </c>
      <c r="C47" s="70" t="s">
        <v>75</v>
      </c>
      <c r="D47">
        <v>-1.2</v>
      </c>
      <c r="E47" s="72">
        <v>-300</v>
      </c>
      <c r="F47" s="72">
        <v>0</v>
      </c>
      <c r="G47" s="70" t="s">
        <v>76</v>
      </c>
      <c r="H47" s="70" t="s">
        <v>114</v>
      </c>
      <c r="I47" s="70" t="s">
        <v>89</v>
      </c>
    </row>
    <row r="48" spans="1:9" x14ac:dyDescent="0.2">
      <c r="A48" s="71">
        <v>7075627780247</v>
      </c>
      <c r="B48" s="71">
        <v>7006565642664</v>
      </c>
      <c r="C48" s="70" t="s">
        <v>81</v>
      </c>
      <c r="D48">
        <v>1.2</v>
      </c>
      <c r="E48" s="72">
        <v>300</v>
      </c>
      <c r="F48" s="72">
        <v>0</v>
      </c>
      <c r="G48" s="70" t="s">
        <v>76</v>
      </c>
      <c r="H48" s="70" t="s">
        <v>114</v>
      </c>
      <c r="I48" s="70" t="s">
        <v>90</v>
      </c>
    </row>
    <row r="49" spans="1:9" x14ac:dyDescent="0.2">
      <c r="A49" s="71">
        <v>7075627780249</v>
      </c>
      <c r="B49" s="71">
        <v>7006565642664</v>
      </c>
      <c r="C49" s="70" t="s">
        <v>81</v>
      </c>
      <c r="D49">
        <v>0</v>
      </c>
      <c r="E49" s="72">
        <v>2500</v>
      </c>
      <c r="F49" s="72">
        <v>0</v>
      </c>
      <c r="G49" s="70" t="s">
        <v>84</v>
      </c>
      <c r="H49" s="95" t="s">
        <v>114</v>
      </c>
      <c r="I49" s="70" t="s">
        <v>91</v>
      </c>
    </row>
    <row r="50" spans="1:9" x14ac:dyDescent="0.2">
      <c r="A50" s="71">
        <v>7075867410808</v>
      </c>
      <c r="B50" s="71">
        <v>7006554583193</v>
      </c>
      <c r="C50" s="70" t="s">
        <v>75</v>
      </c>
      <c r="D50">
        <v>11.5</v>
      </c>
      <c r="E50" s="72">
        <v>2600</v>
      </c>
      <c r="F50" s="72">
        <v>0</v>
      </c>
      <c r="G50" s="70" t="s">
        <v>76</v>
      </c>
      <c r="H50" s="70" t="s">
        <v>115</v>
      </c>
      <c r="I50" s="70" t="s">
        <v>116</v>
      </c>
    </row>
    <row r="51" spans="1:9" x14ac:dyDescent="0.2">
      <c r="A51" s="71">
        <v>7075867410809</v>
      </c>
      <c r="B51" s="71">
        <v>7006554583193</v>
      </c>
      <c r="C51" s="70" t="s">
        <v>79</v>
      </c>
      <c r="D51">
        <v>-11</v>
      </c>
      <c r="E51" s="72">
        <v>-2500</v>
      </c>
      <c r="F51" s="72">
        <v>0</v>
      </c>
      <c r="G51" s="70" t="s">
        <v>76</v>
      </c>
      <c r="H51" s="70" t="s">
        <v>115</v>
      </c>
      <c r="I51" s="70" t="s">
        <v>94</v>
      </c>
    </row>
    <row r="52" spans="1:9" x14ac:dyDescent="0.2">
      <c r="A52" s="71">
        <v>7075867410810</v>
      </c>
      <c r="B52" s="71">
        <v>7006554583193</v>
      </c>
      <c r="C52" s="70" t="s">
        <v>80</v>
      </c>
      <c r="D52">
        <v>-0.5</v>
      </c>
      <c r="E52" s="72">
        <v>-100</v>
      </c>
      <c r="F52" s="72">
        <v>0</v>
      </c>
      <c r="G52" s="70" t="s">
        <v>76</v>
      </c>
      <c r="H52" s="70" t="s">
        <v>115</v>
      </c>
      <c r="I52" s="70" t="s">
        <v>94</v>
      </c>
    </row>
    <row r="53" spans="1:9" x14ac:dyDescent="0.2">
      <c r="A53" s="71">
        <v>7075867410811</v>
      </c>
      <c r="B53" s="71">
        <v>7006554583193</v>
      </c>
      <c r="C53" s="70" t="s">
        <v>75</v>
      </c>
      <c r="D53">
        <v>0</v>
      </c>
      <c r="E53" s="72">
        <v>2100</v>
      </c>
      <c r="F53" s="72">
        <v>0</v>
      </c>
      <c r="G53" s="70" t="s">
        <v>84</v>
      </c>
      <c r="H53" s="70" t="s">
        <v>115</v>
      </c>
      <c r="I53" s="70" t="s">
        <v>83</v>
      </c>
    </row>
    <row r="54" spans="1:9" x14ac:dyDescent="0.2">
      <c r="A54" s="71">
        <v>7075869490861</v>
      </c>
      <c r="B54" s="71">
        <v>7006554593231</v>
      </c>
      <c r="C54" s="70" t="s">
        <v>117</v>
      </c>
      <c r="D54">
        <v>0.4</v>
      </c>
      <c r="E54" s="72">
        <v>100</v>
      </c>
      <c r="F54" s="72">
        <v>0</v>
      </c>
      <c r="G54" s="70" t="s">
        <v>76</v>
      </c>
      <c r="H54" s="70" t="s">
        <v>118</v>
      </c>
      <c r="I54" s="70" t="s">
        <v>119</v>
      </c>
    </row>
    <row r="55" spans="1:9" x14ac:dyDescent="0.2">
      <c r="A55" s="71">
        <v>7075869490862</v>
      </c>
      <c r="B55" s="71">
        <v>7006554593231</v>
      </c>
      <c r="C55" s="70" t="s">
        <v>75</v>
      </c>
      <c r="D55">
        <v>35.200000000000003</v>
      </c>
      <c r="E55" s="72">
        <v>7900</v>
      </c>
      <c r="F55" s="72">
        <v>0</v>
      </c>
      <c r="G55" s="70" t="s">
        <v>76</v>
      </c>
      <c r="H55" s="70" t="s">
        <v>118</v>
      </c>
      <c r="I55" s="70" t="s">
        <v>119</v>
      </c>
    </row>
    <row r="56" spans="1:9" x14ac:dyDescent="0.2">
      <c r="A56" s="71">
        <v>7075869490863</v>
      </c>
      <c r="B56" s="71">
        <v>7006554593231</v>
      </c>
      <c r="C56" s="70" t="s">
        <v>79</v>
      </c>
      <c r="D56">
        <v>-35.6</v>
      </c>
      <c r="E56" s="72">
        <v>-8000</v>
      </c>
      <c r="F56" s="72">
        <v>0</v>
      </c>
      <c r="G56" s="70" t="s">
        <v>76</v>
      </c>
      <c r="H56" s="70" t="s">
        <v>118</v>
      </c>
      <c r="I56" s="70" t="s">
        <v>120</v>
      </c>
    </row>
    <row r="57" spans="1:9" x14ac:dyDescent="0.2">
      <c r="A57" s="71">
        <v>7075869490864</v>
      </c>
      <c r="B57" s="71">
        <v>7006554593231</v>
      </c>
      <c r="C57" s="70" t="s">
        <v>117</v>
      </c>
      <c r="D57">
        <v>0</v>
      </c>
      <c r="E57" s="72">
        <v>44900</v>
      </c>
      <c r="F57" s="72">
        <v>43100</v>
      </c>
      <c r="G57" s="70" t="s">
        <v>84</v>
      </c>
      <c r="H57" s="70" t="s">
        <v>118</v>
      </c>
      <c r="I57" s="70" t="s">
        <v>91</v>
      </c>
    </row>
    <row r="58" spans="1:9" x14ac:dyDescent="0.2">
      <c r="A58" s="71">
        <v>7075869490865</v>
      </c>
      <c r="B58" s="71">
        <v>7006554593231</v>
      </c>
      <c r="C58" s="70" t="s">
        <v>75</v>
      </c>
      <c r="D58">
        <v>0</v>
      </c>
      <c r="E58" s="72">
        <v>3200</v>
      </c>
      <c r="F58" s="72">
        <v>0</v>
      </c>
      <c r="G58" s="70" t="s">
        <v>84</v>
      </c>
      <c r="H58" s="70" t="s">
        <v>118</v>
      </c>
      <c r="I58" s="70" t="s">
        <v>83</v>
      </c>
    </row>
    <row r="59" spans="1:9" x14ac:dyDescent="0.2">
      <c r="A59" s="71">
        <v>7075874350913</v>
      </c>
      <c r="B59" s="71">
        <v>7006554603294</v>
      </c>
      <c r="C59" s="70" t="s">
        <v>48</v>
      </c>
      <c r="D59">
        <v>0</v>
      </c>
      <c r="E59" s="72">
        <v>15000</v>
      </c>
      <c r="F59" s="72">
        <v>126300</v>
      </c>
      <c r="G59" s="70" t="s">
        <v>84</v>
      </c>
      <c r="H59" s="70" t="s">
        <v>121</v>
      </c>
      <c r="I59" s="70" t="s">
        <v>91</v>
      </c>
    </row>
    <row r="60" spans="1:9" x14ac:dyDescent="0.2">
      <c r="A60" s="71">
        <v>7133745792083</v>
      </c>
      <c r="B60" s="71">
        <v>7006555902603</v>
      </c>
      <c r="C60" s="70" t="s">
        <v>48</v>
      </c>
      <c r="D60">
        <v>0</v>
      </c>
      <c r="E60" s="72">
        <v>251800</v>
      </c>
      <c r="F60" s="72">
        <v>0</v>
      </c>
      <c r="G60" s="70" t="s">
        <v>49</v>
      </c>
      <c r="H60" s="70" t="s">
        <v>122</v>
      </c>
      <c r="I60" s="70" t="s">
        <v>51</v>
      </c>
    </row>
    <row r="61" spans="1:9" x14ac:dyDescent="0.2">
      <c r="A61" s="71">
        <v>7133746392105</v>
      </c>
      <c r="B61" s="71">
        <v>7006555902603</v>
      </c>
      <c r="C61" s="70" t="s">
        <v>48</v>
      </c>
      <c r="D61">
        <v>1.4610000000000001</v>
      </c>
      <c r="E61" s="72">
        <v>2600</v>
      </c>
      <c r="F61" s="72">
        <v>0</v>
      </c>
      <c r="G61" s="95" t="s">
        <v>76</v>
      </c>
      <c r="H61" s="70" t="s">
        <v>122</v>
      </c>
      <c r="I61" s="70" t="s">
        <v>123</v>
      </c>
    </row>
    <row r="62" spans="1:9" x14ac:dyDescent="0.2">
      <c r="A62" s="71">
        <v>7133746392106</v>
      </c>
      <c r="B62" s="71">
        <v>7006555902603</v>
      </c>
      <c r="C62" s="70" t="s">
        <v>75</v>
      </c>
      <c r="D62">
        <v>-0.96099999999999997</v>
      </c>
      <c r="E62" s="72">
        <v>-300</v>
      </c>
      <c r="F62" s="72">
        <v>0</v>
      </c>
      <c r="G62" s="70" t="s">
        <v>76</v>
      </c>
      <c r="H62" s="70" t="s">
        <v>122</v>
      </c>
      <c r="I62" s="70" t="s">
        <v>124</v>
      </c>
    </row>
    <row r="63" spans="1:9" x14ac:dyDescent="0.2">
      <c r="A63" s="71">
        <v>7133746392107</v>
      </c>
      <c r="B63" s="71">
        <v>7006555902603</v>
      </c>
      <c r="C63" s="70" t="s">
        <v>125</v>
      </c>
      <c r="D63">
        <v>-0.5</v>
      </c>
      <c r="E63" s="72">
        <v>-2300</v>
      </c>
      <c r="F63" s="72">
        <v>0</v>
      </c>
      <c r="G63" s="70" t="s">
        <v>76</v>
      </c>
      <c r="H63" s="70" t="s">
        <v>122</v>
      </c>
      <c r="I63" s="70" t="s">
        <v>124</v>
      </c>
    </row>
    <row r="64" spans="1:9" x14ac:dyDescent="0.2">
      <c r="A64" s="71">
        <v>7133754662125</v>
      </c>
      <c r="B64" s="71">
        <v>7006566426571</v>
      </c>
      <c r="C64" s="70" t="s">
        <v>48</v>
      </c>
      <c r="D64">
        <v>0</v>
      </c>
      <c r="E64" s="72">
        <v>0</v>
      </c>
      <c r="F64" s="72">
        <v>128000</v>
      </c>
      <c r="G64" s="70" t="s">
        <v>49</v>
      </c>
      <c r="H64" s="70" t="s">
        <v>126</v>
      </c>
      <c r="I64" s="70" t="s">
        <v>127</v>
      </c>
    </row>
    <row r="65" spans="1:9" x14ac:dyDescent="0.2">
      <c r="A65" s="71">
        <v>7133755252135</v>
      </c>
      <c r="B65" s="71">
        <v>7006555902695</v>
      </c>
      <c r="C65" s="70" t="s">
        <v>48</v>
      </c>
      <c r="D65">
        <v>0</v>
      </c>
      <c r="E65" s="72">
        <v>242100</v>
      </c>
      <c r="F65" s="72">
        <v>170100</v>
      </c>
      <c r="G65" s="70" t="s">
        <v>49</v>
      </c>
      <c r="H65" s="70" t="s">
        <v>128</v>
      </c>
      <c r="I65" s="70" t="s">
        <v>51</v>
      </c>
    </row>
    <row r="66" spans="1:9" x14ac:dyDescent="0.2">
      <c r="A66" s="71">
        <v>7133755532141</v>
      </c>
      <c r="B66" s="71">
        <v>7006555902695</v>
      </c>
      <c r="C66" s="70" t="s">
        <v>81</v>
      </c>
      <c r="D66">
        <v>-0.27300000000000002</v>
      </c>
      <c r="E66" s="72">
        <v>-200</v>
      </c>
      <c r="F66" s="72">
        <v>0</v>
      </c>
      <c r="G66" s="70" t="s">
        <v>76</v>
      </c>
      <c r="H66" s="70" t="s">
        <v>128</v>
      </c>
      <c r="I66" s="70" t="s">
        <v>94</v>
      </c>
    </row>
    <row r="67" spans="1:9" x14ac:dyDescent="0.2">
      <c r="A67" s="71">
        <v>7133755532142</v>
      </c>
      <c r="B67" s="71">
        <v>7006555902695</v>
      </c>
      <c r="C67" s="70" t="s">
        <v>75</v>
      </c>
      <c r="D67">
        <v>0.27300000000000002</v>
      </c>
      <c r="E67" s="72">
        <v>200</v>
      </c>
      <c r="F67" s="72">
        <v>0</v>
      </c>
      <c r="G67" s="70" t="s">
        <v>76</v>
      </c>
      <c r="H67" s="70" t="s">
        <v>128</v>
      </c>
      <c r="I67" s="70" t="s">
        <v>129</v>
      </c>
    </row>
    <row r="68" spans="1:9" x14ac:dyDescent="0.2">
      <c r="A68" s="71">
        <v>7133755672146</v>
      </c>
      <c r="B68" s="71">
        <v>7006555902695</v>
      </c>
      <c r="C68" s="70" t="s">
        <v>75</v>
      </c>
      <c r="D68">
        <v>-0.89800000000000002</v>
      </c>
      <c r="E68" s="72">
        <v>-400</v>
      </c>
      <c r="F68" s="72">
        <v>0</v>
      </c>
      <c r="G68" s="70" t="s">
        <v>76</v>
      </c>
      <c r="H68" s="70" t="s">
        <v>128</v>
      </c>
      <c r="I68" s="70" t="s">
        <v>130</v>
      </c>
    </row>
    <row r="69" spans="1:9" x14ac:dyDescent="0.2">
      <c r="A69" s="71">
        <v>7133755672147</v>
      </c>
      <c r="B69" s="71">
        <v>7006555902695</v>
      </c>
      <c r="C69" s="70" t="s">
        <v>48</v>
      </c>
      <c r="D69">
        <v>0.89800000000000002</v>
      </c>
      <c r="E69" s="72">
        <v>400</v>
      </c>
      <c r="F69" s="72">
        <v>0</v>
      </c>
      <c r="G69" s="70" t="s">
        <v>76</v>
      </c>
      <c r="H69" s="70" t="s">
        <v>128</v>
      </c>
      <c r="I69" s="70" t="s">
        <v>90</v>
      </c>
    </row>
    <row r="70" spans="1:9" x14ac:dyDescent="0.2">
      <c r="A70" s="71">
        <v>7133756762188</v>
      </c>
      <c r="B70" s="71">
        <v>7006555892581</v>
      </c>
      <c r="C70" s="70" t="s">
        <v>48</v>
      </c>
      <c r="D70">
        <v>0</v>
      </c>
      <c r="E70" s="72">
        <v>226900</v>
      </c>
      <c r="F70" s="72">
        <v>502500</v>
      </c>
      <c r="G70" s="70" t="s">
        <v>49</v>
      </c>
      <c r="H70" s="70" t="s">
        <v>131</v>
      </c>
      <c r="I70" s="70" t="s">
        <v>51</v>
      </c>
    </row>
    <row r="71" spans="1:9" x14ac:dyDescent="0.2">
      <c r="A71" s="71">
        <v>7133756982193</v>
      </c>
      <c r="B71" s="71">
        <v>7006555892581</v>
      </c>
      <c r="C71" s="70" t="s">
        <v>75</v>
      </c>
      <c r="D71">
        <v>-0.71899999999999997</v>
      </c>
      <c r="E71" s="72">
        <v>-200</v>
      </c>
      <c r="F71" s="72">
        <v>0</v>
      </c>
      <c r="G71" s="70" t="s">
        <v>76</v>
      </c>
      <c r="H71" s="70" t="s">
        <v>131</v>
      </c>
      <c r="I71" s="70" t="s">
        <v>130</v>
      </c>
    </row>
    <row r="72" spans="1:9" x14ac:dyDescent="0.2">
      <c r="A72" s="71">
        <v>7133756982194</v>
      </c>
      <c r="B72" s="71">
        <v>7006555892581</v>
      </c>
      <c r="C72" s="70" t="s">
        <v>48</v>
      </c>
      <c r="D72">
        <v>0.71899999999999997</v>
      </c>
      <c r="E72" s="72">
        <v>200</v>
      </c>
      <c r="F72" s="72">
        <v>0</v>
      </c>
      <c r="G72" s="70" t="s">
        <v>76</v>
      </c>
      <c r="H72" s="70" t="s">
        <v>131</v>
      </c>
      <c r="I72" s="70" t="s">
        <v>90</v>
      </c>
    </row>
    <row r="73" spans="1:9" x14ac:dyDescent="0.2">
      <c r="A73" s="71">
        <v>7133757172211</v>
      </c>
      <c r="B73" s="71">
        <v>7006555892561</v>
      </c>
      <c r="C73" s="70" t="s">
        <v>75</v>
      </c>
      <c r="D73">
        <v>-0.69299999999999995</v>
      </c>
      <c r="E73" s="72">
        <v>-200</v>
      </c>
      <c r="F73" s="72">
        <v>0</v>
      </c>
      <c r="G73" s="70" t="s">
        <v>76</v>
      </c>
      <c r="H73" s="70" t="s">
        <v>132</v>
      </c>
      <c r="I73" s="70" t="s">
        <v>130</v>
      </c>
    </row>
    <row r="74" spans="1:9" x14ac:dyDescent="0.2">
      <c r="A74" s="71">
        <v>7133757172212</v>
      </c>
      <c r="B74" s="71">
        <v>7006555892561</v>
      </c>
      <c r="C74" s="70" t="s">
        <v>48</v>
      </c>
      <c r="D74">
        <v>0.69299999999999995</v>
      </c>
      <c r="E74" s="72">
        <v>200</v>
      </c>
      <c r="F74" s="72">
        <v>0</v>
      </c>
      <c r="G74" s="70" t="s">
        <v>76</v>
      </c>
      <c r="H74" s="70" t="s">
        <v>132</v>
      </c>
      <c r="I74" s="70" t="s">
        <v>90</v>
      </c>
    </row>
    <row r="75" spans="1:9" x14ac:dyDescent="0.2">
      <c r="A75" s="71">
        <v>7133757172213</v>
      </c>
      <c r="B75" s="71">
        <v>7006555892561</v>
      </c>
      <c r="C75" s="70" t="s">
        <v>48</v>
      </c>
      <c r="D75">
        <v>0</v>
      </c>
      <c r="E75" s="72">
        <v>226300</v>
      </c>
      <c r="F75" s="72">
        <v>0</v>
      </c>
      <c r="G75" s="70" t="s">
        <v>49</v>
      </c>
      <c r="H75" s="70" t="s">
        <v>132</v>
      </c>
      <c r="I75" s="70" t="s">
        <v>78</v>
      </c>
    </row>
    <row r="76" spans="1:9" x14ac:dyDescent="0.2">
      <c r="A76" s="71">
        <v>7133757922230</v>
      </c>
      <c r="B76" s="71">
        <v>7006555902649</v>
      </c>
      <c r="C76" s="70" t="s">
        <v>48</v>
      </c>
      <c r="D76">
        <v>1.05</v>
      </c>
      <c r="E76" s="72">
        <v>400</v>
      </c>
      <c r="F76" s="72">
        <v>0</v>
      </c>
      <c r="G76" s="70" t="s">
        <v>76</v>
      </c>
      <c r="H76" s="70" t="s">
        <v>133</v>
      </c>
      <c r="I76" s="70" t="s">
        <v>78</v>
      </c>
    </row>
    <row r="77" spans="1:9" x14ac:dyDescent="0.2">
      <c r="A77" s="71">
        <v>7133757922231</v>
      </c>
      <c r="B77" s="71">
        <v>7006555902649</v>
      </c>
      <c r="C77" s="70" t="s">
        <v>81</v>
      </c>
      <c r="D77">
        <v>-0.115</v>
      </c>
      <c r="E77" s="72">
        <v>-100</v>
      </c>
      <c r="F77" s="72">
        <v>0</v>
      </c>
      <c r="G77" s="70" t="s">
        <v>76</v>
      </c>
      <c r="H77" s="70" t="s">
        <v>133</v>
      </c>
      <c r="I77" s="70" t="s">
        <v>78</v>
      </c>
    </row>
    <row r="78" spans="1:9" x14ac:dyDescent="0.2">
      <c r="A78" s="71">
        <v>7133757922232</v>
      </c>
      <c r="B78" s="71">
        <v>7006555902649</v>
      </c>
      <c r="C78" s="70" t="s">
        <v>75</v>
      </c>
      <c r="D78">
        <v>-0.93500000000000005</v>
      </c>
      <c r="E78" s="72">
        <v>-300</v>
      </c>
      <c r="F78" s="72">
        <v>0</v>
      </c>
      <c r="G78" s="70" t="s">
        <v>76</v>
      </c>
      <c r="H78" s="70" t="s">
        <v>133</v>
      </c>
      <c r="I78" s="70" t="s">
        <v>78</v>
      </c>
    </row>
    <row r="79" spans="1:9" x14ac:dyDescent="0.2">
      <c r="A79" s="71">
        <v>7133757922233</v>
      </c>
      <c r="B79" s="71">
        <v>7006555902649</v>
      </c>
      <c r="C79" s="70" t="s">
        <v>48</v>
      </c>
      <c r="D79">
        <v>0</v>
      </c>
      <c r="E79" s="72">
        <v>246200</v>
      </c>
      <c r="F79" s="72">
        <v>63300</v>
      </c>
      <c r="G79" s="70" t="s">
        <v>49</v>
      </c>
      <c r="H79" s="70" t="s">
        <v>133</v>
      </c>
      <c r="I79" s="70" t="s">
        <v>51</v>
      </c>
    </row>
    <row r="80" spans="1:9" x14ac:dyDescent="0.2">
      <c r="A80" s="71">
        <v>7133758992310</v>
      </c>
      <c r="B80" s="71">
        <v>7006558253809</v>
      </c>
      <c r="C80" s="70" t="s">
        <v>75</v>
      </c>
      <c r="D80">
        <v>-0.78500000000000003</v>
      </c>
      <c r="E80" s="72">
        <v>-200</v>
      </c>
      <c r="F80" s="72">
        <v>0</v>
      </c>
      <c r="G80" s="70" t="s">
        <v>76</v>
      </c>
      <c r="H80" s="70" t="s">
        <v>134</v>
      </c>
      <c r="I80" s="70" t="s">
        <v>130</v>
      </c>
    </row>
    <row r="81" spans="1:9" x14ac:dyDescent="0.2">
      <c r="A81" s="71">
        <v>7133758992311</v>
      </c>
      <c r="B81" s="71">
        <v>7006558253809</v>
      </c>
      <c r="C81" s="70" t="s">
        <v>48</v>
      </c>
      <c r="D81">
        <v>0.78500000000000003</v>
      </c>
      <c r="E81" s="72">
        <v>200</v>
      </c>
      <c r="F81" s="72">
        <v>0</v>
      </c>
      <c r="G81" s="70" t="s">
        <v>76</v>
      </c>
      <c r="H81" s="70" t="s">
        <v>134</v>
      </c>
      <c r="I81" s="70" t="s">
        <v>90</v>
      </c>
    </row>
    <row r="82" spans="1:9" x14ac:dyDescent="0.2">
      <c r="A82" s="71">
        <v>7133758992312</v>
      </c>
      <c r="B82" s="71">
        <v>7006558253809</v>
      </c>
      <c r="C82" s="70" t="s">
        <v>48</v>
      </c>
      <c r="D82">
        <v>0</v>
      </c>
      <c r="E82" s="72">
        <v>228300</v>
      </c>
      <c r="F82" s="72">
        <v>0</v>
      </c>
      <c r="G82" s="70" t="s">
        <v>49</v>
      </c>
      <c r="H82" s="70" t="s">
        <v>134</v>
      </c>
      <c r="I82" s="70" t="s">
        <v>78</v>
      </c>
    </row>
    <row r="83" spans="1:9" x14ac:dyDescent="0.2">
      <c r="A83" s="71">
        <v>7133759722363</v>
      </c>
      <c r="B83" s="71">
        <v>7006555902626</v>
      </c>
      <c r="C83" s="70" t="s">
        <v>48</v>
      </c>
      <c r="D83">
        <v>0.96299999999999997</v>
      </c>
      <c r="E83" s="72">
        <v>400</v>
      </c>
      <c r="F83" s="72">
        <v>0</v>
      </c>
      <c r="G83" s="70" t="s">
        <v>76</v>
      </c>
      <c r="H83" s="70" t="s">
        <v>135</v>
      </c>
      <c r="I83" s="70" t="s">
        <v>136</v>
      </c>
    </row>
    <row r="84" spans="1:9" x14ac:dyDescent="0.2">
      <c r="A84" s="71">
        <v>7133759722364</v>
      </c>
      <c r="B84" s="71">
        <v>7006555902626</v>
      </c>
      <c r="C84" s="70" t="s">
        <v>81</v>
      </c>
      <c r="D84">
        <v>-0.2</v>
      </c>
      <c r="E84" s="72">
        <v>-200</v>
      </c>
      <c r="F84" s="72">
        <v>0</v>
      </c>
      <c r="G84" s="70" t="s">
        <v>76</v>
      </c>
      <c r="H84" s="70" t="s">
        <v>135</v>
      </c>
      <c r="I84" s="70" t="s">
        <v>124</v>
      </c>
    </row>
    <row r="85" spans="1:9" x14ac:dyDescent="0.2">
      <c r="A85" s="71">
        <v>7133759722365</v>
      </c>
      <c r="B85" s="71">
        <v>7006555902626</v>
      </c>
      <c r="C85" s="70" t="s">
        <v>75</v>
      </c>
      <c r="D85">
        <v>-0.76300000000000001</v>
      </c>
      <c r="E85" s="72">
        <v>-200</v>
      </c>
      <c r="F85" s="72">
        <v>0</v>
      </c>
      <c r="G85" s="70" t="s">
        <v>76</v>
      </c>
      <c r="H85" s="70" t="s">
        <v>135</v>
      </c>
      <c r="I85" s="70" t="s">
        <v>124</v>
      </c>
    </row>
    <row r="86" spans="1:9" x14ac:dyDescent="0.2">
      <c r="A86" s="71">
        <v>7133760072380</v>
      </c>
      <c r="B86" s="71">
        <v>7006555902672</v>
      </c>
      <c r="C86" s="70" t="s">
        <v>48</v>
      </c>
      <c r="D86">
        <v>0.996</v>
      </c>
      <c r="E86" s="72">
        <v>400</v>
      </c>
      <c r="F86" s="72">
        <v>0</v>
      </c>
      <c r="G86" s="70" t="s">
        <v>76</v>
      </c>
      <c r="H86" s="70" t="s">
        <v>137</v>
      </c>
      <c r="I86" s="70" t="s">
        <v>78</v>
      </c>
    </row>
    <row r="87" spans="1:9" x14ac:dyDescent="0.2">
      <c r="A87" s="71">
        <v>7133760072381</v>
      </c>
      <c r="B87" s="71">
        <v>7006555902672</v>
      </c>
      <c r="C87" s="70" t="s">
        <v>81</v>
      </c>
      <c r="D87">
        <v>-0.2</v>
      </c>
      <c r="E87" s="72">
        <v>-200</v>
      </c>
      <c r="F87" s="72">
        <v>0</v>
      </c>
      <c r="G87" s="70" t="s">
        <v>76</v>
      </c>
      <c r="H87" s="70" t="s">
        <v>137</v>
      </c>
      <c r="I87" s="70" t="s">
        <v>78</v>
      </c>
    </row>
    <row r="88" spans="1:9" x14ac:dyDescent="0.2">
      <c r="A88" s="71">
        <v>7133760072382</v>
      </c>
      <c r="B88" s="71">
        <v>7006555902672</v>
      </c>
      <c r="C88" s="70" t="s">
        <v>75</v>
      </c>
      <c r="D88">
        <v>-0.79600000000000004</v>
      </c>
      <c r="E88" s="72">
        <v>-200</v>
      </c>
      <c r="F88" s="72">
        <v>0</v>
      </c>
      <c r="G88" s="70" t="s">
        <v>76</v>
      </c>
      <c r="H88" s="70" t="s">
        <v>137</v>
      </c>
      <c r="I88" s="70" t="s">
        <v>78</v>
      </c>
    </row>
    <row r="89" spans="1:9" x14ac:dyDescent="0.2">
      <c r="A89" s="71">
        <v>7133760072383</v>
      </c>
      <c r="B89" s="71">
        <v>7006555902672</v>
      </c>
      <c r="C89" s="70" t="s">
        <v>48</v>
      </c>
      <c r="D89">
        <v>0</v>
      </c>
      <c r="E89" s="72">
        <v>244400</v>
      </c>
      <c r="F89" s="72">
        <v>0</v>
      </c>
      <c r="G89" s="70" t="s">
        <v>49</v>
      </c>
      <c r="H89" s="70" t="s">
        <v>137</v>
      </c>
      <c r="I89" s="70" t="s">
        <v>78</v>
      </c>
    </row>
    <row r="90" spans="1:9" x14ac:dyDescent="0.2">
      <c r="A90" s="71">
        <v>7133760512402</v>
      </c>
      <c r="B90" s="71">
        <v>7006555912812</v>
      </c>
      <c r="C90" s="70" t="s">
        <v>48</v>
      </c>
      <c r="D90">
        <v>0.83099999999999996</v>
      </c>
      <c r="E90" s="72">
        <v>1500</v>
      </c>
      <c r="F90" s="72">
        <v>0</v>
      </c>
      <c r="G90" s="70" t="s">
        <v>76</v>
      </c>
      <c r="H90" s="70" t="s">
        <v>138</v>
      </c>
      <c r="I90" s="70" t="s">
        <v>78</v>
      </c>
    </row>
    <row r="91" spans="1:9" x14ac:dyDescent="0.2">
      <c r="A91" s="71">
        <v>7133760512403</v>
      </c>
      <c r="B91" s="71">
        <v>7006555912812</v>
      </c>
      <c r="C91" s="70" t="s">
        <v>75</v>
      </c>
      <c r="D91">
        <v>-0.52100000000000002</v>
      </c>
      <c r="E91" s="72">
        <v>-100</v>
      </c>
      <c r="F91" s="72">
        <v>0</v>
      </c>
      <c r="G91" s="70" t="s">
        <v>76</v>
      </c>
      <c r="H91" s="70" t="s">
        <v>138</v>
      </c>
      <c r="I91" s="70" t="s">
        <v>78</v>
      </c>
    </row>
    <row r="92" spans="1:9" x14ac:dyDescent="0.2">
      <c r="A92" s="71">
        <v>7133760512404</v>
      </c>
      <c r="B92" s="71">
        <v>7006555912812</v>
      </c>
      <c r="C92" s="70" t="s">
        <v>125</v>
      </c>
      <c r="D92">
        <v>-0.31</v>
      </c>
      <c r="E92" s="72">
        <v>-1400</v>
      </c>
      <c r="F92" s="72">
        <v>0</v>
      </c>
      <c r="G92" s="70" t="s">
        <v>76</v>
      </c>
      <c r="H92" s="70" t="s">
        <v>138</v>
      </c>
      <c r="I92" s="70" t="s">
        <v>78</v>
      </c>
    </row>
    <row r="93" spans="1:9" x14ac:dyDescent="0.2">
      <c r="A93" s="71">
        <v>7133760512405</v>
      </c>
      <c r="B93" s="71">
        <v>7006555912812</v>
      </c>
      <c r="C93" s="70" t="s">
        <v>48</v>
      </c>
      <c r="D93">
        <v>0</v>
      </c>
      <c r="E93" s="72">
        <v>235100</v>
      </c>
      <c r="F93" s="72">
        <v>0</v>
      </c>
      <c r="G93" s="70" t="s">
        <v>49</v>
      </c>
      <c r="H93" s="70" t="s">
        <v>138</v>
      </c>
      <c r="I93" s="70" t="s">
        <v>78</v>
      </c>
    </row>
    <row r="94" spans="1:9" x14ac:dyDescent="0.2">
      <c r="A94" s="71">
        <v>7133760942422</v>
      </c>
      <c r="B94" s="71">
        <v>7006555912835</v>
      </c>
      <c r="C94" s="70" t="s">
        <v>48</v>
      </c>
      <c r="D94">
        <v>1.1359999999999999</v>
      </c>
      <c r="E94" s="72">
        <v>2800</v>
      </c>
      <c r="F94" s="72">
        <v>0</v>
      </c>
      <c r="G94" s="70" t="s">
        <v>76</v>
      </c>
      <c r="H94" s="70" t="s">
        <v>139</v>
      </c>
      <c r="I94" s="70" t="s">
        <v>78</v>
      </c>
    </row>
    <row r="95" spans="1:9" x14ac:dyDescent="0.2">
      <c r="A95" s="71">
        <v>7133760942423</v>
      </c>
      <c r="B95" s="71">
        <v>7006555912835</v>
      </c>
      <c r="C95" s="70" t="s">
        <v>75</v>
      </c>
      <c r="D95">
        <v>-0.57399999999999995</v>
      </c>
      <c r="E95" s="72">
        <v>-200</v>
      </c>
      <c r="F95" s="72">
        <v>0</v>
      </c>
      <c r="G95" s="70" t="s">
        <v>76</v>
      </c>
      <c r="H95" s="70" t="s">
        <v>139</v>
      </c>
      <c r="I95" s="70" t="s">
        <v>78</v>
      </c>
    </row>
    <row r="96" spans="1:9" x14ac:dyDescent="0.2">
      <c r="A96" s="71">
        <v>7133760942424</v>
      </c>
      <c r="B96" s="71">
        <v>7006555912835</v>
      </c>
      <c r="C96" s="70" t="s">
        <v>125</v>
      </c>
      <c r="D96">
        <v>-0.56200000000000006</v>
      </c>
      <c r="E96" s="72">
        <v>-2600</v>
      </c>
      <c r="F96" s="72">
        <v>0</v>
      </c>
      <c r="G96" s="70" t="s">
        <v>76</v>
      </c>
      <c r="H96" s="70" t="s">
        <v>139</v>
      </c>
      <c r="I96" s="70" t="s">
        <v>78</v>
      </c>
    </row>
    <row r="97" spans="1:9" x14ac:dyDescent="0.2">
      <c r="A97" s="71">
        <v>7133760942425</v>
      </c>
      <c r="B97" s="71">
        <v>7006555912835</v>
      </c>
      <c r="C97" s="70" t="s">
        <v>48</v>
      </c>
      <c r="D97">
        <v>0</v>
      </c>
      <c r="E97" s="72">
        <v>243900</v>
      </c>
      <c r="F97" s="72">
        <v>0</v>
      </c>
      <c r="G97" s="70" t="s">
        <v>49</v>
      </c>
      <c r="H97" s="70" t="s">
        <v>139</v>
      </c>
      <c r="I97" s="70" t="s">
        <v>78</v>
      </c>
    </row>
    <row r="98" spans="1:9" x14ac:dyDescent="0.2">
      <c r="A98" s="71">
        <v>7133761262439</v>
      </c>
      <c r="B98" s="71">
        <v>7006559349286</v>
      </c>
      <c r="C98" s="70" t="s">
        <v>75</v>
      </c>
      <c r="D98">
        <v>-0.753</v>
      </c>
      <c r="E98" s="72">
        <v>-200</v>
      </c>
      <c r="F98" s="72">
        <v>0</v>
      </c>
      <c r="G98" s="70" t="s">
        <v>76</v>
      </c>
      <c r="H98" s="70" t="s">
        <v>140</v>
      </c>
      <c r="I98" s="70" t="s">
        <v>130</v>
      </c>
    </row>
    <row r="99" spans="1:9" x14ac:dyDescent="0.2">
      <c r="A99" s="71">
        <v>7133761262440</v>
      </c>
      <c r="B99" s="71">
        <v>7006559349286</v>
      </c>
      <c r="C99" s="70" t="s">
        <v>48</v>
      </c>
      <c r="D99">
        <v>0.753</v>
      </c>
      <c r="E99" s="72">
        <v>200</v>
      </c>
      <c r="F99" s="72">
        <v>0</v>
      </c>
      <c r="G99" s="70" t="s">
        <v>76</v>
      </c>
      <c r="H99" s="70" t="s">
        <v>140</v>
      </c>
      <c r="I99" s="70" t="s">
        <v>90</v>
      </c>
    </row>
    <row r="100" spans="1:9" x14ac:dyDescent="0.2">
      <c r="A100" s="71">
        <v>7133761262441</v>
      </c>
      <c r="B100" s="71">
        <v>7006559349286</v>
      </c>
      <c r="C100" s="70" t="s">
        <v>48</v>
      </c>
      <c r="D100">
        <v>0</v>
      </c>
      <c r="E100" s="72">
        <v>227600</v>
      </c>
      <c r="F100" s="72">
        <v>0</v>
      </c>
      <c r="G100" s="70" t="s">
        <v>49</v>
      </c>
      <c r="H100" s="70" t="s">
        <v>140</v>
      </c>
      <c r="I100" s="70" t="s">
        <v>78</v>
      </c>
    </row>
    <row r="101" spans="1:9" x14ac:dyDescent="0.2">
      <c r="A101" s="71">
        <v>7133761962467</v>
      </c>
      <c r="B101" s="71">
        <v>7006558615494</v>
      </c>
      <c r="C101" s="70" t="s">
        <v>75</v>
      </c>
      <c r="D101">
        <v>-0.74199999999999999</v>
      </c>
      <c r="E101" s="72">
        <v>-200</v>
      </c>
      <c r="F101" s="72">
        <v>0</v>
      </c>
      <c r="G101" s="70" t="s">
        <v>76</v>
      </c>
      <c r="H101" s="70" t="s">
        <v>141</v>
      </c>
      <c r="I101" s="70" t="s">
        <v>130</v>
      </c>
    </row>
    <row r="102" spans="1:9" x14ac:dyDescent="0.2">
      <c r="A102" s="71">
        <v>7133761962468</v>
      </c>
      <c r="B102" s="71">
        <v>7006558615494</v>
      </c>
      <c r="C102" s="70" t="s">
        <v>48</v>
      </c>
      <c r="D102">
        <v>0.74199999999999999</v>
      </c>
      <c r="E102" s="72">
        <v>200</v>
      </c>
      <c r="F102" s="72">
        <v>0</v>
      </c>
      <c r="G102" s="70" t="s">
        <v>76</v>
      </c>
      <c r="H102" s="70" t="s">
        <v>141</v>
      </c>
      <c r="I102" s="70" t="s">
        <v>90</v>
      </c>
    </row>
    <row r="103" spans="1:9" x14ac:dyDescent="0.2">
      <c r="A103" s="71">
        <v>7133761962469</v>
      </c>
      <c r="B103" s="71">
        <v>7006558615494</v>
      </c>
      <c r="C103" s="70" t="s">
        <v>48</v>
      </c>
      <c r="D103">
        <v>0</v>
      </c>
      <c r="E103" s="72">
        <v>227400</v>
      </c>
      <c r="F103" s="72">
        <v>281400</v>
      </c>
      <c r="G103" s="70" t="s">
        <v>49</v>
      </c>
      <c r="H103" s="70" t="s">
        <v>141</v>
      </c>
      <c r="I103" s="70" t="s">
        <v>51</v>
      </c>
    </row>
    <row r="104" spans="1:9" x14ac:dyDescent="0.2">
      <c r="A104" s="71">
        <v>7133762402499</v>
      </c>
      <c r="B104" s="71">
        <v>7006561430060</v>
      </c>
      <c r="C104" s="70" t="s">
        <v>48</v>
      </c>
      <c r="D104">
        <v>0</v>
      </c>
      <c r="E104" s="72">
        <v>209000</v>
      </c>
      <c r="F104" s="72">
        <v>0</v>
      </c>
      <c r="G104" s="70" t="s">
        <v>84</v>
      </c>
      <c r="H104" s="70" t="s">
        <v>142</v>
      </c>
      <c r="I104" s="70" t="s">
        <v>78</v>
      </c>
    </row>
    <row r="105" spans="1:9" x14ac:dyDescent="0.2">
      <c r="A105" s="71">
        <v>7133997532316</v>
      </c>
      <c r="B105" s="71">
        <v>7006557831859</v>
      </c>
      <c r="C105" s="70" t="s">
        <v>111</v>
      </c>
      <c r="D105">
        <v>0</v>
      </c>
      <c r="E105" s="72">
        <v>0</v>
      </c>
      <c r="F105" s="72">
        <v>943000</v>
      </c>
      <c r="G105" s="70" t="s">
        <v>49</v>
      </c>
      <c r="H105" s="70" t="s">
        <v>143</v>
      </c>
      <c r="I105" s="70" t="s">
        <v>144</v>
      </c>
    </row>
    <row r="106" spans="1:9" x14ac:dyDescent="0.2">
      <c r="A106" s="71">
        <v>7142167340298</v>
      </c>
      <c r="B106" s="71">
        <v>7006562938087</v>
      </c>
      <c r="C106" s="70" t="s">
        <v>145</v>
      </c>
      <c r="D106">
        <v>-0.57099999999999995</v>
      </c>
      <c r="E106" s="72">
        <v>-20000</v>
      </c>
      <c r="F106" s="72">
        <v>-175100</v>
      </c>
      <c r="G106" s="70" t="s">
        <v>76</v>
      </c>
      <c r="H106" s="70" t="s">
        <v>146</v>
      </c>
      <c r="I106" s="70" t="s">
        <v>147</v>
      </c>
    </row>
    <row r="107" spans="1:9" x14ac:dyDescent="0.2">
      <c r="A107" s="71">
        <v>7142167340299</v>
      </c>
      <c r="B107" s="71">
        <v>7006562938087</v>
      </c>
      <c r="C107" s="70" t="s">
        <v>111</v>
      </c>
      <c r="D107">
        <v>0.57099999999999995</v>
      </c>
      <c r="E107" s="72">
        <v>20000</v>
      </c>
      <c r="F107" s="72">
        <v>175100</v>
      </c>
      <c r="G107" s="70" t="s">
        <v>76</v>
      </c>
      <c r="H107" s="70" t="s">
        <v>146</v>
      </c>
      <c r="I107" s="70" t="s">
        <v>148</v>
      </c>
    </row>
    <row r="108" spans="1:9" x14ac:dyDescent="0.2">
      <c r="A108" s="71">
        <v>7193116370053</v>
      </c>
      <c r="B108" s="71">
        <v>7038567927845</v>
      </c>
      <c r="C108" s="70" t="s">
        <v>117</v>
      </c>
      <c r="D108">
        <v>-2</v>
      </c>
      <c r="E108" s="72">
        <v>-90000</v>
      </c>
      <c r="F108" s="72">
        <v>-161100</v>
      </c>
      <c r="G108" s="70" t="s">
        <v>76</v>
      </c>
      <c r="H108" s="70" t="s">
        <v>149</v>
      </c>
      <c r="I108" s="70" t="s">
        <v>78</v>
      </c>
    </row>
    <row r="109" spans="1:9" x14ac:dyDescent="0.2">
      <c r="A109" s="71">
        <v>7193116370056</v>
      </c>
      <c r="B109" s="71">
        <v>7038567927845</v>
      </c>
      <c r="C109" s="70" t="s">
        <v>48</v>
      </c>
      <c r="D109">
        <v>2</v>
      </c>
      <c r="E109" s="72">
        <v>90000</v>
      </c>
      <c r="F109" s="72">
        <v>161100</v>
      </c>
      <c r="G109" s="70" t="s">
        <v>76</v>
      </c>
      <c r="H109" s="70" t="s">
        <v>149</v>
      </c>
      <c r="I109" s="70" t="s">
        <v>150</v>
      </c>
    </row>
    <row r="110" spans="1:9" x14ac:dyDescent="0.2">
      <c r="A110" s="71">
        <v>7193116790069</v>
      </c>
      <c r="B110" s="71">
        <v>7038567927845</v>
      </c>
      <c r="C110" s="70" t="s">
        <v>79</v>
      </c>
      <c r="D110">
        <v>-0.03</v>
      </c>
      <c r="E110" s="72">
        <v>0</v>
      </c>
      <c r="F110" s="72">
        <v>0</v>
      </c>
      <c r="G110" s="70" t="s">
        <v>76</v>
      </c>
      <c r="H110" s="70" t="s">
        <v>149</v>
      </c>
      <c r="I110" s="70" t="s">
        <v>130</v>
      </c>
    </row>
    <row r="111" spans="1:9" x14ac:dyDescent="0.2">
      <c r="A111" s="71">
        <v>7193116790070</v>
      </c>
      <c r="B111" s="71">
        <v>7038567927845</v>
      </c>
      <c r="C111" s="70" t="s">
        <v>48</v>
      </c>
      <c r="D111">
        <v>0.03</v>
      </c>
      <c r="E111" s="72">
        <v>0</v>
      </c>
      <c r="F111" s="72">
        <v>0</v>
      </c>
      <c r="G111" s="70" t="s">
        <v>76</v>
      </c>
      <c r="H111" s="70" t="s">
        <v>149</v>
      </c>
      <c r="I111" s="70" t="s">
        <v>109</v>
      </c>
    </row>
    <row r="112" spans="1:9" x14ac:dyDescent="0.2">
      <c r="A112" s="71">
        <v>7193116790072</v>
      </c>
      <c r="B112" s="71">
        <v>7038567927845</v>
      </c>
      <c r="C112" s="70" t="s">
        <v>48</v>
      </c>
      <c r="D112">
        <v>0</v>
      </c>
      <c r="E112" s="72">
        <v>63900</v>
      </c>
      <c r="F112" s="72">
        <v>31900</v>
      </c>
      <c r="G112" s="70" t="s">
        <v>84</v>
      </c>
      <c r="H112" s="70" t="s">
        <v>149</v>
      </c>
      <c r="I112" s="70" t="s">
        <v>91</v>
      </c>
    </row>
    <row r="113" spans="1:9" x14ac:dyDescent="0.2">
      <c r="A113" s="71">
        <v>7193122340217</v>
      </c>
      <c r="B113" s="71">
        <v>7006554834695</v>
      </c>
      <c r="C113" s="70" t="s">
        <v>48</v>
      </c>
      <c r="D113">
        <v>1.1499999999999999</v>
      </c>
      <c r="E113" s="72">
        <v>300</v>
      </c>
      <c r="F113" s="72">
        <v>0</v>
      </c>
      <c r="G113" s="70" t="s">
        <v>76</v>
      </c>
      <c r="H113" s="70" t="s">
        <v>151</v>
      </c>
      <c r="I113" s="70" t="s">
        <v>78</v>
      </c>
    </row>
    <row r="114" spans="1:9" x14ac:dyDescent="0.2">
      <c r="A114" s="71">
        <v>7193122340218</v>
      </c>
      <c r="B114" s="71">
        <v>7006554834695</v>
      </c>
      <c r="C114" s="70" t="s">
        <v>75</v>
      </c>
      <c r="D114">
        <v>2.13</v>
      </c>
      <c r="E114" s="72">
        <v>400</v>
      </c>
      <c r="F114" s="72">
        <v>0</v>
      </c>
      <c r="G114" s="70" t="s">
        <v>76</v>
      </c>
      <c r="H114" s="70" t="s">
        <v>151</v>
      </c>
      <c r="I114" s="70" t="s">
        <v>78</v>
      </c>
    </row>
    <row r="115" spans="1:9" x14ac:dyDescent="0.2">
      <c r="A115" s="71">
        <v>7193122340219</v>
      </c>
      <c r="B115" s="71">
        <v>7006554834695</v>
      </c>
      <c r="C115" s="70" t="s">
        <v>79</v>
      </c>
      <c r="D115">
        <v>-3.28</v>
      </c>
      <c r="E115" s="72">
        <v>-700</v>
      </c>
      <c r="F115" s="72">
        <v>0</v>
      </c>
      <c r="G115" s="70" t="s">
        <v>76</v>
      </c>
      <c r="H115" s="70" t="s">
        <v>151</v>
      </c>
      <c r="I115" s="70" t="s">
        <v>78</v>
      </c>
    </row>
    <row r="116" spans="1:9" x14ac:dyDescent="0.2">
      <c r="A116" s="71">
        <v>7193122340220</v>
      </c>
      <c r="B116" s="71">
        <v>7006554834695</v>
      </c>
      <c r="C116" s="70" t="s">
        <v>48</v>
      </c>
      <c r="D116">
        <v>0</v>
      </c>
      <c r="E116" s="72">
        <v>53300</v>
      </c>
      <c r="F116" s="72">
        <v>60000</v>
      </c>
      <c r="G116" s="70" t="s">
        <v>84</v>
      </c>
      <c r="H116" s="70" t="s">
        <v>151</v>
      </c>
      <c r="I116" s="70" t="s">
        <v>91</v>
      </c>
    </row>
    <row r="117" spans="1:9" x14ac:dyDescent="0.2">
      <c r="A117" s="71">
        <v>7193122340221</v>
      </c>
      <c r="B117" s="71">
        <v>7006554834695</v>
      </c>
      <c r="C117" s="70" t="s">
        <v>75</v>
      </c>
      <c r="D117">
        <v>0</v>
      </c>
      <c r="E117" s="72">
        <v>300</v>
      </c>
      <c r="F117" s="72">
        <v>0</v>
      </c>
      <c r="G117" s="70" t="s">
        <v>84</v>
      </c>
      <c r="H117" s="70" t="s">
        <v>151</v>
      </c>
      <c r="I117" s="70" t="s">
        <v>83</v>
      </c>
    </row>
    <row r="118" spans="1:9" x14ac:dyDescent="0.2">
      <c r="A118" s="71">
        <v>7193391261484</v>
      </c>
      <c r="B118" s="71">
        <v>7038567927746</v>
      </c>
      <c r="C118" s="70" t="s">
        <v>48</v>
      </c>
      <c r="D118">
        <v>-0.11799999999999999</v>
      </c>
      <c r="E118" s="72">
        <v>-500</v>
      </c>
      <c r="F118" s="72">
        <v>0</v>
      </c>
      <c r="G118" s="70" t="s">
        <v>76</v>
      </c>
      <c r="H118" s="70" t="s">
        <v>152</v>
      </c>
      <c r="I118" s="70" t="s">
        <v>89</v>
      </c>
    </row>
    <row r="119" spans="1:9" x14ac:dyDescent="0.2">
      <c r="A119" s="71">
        <v>7193391261485</v>
      </c>
      <c r="B119" s="71">
        <v>7038567927746</v>
      </c>
      <c r="C119" s="70" t="s">
        <v>81</v>
      </c>
      <c r="D119">
        <v>0.11799999999999999</v>
      </c>
      <c r="E119" s="72">
        <v>500</v>
      </c>
      <c r="F119" s="72">
        <v>0</v>
      </c>
      <c r="G119" s="70" t="s">
        <v>76</v>
      </c>
      <c r="H119" s="70" t="s">
        <v>152</v>
      </c>
      <c r="I119" s="70" t="s">
        <v>153</v>
      </c>
    </row>
    <row r="120" spans="1:9" x14ac:dyDescent="0.2">
      <c r="A120" s="71">
        <v>7193391261487</v>
      </c>
      <c r="B120" s="71">
        <v>7038567927746</v>
      </c>
      <c r="C120" s="70" t="s">
        <v>81</v>
      </c>
      <c r="D120">
        <v>0</v>
      </c>
      <c r="E120" s="72">
        <v>8400</v>
      </c>
      <c r="F120" s="72">
        <v>0</v>
      </c>
      <c r="G120" s="70" t="s">
        <v>84</v>
      </c>
      <c r="H120" s="70" t="s">
        <v>152</v>
      </c>
      <c r="I120" s="70" t="s">
        <v>91</v>
      </c>
    </row>
    <row r="121" spans="1:9" x14ac:dyDescent="0.2">
      <c r="A121" s="71">
        <v>7193391261488</v>
      </c>
      <c r="B121" s="71">
        <v>7038567927746</v>
      </c>
      <c r="C121" s="70" t="s">
        <v>48</v>
      </c>
      <c r="D121">
        <v>0</v>
      </c>
      <c r="E121" s="72">
        <v>33500</v>
      </c>
      <c r="F121" s="72">
        <v>0</v>
      </c>
      <c r="G121" s="70" t="s">
        <v>84</v>
      </c>
      <c r="H121" s="70" t="s">
        <v>152</v>
      </c>
      <c r="I121" s="70" t="s">
        <v>91</v>
      </c>
    </row>
    <row r="122" spans="1:9" x14ac:dyDescent="0.2">
      <c r="A122" s="71">
        <v>7193394331533</v>
      </c>
      <c r="B122" s="71">
        <v>7038567927758</v>
      </c>
      <c r="C122" s="70" t="s">
        <v>48</v>
      </c>
      <c r="D122">
        <v>3.8</v>
      </c>
      <c r="E122" s="72">
        <v>1900</v>
      </c>
      <c r="F122" s="72">
        <v>0</v>
      </c>
      <c r="G122" s="70" t="s">
        <v>76</v>
      </c>
      <c r="H122" s="70" t="s">
        <v>154</v>
      </c>
      <c r="I122" s="70" t="s">
        <v>78</v>
      </c>
    </row>
    <row r="123" spans="1:9" x14ac:dyDescent="0.2">
      <c r="A123" s="71">
        <v>7193394331534</v>
      </c>
      <c r="B123" s="71">
        <v>7038567927758</v>
      </c>
      <c r="C123" s="70" t="s">
        <v>81</v>
      </c>
      <c r="D123">
        <v>-3.8</v>
      </c>
      <c r="E123" s="72">
        <v>-1900</v>
      </c>
      <c r="F123" s="72">
        <v>0</v>
      </c>
      <c r="G123" s="70" t="s">
        <v>76</v>
      </c>
      <c r="H123" s="70" t="s">
        <v>154</v>
      </c>
      <c r="I123" s="70" t="s">
        <v>78</v>
      </c>
    </row>
    <row r="124" spans="1:9" x14ac:dyDescent="0.2">
      <c r="A124" s="71">
        <v>7193394331535</v>
      </c>
      <c r="B124" s="71">
        <v>7038567927758</v>
      </c>
      <c r="C124" s="70" t="s">
        <v>48</v>
      </c>
      <c r="D124">
        <v>0</v>
      </c>
      <c r="E124" s="72">
        <v>241200</v>
      </c>
      <c r="F124" s="72">
        <v>0</v>
      </c>
      <c r="G124" s="70" t="s">
        <v>49</v>
      </c>
      <c r="H124" s="70" t="s">
        <v>154</v>
      </c>
      <c r="I124" s="70" t="s">
        <v>78</v>
      </c>
    </row>
    <row r="125" spans="1:9" x14ac:dyDescent="0.2">
      <c r="A125" s="71">
        <v>7193394741540</v>
      </c>
      <c r="B125" s="71">
        <v>7038567927758</v>
      </c>
      <c r="C125" s="70" t="s">
        <v>81</v>
      </c>
      <c r="D125">
        <v>-2.157</v>
      </c>
      <c r="E125" s="72">
        <v>0</v>
      </c>
      <c r="F125" s="72">
        <v>0</v>
      </c>
      <c r="G125" s="70" t="s">
        <v>155</v>
      </c>
      <c r="H125" s="70" t="s">
        <v>154</v>
      </c>
      <c r="I125" s="70" t="s">
        <v>109</v>
      </c>
    </row>
    <row r="126" spans="1:9" x14ac:dyDescent="0.2">
      <c r="A126" s="71">
        <v>7193394741541</v>
      </c>
      <c r="B126" s="71">
        <v>7038567927758</v>
      </c>
      <c r="C126" s="70" t="s">
        <v>81</v>
      </c>
      <c r="D126">
        <v>0</v>
      </c>
      <c r="E126" s="72">
        <v>5900</v>
      </c>
      <c r="F126" s="72">
        <v>0</v>
      </c>
      <c r="G126" s="70" t="s">
        <v>84</v>
      </c>
      <c r="H126" s="70" t="s">
        <v>154</v>
      </c>
      <c r="I126" s="70" t="s">
        <v>91</v>
      </c>
    </row>
    <row r="127" spans="1:9" x14ac:dyDescent="0.2">
      <c r="A127" s="71">
        <v>7193397201580</v>
      </c>
      <c r="B127" s="71">
        <v>7038567927823</v>
      </c>
      <c r="C127" s="70" t="s">
        <v>75</v>
      </c>
      <c r="D127">
        <v>-1.306</v>
      </c>
      <c r="E127" s="72">
        <v>-300</v>
      </c>
      <c r="F127" s="72">
        <v>0</v>
      </c>
      <c r="G127" s="70" t="s">
        <v>76</v>
      </c>
      <c r="H127" s="70" t="s">
        <v>98</v>
      </c>
      <c r="I127" s="70" t="s">
        <v>130</v>
      </c>
    </row>
    <row r="128" spans="1:9" x14ac:dyDescent="0.2">
      <c r="A128" s="71">
        <v>7193397201581</v>
      </c>
      <c r="B128" s="71">
        <v>7038567927823</v>
      </c>
      <c r="C128" s="70" t="s">
        <v>48</v>
      </c>
      <c r="D128">
        <v>1.306</v>
      </c>
      <c r="E128" s="72">
        <v>300</v>
      </c>
      <c r="F128" s="72">
        <v>0</v>
      </c>
      <c r="G128" s="70" t="s">
        <v>76</v>
      </c>
      <c r="H128" s="70" t="s">
        <v>98</v>
      </c>
      <c r="I128" s="70" t="s">
        <v>90</v>
      </c>
    </row>
    <row r="129" spans="1:9" x14ac:dyDescent="0.2">
      <c r="A129" s="71">
        <v>7193397201583</v>
      </c>
      <c r="B129" s="71">
        <v>7038567927823</v>
      </c>
      <c r="C129" s="70" t="s">
        <v>48</v>
      </c>
      <c r="D129">
        <v>0</v>
      </c>
      <c r="E129" s="72">
        <v>62100</v>
      </c>
      <c r="F129" s="72">
        <v>0</v>
      </c>
      <c r="G129" s="70" t="s">
        <v>49</v>
      </c>
      <c r="H129" s="70" t="s">
        <v>98</v>
      </c>
      <c r="I129" s="70" t="s">
        <v>91</v>
      </c>
    </row>
    <row r="130" spans="1:9" x14ac:dyDescent="0.2">
      <c r="A130" s="71">
        <v>7194048770914</v>
      </c>
      <c r="B130" s="71">
        <v>7006557621020</v>
      </c>
      <c r="C130" s="70" t="s">
        <v>75</v>
      </c>
      <c r="D130">
        <v>25.207000000000001</v>
      </c>
      <c r="E130" s="72">
        <v>2500</v>
      </c>
      <c r="F130" s="72">
        <v>0</v>
      </c>
      <c r="G130" s="70" t="s">
        <v>76</v>
      </c>
      <c r="H130" s="70" t="s">
        <v>156</v>
      </c>
      <c r="I130" s="70" t="s">
        <v>78</v>
      </c>
    </row>
    <row r="131" spans="1:9" x14ac:dyDescent="0.2">
      <c r="A131" s="71">
        <v>7194048770915</v>
      </c>
      <c r="B131" s="71">
        <v>7006557621020</v>
      </c>
      <c r="C131" s="70" t="s">
        <v>79</v>
      </c>
      <c r="D131">
        <v>-9.0960000000000001</v>
      </c>
      <c r="E131" s="72">
        <v>0</v>
      </c>
      <c r="F131" s="72">
        <v>0</v>
      </c>
      <c r="G131" s="70" t="s">
        <v>76</v>
      </c>
      <c r="H131" s="70" t="s">
        <v>156</v>
      </c>
      <c r="I131" s="70" t="s">
        <v>78</v>
      </c>
    </row>
    <row r="132" spans="1:9" x14ac:dyDescent="0.2">
      <c r="A132" s="71">
        <v>7194048770916</v>
      </c>
      <c r="B132" s="71">
        <v>7006557621020</v>
      </c>
      <c r="C132" s="70" t="s">
        <v>81</v>
      </c>
      <c r="D132">
        <v>0.38900000000000001</v>
      </c>
      <c r="E132" s="72">
        <v>0</v>
      </c>
      <c r="F132" s="72">
        <v>0</v>
      </c>
      <c r="G132" s="70" t="s">
        <v>76</v>
      </c>
      <c r="H132" s="70" t="s">
        <v>156</v>
      </c>
      <c r="I132" s="70" t="s">
        <v>78</v>
      </c>
    </row>
    <row r="133" spans="1:9" x14ac:dyDescent="0.2">
      <c r="A133" s="71">
        <v>7194048770917</v>
      </c>
      <c r="B133" s="71">
        <v>7006557621020</v>
      </c>
      <c r="C133" s="70" t="s">
        <v>80</v>
      </c>
      <c r="D133">
        <v>-14.5</v>
      </c>
      <c r="E133" s="72">
        <v>-2400</v>
      </c>
      <c r="F133" s="72">
        <v>0</v>
      </c>
      <c r="G133" s="70" t="s">
        <v>76</v>
      </c>
      <c r="H133" s="70" t="s">
        <v>156</v>
      </c>
      <c r="I133" s="70" t="s">
        <v>78</v>
      </c>
    </row>
    <row r="134" spans="1:9" x14ac:dyDescent="0.2">
      <c r="A134" s="71">
        <v>7194048770918</v>
      </c>
      <c r="B134" s="71">
        <v>7006557621020</v>
      </c>
      <c r="C134" s="70" t="s">
        <v>157</v>
      </c>
      <c r="D134">
        <v>-2</v>
      </c>
      <c r="E134" s="72">
        <v>-100</v>
      </c>
      <c r="F134" s="72">
        <v>0</v>
      </c>
      <c r="G134" s="70" t="s">
        <v>76</v>
      </c>
      <c r="H134" s="70" t="s">
        <v>156</v>
      </c>
      <c r="I134" s="70" t="s">
        <v>78</v>
      </c>
    </row>
    <row r="135" spans="1:9" x14ac:dyDescent="0.2">
      <c r="A135" s="71">
        <v>7194048770919</v>
      </c>
      <c r="B135" s="71">
        <v>7006557621020</v>
      </c>
      <c r="C135" s="70" t="s">
        <v>75</v>
      </c>
      <c r="D135">
        <v>0</v>
      </c>
      <c r="E135" s="72">
        <v>5500</v>
      </c>
      <c r="F135" s="72">
        <v>0</v>
      </c>
      <c r="G135" s="70" t="s">
        <v>84</v>
      </c>
      <c r="H135" s="70" t="s">
        <v>156</v>
      </c>
      <c r="I135" s="70" t="s">
        <v>83</v>
      </c>
    </row>
    <row r="136" spans="1:9" x14ac:dyDescent="0.2">
      <c r="A136" s="71">
        <v>7194048770920</v>
      </c>
      <c r="B136" s="71">
        <v>7006557621020</v>
      </c>
      <c r="C136" s="70" t="s">
        <v>79</v>
      </c>
      <c r="D136">
        <v>0</v>
      </c>
      <c r="E136" s="72">
        <v>-1500</v>
      </c>
      <c r="F136" s="72">
        <v>0</v>
      </c>
      <c r="G136" s="70" t="s">
        <v>82</v>
      </c>
      <c r="H136" s="95" t="s">
        <v>156</v>
      </c>
      <c r="I136" s="70" t="s">
        <v>83</v>
      </c>
    </row>
    <row r="137" spans="1:9" x14ac:dyDescent="0.2">
      <c r="A137" s="71">
        <v>7194048770921</v>
      </c>
      <c r="B137" s="71">
        <v>7006557621020</v>
      </c>
      <c r="C137" s="70" t="s">
        <v>81</v>
      </c>
      <c r="D137">
        <v>0</v>
      </c>
      <c r="E137" s="72">
        <v>400</v>
      </c>
      <c r="F137" s="72">
        <v>0</v>
      </c>
      <c r="G137" s="70" t="s">
        <v>84</v>
      </c>
      <c r="H137" s="70" t="s">
        <v>156</v>
      </c>
      <c r="I137" s="70" t="s">
        <v>91</v>
      </c>
    </row>
    <row r="138" spans="1:9" x14ac:dyDescent="0.2">
      <c r="A138" s="71">
        <v>7194048770923</v>
      </c>
      <c r="B138" s="71">
        <v>7006557621020</v>
      </c>
      <c r="C138" s="70" t="s">
        <v>117</v>
      </c>
      <c r="D138">
        <v>0</v>
      </c>
      <c r="E138" s="72">
        <v>8800</v>
      </c>
      <c r="F138" s="72">
        <v>7300</v>
      </c>
      <c r="G138" s="70" t="s">
        <v>84</v>
      </c>
      <c r="H138" s="70" t="s">
        <v>156</v>
      </c>
      <c r="I138" s="70" t="s">
        <v>91</v>
      </c>
    </row>
    <row r="139" spans="1:9" x14ac:dyDescent="0.2">
      <c r="A139" s="71">
        <v>7194060491014</v>
      </c>
      <c r="B139" s="71">
        <v>7006557992470</v>
      </c>
      <c r="C139" s="70" t="s">
        <v>117</v>
      </c>
      <c r="D139">
        <v>-1</v>
      </c>
      <c r="E139" s="72">
        <v>-65000</v>
      </c>
      <c r="F139" s="72">
        <v>-29200</v>
      </c>
      <c r="G139" s="70" t="s">
        <v>76</v>
      </c>
      <c r="H139" s="70" t="s">
        <v>158</v>
      </c>
      <c r="I139" s="70" t="s">
        <v>147</v>
      </c>
    </row>
    <row r="140" spans="1:9" x14ac:dyDescent="0.2">
      <c r="A140" s="71">
        <v>7194060491015</v>
      </c>
      <c r="B140" s="71">
        <v>7006557992470</v>
      </c>
      <c r="C140" s="70" t="s">
        <v>111</v>
      </c>
      <c r="D140">
        <v>1</v>
      </c>
      <c r="E140" s="72">
        <v>65000</v>
      </c>
      <c r="F140" s="72">
        <v>29200</v>
      </c>
      <c r="G140" s="70" t="s">
        <v>76</v>
      </c>
      <c r="H140" s="70" t="s">
        <v>158</v>
      </c>
      <c r="I140" s="70" t="s">
        <v>159</v>
      </c>
    </row>
    <row r="141" spans="1:9" x14ac:dyDescent="0.2">
      <c r="A141" s="71">
        <v>7194060491016</v>
      </c>
      <c r="B141" s="71">
        <v>7006557992470</v>
      </c>
      <c r="C141" s="70" t="s">
        <v>79</v>
      </c>
      <c r="D141">
        <v>0</v>
      </c>
      <c r="E141" s="72">
        <v>200</v>
      </c>
      <c r="F141" s="72">
        <v>0</v>
      </c>
      <c r="G141" s="70" t="s">
        <v>84</v>
      </c>
      <c r="H141" s="70" t="s">
        <v>158</v>
      </c>
      <c r="I141" s="70" t="s">
        <v>83</v>
      </c>
    </row>
    <row r="142" spans="1:9" x14ac:dyDescent="0.2">
      <c r="A142" s="71">
        <v>7194060491017</v>
      </c>
      <c r="B142" s="71">
        <v>7006557992470</v>
      </c>
      <c r="C142" s="70" t="s">
        <v>125</v>
      </c>
      <c r="D142">
        <v>0</v>
      </c>
      <c r="E142" s="72">
        <v>7900</v>
      </c>
      <c r="F142" s="72">
        <v>0</v>
      </c>
      <c r="G142" s="70" t="s">
        <v>84</v>
      </c>
      <c r="H142" s="95" t="s">
        <v>158</v>
      </c>
      <c r="I142" s="70" t="s">
        <v>91</v>
      </c>
    </row>
    <row r="143" spans="1:9" x14ac:dyDescent="0.2">
      <c r="A143" s="71">
        <v>7194060491018</v>
      </c>
      <c r="B143" s="71">
        <v>7006557992470</v>
      </c>
      <c r="C143" s="70" t="s">
        <v>111</v>
      </c>
      <c r="D143">
        <v>0</v>
      </c>
      <c r="E143" s="72">
        <v>40000</v>
      </c>
      <c r="F143" s="72">
        <v>2800</v>
      </c>
      <c r="G143" s="70" t="s">
        <v>84</v>
      </c>
      <c r="H143" s="70" t="s">
        <v>158</v>
      </c>
      <c r="I143" s="70" t="s">
        <v>91</v>
      </c>
    </row>
    <row r="144" spans="1:9" x14ac:dyDescent="0.2">
      <c r="A144" s="71">
        <v>7194066930085</v>
      </c>
      <c r="B144" s="71">
        <v>7006560324036</v>
      </c>
      <c r="C144" s="70" t="s">
        <v>48</v>
      </c>
      <c r="D144">
        <v>0</v>
      </c>
      <c r="E144" s="72">
        <v>0</v>
      </c>
      <c r="F144" s="72">
        <v>0</v>
      </c>
      <c r="G144" s="70" t="s">
        <v>49</v>
      </c>
      <c r="H144" s="70" t="s">
        <v>160</v>
      </c>
      <c r="I144" s="70" t="s">
        <v>71</v>
      </c>
    </row>
    <row r="145" spans="1:9" x14ac:dyDescent="0.2">
      <c r="A145" s="71">
        <v>7194067230090</v>
      </c>
      <c r="B145" s="71">
        <v>7006560324036</v>
      </c>
      <c r="C145" s="70" t="s">
        <v>48</v>
      </c>
      <c r="D145">
        <v>0</v>
      </c>
      <c r="E145" s="72">
        <v>31900</v>
      </c>
      <c r="F145" s="72">
        <v>56100</v>
      </c>
      <c r="G145" s="70" t="s">
        <v>84</v>
      </c>
      <c r="H145" s="70" t="s">
        <v>160</v>
      </c>
      <c r="I145" s="70" t="s">
        <v>91</v>
      </c>
    </row>
    <row r="146" spans="1:9" x14ac:dyDescent="0.2">
      <c r="A146" s="71">
        <v>7194071540128</v>
      </c>
      <c r="B146" s="71">
        <v>7006560103107</v>
      </c>
      <c r="C146" s="70" t="s">
        <v>48</v>
      </c>
      <c r="D146">
        <v>0</v>
      </c>
      <c r="E146" s="72">
        <v>33600</v>
      </c>
      <c r="F146" s="72">
        <v>36000</v>
      </c>
      <c r="G146" s="70" t="s">
        <v>84</v>
      </c>
      <c r="H146" s="70" t="s">
        <v>161</v>
      </c>
      <c r="I146" s="70" t="s">
        <v>91</v>
      </c>
    </row>
    <row r="147" spans="1:9" x14ac:dyDescent="0.2">
      <c r="A147" s="71">
        <v>7194071803157</v>
      </c>
      <c r="B147" s="71">
        <v>7006563933281</v>
      </c>
      <c r="C147" s="70" t="s">
        <v>111</v>
      </c>
      <c r="D147">
        <v>0</v>
      </c>
      <c r="E147" s="72">
        <v>0</v>
      </c>
      <c r="F147" s="72">
        <v>-237000</v>
      </c>
      <c r="G147" s="70" t="s">
        <v>82</v>
      </c>
      <c r="H147" s="70" t="s">
        <v>162</v>
      </c>
      <c r="I147" s="70" t="s">
        <v>91</v>
      </c>
    </row>
    <row r="148" spans="1:9" x14ac:dyDescent="0.2">
      <c r="A148" s="71">
        <v>7194118000920</v>
      </c>
      <c r="B148" s="71">
        <v>7038567927868</v>
      </c>
      <c r="C148" s="70" t="s">
        <v>81</v>
      </c>
      <c r="D148">
        <v>-5.2999999999999999E-2</v>
      </c>
      <c r="E148" s="72">
        <v>-100</v>
      </c>
      <c r="F148" s="72">
        <v>0</v>
      </c>
      <c r="G148" s="70" t="s">
        <v>76</v>
      </c>
      <c r="H148" s="70" t="s">
        <v>163</v>
      </c>
      <c r="I148" s="70" t="s">
        <v>130</v>
      </c>
    </row>
    <row r="149" spans="1:9" x14ac:dyDescent="0.2">
      <c r="A149" s="71">
        <v>7194118000921</v>
      </c>
      <c r="B149" s="71">
        <v>7038567927868</v>
      </c>
      <c r="C149" s="70" t="s">
        <v>48</v>
      </c>
      <c r="D149">
        <v>5.2999999999999999E-2</v>
      </c>
      <c r="E149" s="72">
        <v>100</v>
      </c>
      <c r="F149" s="72">
        <v>0</v>
      </c>
      <c r="G149" s="70" t="s">
        <v>76</v>
      </c>
      <c r="H149" s="70" t="s">
        <v>163</v>
      </c>
      <c r="I149" s="70" t="s">
        <v>129</v>
      </c>
    </row>
    <row r="150" spans="1:9" x14ac:dyDescent="0.2">
      <c r="A150" s="71">
        <v>7194118010923</v>
      </c>
      <c r="B150" s="71">
        <v>7038567927868</v>
      </c>
      <c r="C150" s="70" t="s">
        <v>48</v>
      </c>
      <c r="D150">
        <v>0</v>
      </c>
      <c r="E150" s="72">
        <v>40800</v>
      </c>
      <c r="F150" s="72">
        <v>83000</v>
      </c>
      <c r="G150" s="70" t="s">
        <v>84</v>
      </c>
      <c r="H150" s="70" t="s">
        <v>163</v>
      </c>
      <c r="I150" s="70" t="s">
        <v>91</v>
      </c>
    </row>
    <row r="151" spans="1:9" x14ac:dyDescent="0.2">
      <c r="A151" s="71">
        <v>7194152340150</v>
      </c>
      <c r="B151" s="71">
        <v>7006558977521</v>
      </c>
      <c r="C151" s="70" t="s">
        <v>81</v>
      </c>
      <c r="D151">
        <v>0</v>
      </c>
      <c r="E151" s="72">
        <v>900</v>
      </c>
      <c r="F151" s="72">
        <v>0</v>
      </c>
      <c r="G151" s="70" t="s">
        <v>84</v>
      </c>
      <c r="H151" s="70" t="s">
        <v>164</v>
      </c>
      <c r="I151" s="70" t="s">
        <v>91</v>
      </c>
    </row>
    <row r="152" spans="1:9" x14ac:dyDescent="0.2">
      <c r="A152" s="71">
        <v>7194159140169</v>
      </c>
      <c r="B152" s="71">
        <v>7006562335118</v>
      </c>
      <c r="C152" s="70" t="s">
        <v>81</v>
      </c>
      <c r="D152">
        <v>-1.1499999999999999</v>
      </c>
      <c r="E152" s="72">
        <v>-100</v>
      </c>
      <c r="F152" s="72">
        <v>0</v>
      </c>
      <c r="G152" s="70" t="s">
        <v>76</v>
      </c>
      <c r="H152" s="70" t="s">
        <v>165</v>
      </c>
      <c r="I152" s="70" t="s">
        <v>94</v>
      </c>
    </row>
    <row r="153" spans="1:9" x14ac:dyDescent="0.2">
      <c r="A153" s="71">
        <v>7194159140170</v>
      </c>
      <c r="B153" s="71">
        <v>7006562335118</v>
      </c>
      <c r="C153" s="70" t="s">
        <v>75</v>
      </c>
      <c r="D153">
        <v>1.1499999999999999</v>
      </c>
      <c r="E153" s="72">
        <v>100</v>
      </c>
      <c r="F153" s="72">
        <v>0</v>
      </c>
      <c r="G153" s="70" t="s">
        <v>76</v>
      </c>
      <c r="H153" s="70" t="s">
        <v>165</v>
      </c>
      <c r="I153" s="70" t="s">
        <v>129</v>
      </c>
    </row>
    <row r="154" spans="1:9" x14ac:dyDescent="0.2">
      <c r="A154" s="71">
        <v>7194159140171</v>
      </c>
      <c r="B154" s="71">
        <v>7006562335118</v>
      </c>
      <c r="C154" s="70" t="s">
        <v>75</v>
      </c>
      <c r="D154">
        <v>0</v>
      </c>
      <c r="E154" s="72">
        <v>300</v>
      </c>
      <c r="F154" s="72">
        <v>0</v>
      </c>
      <c r="G154" s="70" t="s">
        <v>84</v>
      </c>
      <c r="H154" s="70" t="s">
        <v>165</v>
      </c>
      <c r="I154" s="70" t="s">
        <v>83</v>
      </c>
    </row>
    <row r="155" spans="1:9" x14ac:dyDescent="0.2">
      <c r="A155" s="71">
        <v>7194160130200</v>
      </c>
      <c r="B155" s="71">
        <v>7006565219897</v>
      </c>
      <c r="C155" s="70" t="s">
        <v>81</v>
      </c>
      <c r="D155">
        <v>5.6000000000000001E-2</v>
      </c>
      <c r="E155" s="72">
        <v>0</v>
      </c>
      <c r="F155" s="72">
        <v>0</v>
      </c>
      <c r="G155" s="70" t="s">
        <v>100</v>
      </c>
      <c r="H155" s="70" t="s">
        <v>166</v>
      </c>
      <c r="I155" s="70" t="s">
        <v>167</v>
      </c>
    </row>
    <row r="156" spans="1:9" x14ac:dyDescent="0.2">
      <c r="A156" s="71">
        <v>7194184490562</v>
      </c>
      <c r="B156" s="71">
        <v>7006565431353</v>
      </c>
      <c r="C156" s="70" t="s">
        <v>48</v>
      </c>
      <c r="D156">
        <v>0</v>
      </c>
      <c r="E156" s="72">
        <v>0</v>
      </c>
      <c r="F156" s="72">
        <v>35000</v>
      </c>
      <c r="G156" s="70" t="s">
        <v>49</v>
      </c>
      <c r="H156" s="70" t="s">
        <v>168</v>
      </c>
      <c r="I156" s="70" t="s">
        <v>62</v>
      </c>
    </row>
    <row r="157" spans="1:9" x14ac:dyDescent="0.2">
      <c r="A157" s="71">
        <v>7194184490566</v>
      </c>
      <c r="B157" s="71">
        <v>7006565431353</v>
      </c>
      <c r="C157" s="70" t="s">
        <v>48</v>
      </c>
      <c r="D157">
        <v>0</v>
      </c>
      <c r="E157" s="72">
        <v>13200</v>
      </c>
      <c r="F157" s="72">
        <v>132100</v>
      </c>
      <c r="G157" s="70" t="s">
        <v>84</v>
      </c>
      <c r="H157" s="70" t="s">
        <v>168</v>
      </c>
      <c r="I157" s="70" t="s">
        <v>91</v>
      </c>
    </row>
    <row r="158" spans="1:9" x14ac:dyDescent="0.2">
      <c r="A158" s="71">
        <v>7194210731189</v>
      </c>
      <c r="B158" s="71">
        <v>7006567490689</v>
      </c>
      <c r="C158" s="70" t="s">
        <v>48</v>
      </c>
      <c r="D158">
        <v>0</v>
      </c>
      <c r="E158" s="72">
        <v>0</v>
      </c>
      <c r="F158" s="72">
        <v>30200</v>
      </c>
      <c r="G158" s="70" t="s">
        <v>84</v>
      </c>
      <c r="H158" s="70" t="s">
        <v>169</v>
      </c>
      <c r="I158" s="70" t="s">
        <v>91</v>
      </c>
    </row>
    <row r="159" spans="1:9" x14ac:dyDescent="0.2">
      <c r="A159" s="71">
        <v>7194210731190</v>
      </c>
      <c r="B159" s="71">
        <v>7006567490689</v>
      </c>
      <c r="C159" s="70" t="s">
        <v>79</v>
      </c>
      <c r="D159">
        <v>0</v>
      </c>
      <c r="E159" s="72">
        <v>100</v>
      </c>
      <c r="F159" s="72">
        <v>0</v>
      </c>
      <c r="G159" s="70" t="s">
        <v>84</v>
      </c>
      <c r="H159" s="70" t="s">
        <v>169</v>
      </c>
      <c r="I159" s="70" t="s">
        <v>83</v>
      </c>
    </row>
    <row r="160" spans="1:9" x14ac:dyDescent="0.2">
      <c r="A160" s="71">
        <v>7194219270114</v>
      </c>
      <c r="B160" s="71">
        <v>7006560906723</v>
      </c>
      <c r="C160" s="70" t="s">
        <v>48</v>
      </c>
      <c r="D160">
        <v>0</v>
      </c>
      <c r="E160" s="72">
        <v>15000</v>
      </c>
      <c r="F160" s="72">
        <v>190000</v>
      </c>
      <c r="G160" s="70" t="s">
        <v>84</v>
      </c>
      <c r="H160" s="70" t="s">
        <v>170</v>
      </c>
      <c r="I160" s="70" t="s">
        <v>91</v>
      </c>
    </row>
    <row r="161" spans="1:9" x14ac:dyDescent="0.2">
      <c r="A161" s="71">
        <v>7194236111542</v>
      </c>
      <c r="B161" s="71">
        <v>7006571599335</v>
      </c>
      <c r="C161" s="70" t="s">
        <v>48</v>
      </c>
      <c r="D161">
        <v>0</v>
      </c>
      <c r="E161" s="72">
        <v>5000</v>
      </c>
      <c r="F161" s="72">
        <v>84000</v>
      </c>
      <c r="G161" s="70" t="s">
        <v>84</v>
      </c>
      <c r="H161" s="70" t="s">
        <v>171</v>
      </c>
      <c r="I161" s="70" t="s">
        <v>91</v>
      </c>
    </row>
    <row r="162" spans="1:9" x14ac:dyDescent="0.2">
      <c r="A162" s="71">
        <v>7194297430537</v>
      </c>
      <c r="B162" s="71">
        <v>7006557279311</v>
      </c>
      <c r="C162" s="70" t="s">
        <v>48</v>
      </c>
      <c r="D162">
        <v>0</v>
      </c>
      <c r="E162" s="72">
        <v>-14000</v>
      </c>
      <c r="F162" s="72">
        <v>-255100</v>
      </c>
      <c r="G162" s="95" t="s">
        <v>82</v>
      </c>
      <c r="H162" s="70" t="s">
        <v>172</v>
      </c>
      <c r="I162" s="70" t="s">
        <v>91</v>
      </c>
    </row>
    <row r="163" spans="1:9" x14ac:dyDescent="0.2">
      <c r="A163" s="71">
        <v>7194435280119</v>
      </c>
      <c r="B163" s="71">
        <v>7006565773442</v>
      </c>
      <c r="C163" s="70" t="s">
        <v>48</v>
      </c>
      <c r="D163">
        <v>0</v>
      </c>
      <c r="E163" s="72">
        <v>0</v>
      </c>
      <c r="F163" s="72">
        <v>10000</v>
      </c>
      <c r="G163" s="70" t="s">
        <v>84</v>
      </c>
      <c r="H163" s="70" t="s">
        <v>173</v>
      </c>
      <c r="I163" s="70" t="s">
        <v>91</v>
      </c>
    </row>
    <row r="164" spans="1:9" x14ac:dyDescent="0.2">
      <c r="A164" s="71">
        <v>7194435590147</v>
      </c>
      <c r="B164" s="71">
        <v>7006565773489</v>
      </c>
      <c r="C164" s="70" t="s">
        <v>48</v>
      </c>
      <c r="D164">
        <v>0</v>
      </c>
      <c r="E164" s="72">
        <v>0</v>
      </c>
      <c r="F164" s="72">
        <v>10000</v>
      </c>
      <c r="G164" s="70" t="s">
        <v>84</v>
      </c>
      <c r="H164" s="70" t="s">
        <v>174</v>
      </c>
      <c r="I164" s="70" t="s">
        <v>91</v>
      </c>
    </row>
    <row r="165" spans="1:9" x14ac:dyDescent="0.2">
      <c r="A165" s="71">
        <v>7194435890176</v>
      </c>
      <c r="B165" s="71">
        <v>7006565783535</v>
      </c>
      <c r="C165" s="70" t="s">
        <v>48</v>
      </c>
      <c r="D165">
        <v>0</v>
      </c>
      <c r="E165" s="72">
        <v>0</v>
      </c>
      <c r="F165" s="72">
        <v>10000</v>
      </c>
      <c r="G165" s="70" t="s">
        <v>84</v>
      </c>
      <c r="H165" s="70" t="s">
        <v>175</v>
      </c>
      <c r="I165" s="70" t="s">
        <v>91</v>
      </c>
    </row>
    <row r="166" spans="1:9" x14ac:dyDescent="0.2">
      <c r="A166" s="71">
        <v>7194435990186</v>
      </c>
      <c r="B166" s="71">
        <v>7006565783558</v>
      </c>
      <c r="C166" s="70" t="s">
        <v>48</v>
      </c>
      <c r="D166">
        <v>0</v>
      </c>
      <c r="E166" s="72">
        <v>0</v>
      </c>
      <c r="F166" s="72">
        <v>10000</v>
      </c>
      <c r="G166" s="70" t="s">
        <v>84</v>
      </c>
      <c r="H166" s="70" t="s">
        <v>176</v>
      </c>
      <c r="I166" s="70" t="s">
        <v>91</v>
      </c>
    </row>
    <row r="167" spans="1:9" x14ac:dyDescent="0.2">
      <c r="A167" s="71">
        <v>7194436260208</v>
      </c>
      <c r="B167" s="71">
        <v>7006565783582</v>
      </c>
      <c r="C167" s="70" t="s">
        <v>48</v>
      </c>
      <c r="D167">
        <v>0</v>
      </c>
      <c r="E167" s="72">
        <v>0</v>
      </c>
      <c r="F167" s="72">
        <v>10000</v>
      </c>
      <c r="G167" s="70" t="s">
        <v>84</v>
      </c>
      <c r="H167" s="70" t="s">
        <v>177</v>
      </c>
      <c r="I167" s="70" t="s">
        <v>91</v>
      </c>
    </row>
    <row r="168" spans="1:9" x14ac:dyDescent="0.2">
      <c r="A168" s="71">
        <v>7194436460236</v>
      </c>
      <c r="B168" s="71">
        <v>7006565793833</v>
      </c>
      <c r="C168" s="70" t="s">
        <v>48</v>
      </c>
      <c r="D168">
        <v>0</v>
      </c>
      <c r="E168" s="72">
        <v>0</v>
      </c>
      <c r="F168" s="72">
        <v>10000</v>
      </c>
      <c r="G168" s="70" t="s">
        <v>84</v>
      </c>
      <c r="H168" s="70" t="s">
        <v>178</v>
      </c>
      <c r="I168" s="70" t="s">
        <v>91</v>
      </c>
    </row>
    <row r="169" spans="1:9" x14ac:dyDescent="0.2">
      <c r="A169" s="71">
        <v>7194437810386</v>
      </c>
      <c r="B169" s="71">
        <v>7006565844353</v>
      </c>
      <c r="C169" s="70" t="s">
        <v>48</v>
      </c>
      <c r="D169">
        <v>0</v>
      </c>
      <c r="E169" s="72">
        <v>0</v>
      </c>
      <c r="F169" s="72">
        <v>10000</v>
      </c>
      <c r="G169" s="70" t="s">
        <v>84</v>
      </c>
      <c r="H169" s="70" t="s">
        <v>179</v>
      </c>
      <c r="I169" s="70" t="s">
        <v>91</v>
      </c>
    </row>
    <row r="170" spans="1:9" x14ac:dyDescent="0.2">
      <c r="A170" s="71">
        <v>7194442120755</v>
      </c>
      <c r="B170" s="71">
        <v>7006554583143</v>
      </c>
      <c r="C170" s="70" t="s">
        <v>48</v>
      </c>
      <c r="D170">
        <v>0</v>
      </c>
      <c r="E170" s="72">
        <v>0</v>
      </c>
      <c r="F170" s="72">
        <v>10000</v>
      </c>
      <c r="G170" s="70" t="s">
        <v>84</v>
      </c>
      <c r="H170" s="70" t="s">
        <v>180</v>
      </c>
      <c r="I170" s="70" t="s">
        <v>91</v>
      </c>
    </row>
    <row r="171" spans="1:9" x14ac:dyDescent="0.2">
      <c r="A171" s="71">
        <v>7194444890966</v>
      </c>
      <c r="B171" s="71">
        <v>7006571228672</v>
      </c>
      <c r="C171" s="70" t="s">
        <v>48</v>
      </c>
      <c r="D171">
        <v>0</v>
      </c>
      <c r="E171" s="72">
        <v>0</v>
      </c>
      <c r="F171" s="72">
        <v>10000</v>
      </c>
      <c r="G171" s="70" t="s">
        <v>84</v>
      </c>
      <c r="H171" s="70" t="s">
        <v>181</v>
      </c>
      <c r="I171" s="70" t="s">
        <v>91</v>
      </c>
    </row>
    <row r="172" spans="1:9" x14ac:dyDescent="0.2">
      <c r="A172" s="71">
        <v>7194465090112</v>
      </c>
      <c r="B172" s="71">
        <v>7006555892540</v>
      </c>
      <c r="C172" s="70" t="s">
        <v>75</v>
      </c>
      <c r="D172">
        <v>-0.64700000000000002</v>
      </c>
      <c r="E172" s="72">
        <v>-200</v>
      </c>
      <c r="F172" s="72">
        <v>0</v>
      </c>
      <c r="G172" s="70" t="s">
        <v>76</v>
      </c>
      <c r="H172" s="70" t="s">
        <v>182</v>
      </c>
      <c r="I172" s="70" t="s">
        <v>130</v>
      </c>
    </row>
    <row r="173" spans="1:9" x14ac:dyDescent="0.2">
      <c r="A173" s="71">
        <v>7194465090113</v>
      </c>
      <c r="B173" s="71">
        <v>7006555892540</v>
      </c>
      <c r="C173" s="70" t="s">
        <v>48</v>
      </c>
      <c r="D173">
        <v>0.64700000000000002</v>
      </c>
      <c r="E173" s="72">
        <v>200</v>
      </c>
      <c r="F173" s="72">
        <v>0</v>
      </c>
      <c r="G173" s="70" t="s">
        <v>76</v>
      </c>
      <c r="H173" s="70" t="s">
        <v>182</v>
      </c>
      <c r="I173" s="70" t="s">
        <v>90</v>
      </c>
    </row>
    <row r="174" spans="1:9" x14ac:dyDescent="0.2">
      <c r="A174" s="71">
        <v>7194465090114</v>
      </c>
      <c r="B174" s="71">
        <v>7006555892540</v>
      </c>
      <c r="C174" s="70" t="s">
        <v>48</v>
      </c>
      <c r="D174">
        <v>0</v>
      </c>
      <c r="E174" s="72">
        <v>225300</v>
      </c>
      <c r="F174" s="72">
        <v>437800</v>
      </c>
      <c r="G174" s="70" t="s">
        <v>49</v>
      </c>
      <c r="H174" s="70" t="s">
        <v>182</v>
      </c>
      <c r="I174" s="70" t="s">
        <v>51</v>
      </c>
    </row>
    <row r="175" spans="1:9" x14ac:dyDescent="0.2">
      <c r="A175" s="71">
        <v>7194476240284</v>
      </c>
      <c r="B175" s="71">
        <v>7006555912858</v>
      </c>
      <c r="C175" s="70" t="s">
        <v>48</v>
      </c>
      <c r="D175">
        <v>0</v>
      </c>
      <c r="E175" s="72">
        <v>6000</v>
      </c>
      <c r="F175" s="72">
        <v>186300</v>
      </c>
      <c r="G175" s="70" t="s">
        <v>84</v>
      </c>
      <c r="H175" s="70" t="s">
        <v>183</v>
      </c>
      <c r="I175" s="70" t="s">
        <v>91</v>
      </c>
    </row>
    <row r="176" spans="1:9" x14ac:dyDescent="0.2">
      <c r="A176" s="71">
        <v>7194477540300</v>
      </c>
      <c r="B176" s="71">
        <v>7006555922890</v>
      </c>
      <c r="C176" s="70" t="s">
        <v>48</v>
      </c>
      <c r="D176">
        <v>0</v>
      </c>
      <c r="E176" s="72">
        <v>0</v>
      </c>
      <c r="F176" s="72">
        <v>61800</v>
      </c>
      <c r="G176" s="70" t="s">
        <v>49</v>
      </c>
      <c r="H176" s="70" t="s">
        <v>184</v>
      </c>
      <c r="I176" s="70" t="s">
        <v>185</v>
      </c>
    </row>
    <row r="177" spans="1:9" x14ac:dyDescent="0.2">
      <c r="A177" s="71">
        <v>7194477540304</v>
      </c>
      <c r="B177" s="71">
        <v>7006555922890</v>
      </c>
      <c r="C177" s="70" t="s">
        <v>48</v>
      </c>
      <c r="D177">
        <v>0</v>
      </c>
      <c r="E177" s="72">
        <v>5300</v>
      </c>
      <c r="F177" s="72">
        <v>173400</v>
      </c>
      <c r="G177" s="70" t="s">
        <v>84</v>
      </c>
      <c r="H177" s="70" t="s">
        <v>184</v>
      </c>
      <c r="I177" s="70" t="s">
        <v>91</v>
      </c>
    </row>
    <row r="178" spans="1:9" x14ac:dyDescent="0.2">
      <c r="A178" s="71">
        <v>7194478910361</v>
      </c>
      <c r="B178" s="71">
        <v>7006555942928</v>
      </c>
      <c r="C178" s="70" t="s">
        <v>48</v>
      </c>
      <c r="D178">
        <v>0</v>
      </c>
      <c r="E178" s="72">
        <v>5300</v>
      </c>
      <c r="F178" s="72">
        <v>210200</v>
      </c>
      <c r="G178" s="70" t="s">
        <v>84</v>
      </c>
      <c r="H178" s="70" t="s">
        <v>186</v>
      </c>
      <c r="I178" s="70" t="s">
        <v>91</v>
      </c>
    </row>
    <row r="179" spans="1:9" x14ac:dyDescent="0.2">
      <c r="A179" s="71">
        <v>7194481460403</v>
      </c>
      <c r="B179" s="71">
        <v>7006555973013</v>
      </c>
      <c r="C179" s="70" t="s">
        <v>48</v>
      </c>
      <c r="D179">
        <v>0</v>
      </c>
      <c r="E179" s="72">
        <v>0</v>
      </c>
      <c r="F179" s="72">
        <v>55000</v>
      </c>
      <c r="G179" s="70" t="s">
        <v>49</v>
      </c>
      <c r="H179" s="70" t="s">
        <v>187</v>
      </c>
      <c r="I179" s="70" t="s">
        <v>188</v>
      </c>
    </row>
    <row r="180" spans="1:9" x14ac:dyDescent="0.2">
      <c r="A180" s="71">
        <v>7194481560406</v>
      </c>
      <c r="B180" s="71">
        <v>7006555973013</v>
      </c>
      <c r="C180" s="70" t="s">
        <v>48</v>
      </c>
      <c r="D180">
        <v>0</v>
      </c>
      <c r="E180" s="72">
        <v>25300</v>
      </c>
      <c r="F180" s="72">
        <v>171700</v>
      </c>
      <c r="G180" s="70" t="s">
        <v>84</v>
      </c>
      <c r="H180" s="70" t="s">
        <v>187</v>
      </c>
      <c r="I180" s="70" t="s">
        <v>91</v>
      </c>
    </row>
    <row r="181" spans="1:9" x14ac:dyDescent="0.2">
      <c r="A181" s="71">
        <v>7194482140434</v>
      </c>
      <c r="B181" s="71">
        <v>7006560916876</v>
      </c>
      <c r="C181" s="70" t="s">
        <v>48</v>
      </c>
      <c r="D181">
        <v>0</v>
      </c>
      <c r="E181" s="72">
        <v>5500</v>
      </c>
      <c r="F181" s="72">
        <v>154900</v>
      </c>
      <c r="G181" s="70" t="s">
        <v>84</v>
      </c>
      <c r="H181" s="70" t="s">
        <v>189</v>
      </c>
      <c r="I181" s="70" t="s">
        <v>91</v>
      </c>
    </row>
    <row r="182" spans="1:9" x14ac:dyDescent="0.2">
      <c r="A182" s="71">
        <v>7194484290520</v>
      </c>
      <c r="B182" s="71">
        <v>7006556857269</v>
      </c>
      <c r="C182" s="70" t="s">
        <v>48</v>
      </c>
      <c r="D182">
        <v>0</v>
      </c>
      <c r="E182" s="72">
        <v>5900</v>
      </c>
      <c r="F182" s="72">
        <v>199500</v>
      </c>
      <c r="G182" s="70" t="s">
        <v>84</v>
      </c>
      <c r="H182" s="70" t="s">
        <v>190</v>
      </c>
      <c r="I182" s="70" t="s">
        <v>91</v>
      </c>
    </row>
    <row r="183" spans="1:9" x14ac:dyDescent="0.2">
      <c r="A183" s="71">
        <v>7194485590547</v>
      </c>
      <c r="B183" s="71">
        <v>7006567370308</v>
      </c>
      <c r="C183" s="70" t="s">
        <v>48</v>
      </c>
      <c r="D183">
        <v>0</v>
      </c>
      <c r="E183" s="72">
        <v>8400</v>
      </c>
      <c r="F183" s="72">
        <v>121300</v>
      </c>
      <c r="G183" s="70" t="s">
        <v>84</v>
      </c>
      <c r="H183" s="70" t="s">
        <v>191</v>
      </c>
      <c r="I183" s="70" t="s">
        <v>91</v>
      </c>
    </row>
    <row r="184" spans="1:9" x14ac:dyDescent="0.2">
      <c r="A184" s="71">
        <v>7194487770577</v>
      </c>
      <c r="B184" s="71">
        <v>7006567390351</v>
      </c>
      <c r="C184" s="70" t="s">
        <v>48</v>
      </c>
      <c r="D184">
        <v>0</v>
      </c>
      <c r="E184" s="72">
        <v>9700</v>
      </c>
      <c r="F184" s="72">
        <v>420700</v>
      </c>
      <c r="G184" s="70" t="s">
        <v>84</v>
      </c>
      <c r="H184" s="70" t="s">
        <v>192</v>
      </c>
      <c r="I184" s="70" t="s">
        <v>91</v>
      </c>
    </row>
    <row r="185" spans="1:9" x14ac:dyDescent="0.2">
      <c r="A185" s="71">
        <v>7194488750616</v>
      </c>
      <c r="B185" s="71">
        <v>7006567410414</v>
      </c>
      <c r="C185" s="70" t="s">
        <v>48</v>
      </c>
      <c r="D185">
        <v>0</v>
      </c>
      <c r="E185" s="72">
        <v>14700</v>
      </c>
      <c r="F185" s="72">
        <v>316000</v>
      </c>
      <c r="G185" s="70" t="s">
        <v>84</v>
      </c>
      <c r="H185" s="70" t="s">
        <v>193</v>
      </c>
      <c r="I185" s="70" t="s">
        <v>91</v>
      </c>
    </row>
    <row r="186" spans="1:9" x14ac:dyDescent="0.2">
      <c r="A186" s="71">
        <v>7194489370640</v>
      </c>
      <c r="B186" s="71">
        <v>7006567430455</v>
      </c>
      <c r="C186" s="70" t="s">
        <v>48</v>
      </c>
      <c r="D186">
        <v>0</v>
      </c>
      <c r="E186" s="72">
        <v>4500</v>
      </c>
      <c r="F186" s="72">
        <v>73100</v>
      </c>
      <c r="G186" s="70" t="s">
        <v>84</v>
      </c>
      <c r="H186" s="70" t="s">
        <v>194</v>
      </c>
      <c r="I186" s="70" t="s">
        <v>91</v>
      </c>
    </row>
    <row r="187" spans="1:9" x14ac:dyDescent="0.2">
      <c r="A187" s="71">
        <v>7194497280231</v>
      </c>
      <c r="B187" s="71">
        <v>7006556254330</v>
      </c>
      <c r="C187" s="70" t="s">
        <v>48</v>
      </c>
      <c r="D187">
        <v>0</v>
      </c>
      <c r="E187" s="72">
        <v>-26700</v>
      </c>
      <c r="F187" s="72">
        <v>0</v>
      </c>
      <c r="G187" s="70" t="s">
        <v>82</v>
      </c>
      <c r="H187" s="70" t="s">
        <v>195</v>
      </c>
      <c r="I187" s="70" t="s">
        <v>91</v>
      </c>
    </row>
    <row r="188" spans="1:9" x14ac:dyDescent="0.2">
      <c r="A188" s="71">
        <v>7194502280294</v>
      </c>
      <c r="B188" s="71">
        <v>7006558253790</v>
      </c>
      <c r="C188" s="70" t="s">
        <v>75</v>
      </c>
      <c r="D188">
        <v>-0.76200000000000001</v>
      </c>
      <c r="E188" s="72">
        <v>-200</v>
      </c>
      <c r="F188" s="72">
        <v>0</v>
      </c>
      <c r="G188" s="70" t="s">
        <v>76</v>
      </c>
      <c r="H188" s="70" t="s">
        <v>196</v>
      </c>
      <c r="I188" s="70" t="s">
        <v>130</v>
      </c>
    </row>
    <row r="189" spans="1:9" x14ac:dyDescent="0.2">
      <c r="A189" s="71">
        <v>7194502280295</v>
      </c>
      <c r="B189" s="71">
        <v>7006558253790</v>
      </c>
      <c r="C189" s="70" t="s">
        <v>48</v>
      </c>
      <c r="D189">
        <v>0.76200000000000001</v>
      </c>
      <c r="E189" s="72">
        <v>200</v>
      </c>
      <c r="F189" s="72">
        <v>0</v>
      </c>
      <c r="G189" s="70" t="s">
        <v>76</v>
      </c>
      <c r="H189" s="70" t="s">
        <v>196</v>
      </c>
      <c r="I189" s="70" t="s">
        <v>90</v>
      </c>
    </row>
    <row r="190" spans="1:9" x14ac:dyDescent="0.2">
      <c r="A190" s="71">
        <v>7194502280296</v>
      </c>
      <c r="B190" s="71">
        <v>7006558253790</v>
      </c>
      <c r="C190" s="70" t="s">
        <v>48</v>
      </c>
      <c r="D190">
        <v>0</v>
      </c>
      <c r="E190" s="72">
        <v>227800</v>
      </c>
      <c r="F190" s="72">
        <v>0</v>
      </c>
      <c r="G190" s="70" t="s">
        <v>49</v>
      </c>
      <c r="H190" s="70" t="s">
        <v>196</v>
      </c>
      <c r="I190" s="70" t="s">
        <v>91</v>
      </c>
    </row>
    <row r="191" spans="1:9" x14ac:dyDescent="0.2">
      <c r="A191" s="71">
        <v>7194502330306</v>
      </c>
      <c r="B191" s="71">
        <v>7006559268929</v>
      </c>
      <c r="C191" s="70" t="s">
        <v>75</v>
      </c>
      <c r="D191">
        <v>-0.94199999999999995</v>
      </c>
      <c r="E191" s="72">
        <v>-300</v>
      </c>
      <c r="F191" s="72">
        <v>0</v>
      </c>
      <c r="G191" s="70" t="s">
        <v>76</v>
      </c>
      <c r="H191" s="70" t="s">
        <v>197</v>
      </c>
      <c r="I191" s="70" t="s">
        <v>130</v>
      </c>
    </row>
    <row r="192" spans="1:9" x14ac:dyDescent="0.2">
      <c r="A192" s="71">
        <v>7194502330307</v>
      </c>
      <c r="B192" s="71">
        <v>7006559268929</v>
      </c>
      <c r="C192" s="70" t="s">
        <v>48</v>
      </c>
      <c r="D192">
        <v>0.94199999999999995</v>
      </c>
      <c r="E192" s="72">
        <v>300</v>
      </c>
      <c r="F192" s="72">
        <v>0</v>
      </c>
      <c r="G192" s="70" t="s">
        <v>76</v>
      </c>
      <c r="H192" s="70" t="s">
        <v>197</v>
      </c>
      <c r="I192" s="70" t="s">
        <v>90</v>
      </c>
    </row>
    <row r="193" spans="1:9" x14ac:dyDescent="0.2">
      <c r="A193" s="71">
        <v>7194502330308</v>
      </c>
      <c r="B193" s="71">
        <v>7006559268929</v>
      </c>
      <c r="C193" s="70" t="s">
        <v>48</v>
      </c>
      <c r="D193">
        <v>0</v>
      </c>
      <c r="E193" s="72">
        <v>231600</v>
      </c>
      <c r="F193" s="72">
        <v>0</v>
      </c>
      <c r="G193" s="70" t="s">
        <v>49</v>
      </c>
      <c r="H193" s="70" t="s">
        <v>197</v>
      </c>
      <c r="I193" s="70" t="s">
        <v>91</v>
      </c>
    </row>
    <row r="194" spans="1:9" x14ac:dyDescent="0.2">
      <c r="A194" s="71">
        <v>7194502380318</v>
      </c>
      <c r="B194" s="71">
        <v>7006559268948</v>
      </c>
      <c r="C194" s="70" t="s">
        <v>75</v>
      </c>
      <c r="D194">
        <v>-0.66900000000000004</v>
      </c>
      <c r="E194" s="72">
        <v>-200</v>
      </c>
      <c r="F194" s="72">
        <v>0</v>
      </c>
      <c r="G194" s="70" t="s">
        <v>76</v>
      </c>
      <c r="H194" s="70" t="s">
        <v>198</v>
      </c>
      <c r="I194" s="70" t="s">
        <v>130</v>
      </c>
    </row>
    <row r="195" spans="1:9" x14ac:dyDescent="0.2">
      <c r="A195" s="71">
        <v>7194502380319</v>
      </c>
      <c r="B195" s="71">
        <v>7006559268948</v>
      </c>
      <c r="C195" s="70" t="s">
        <v>48</v>
      </c>
      <c r="D195">
        <v>0.66900000000000004</v>
      </c>
      <c r="E195" s="72">
        <v>200</v>
      </c>
      <c r="F195" s="72">
        <v>0</v>
      </c>
      <c r="G195" s="70" t="s">
        <v>76</v>
      </c>
      <c r="H195" s="70" t="s">
        <v>198</v>
      </c>
      <c r="I195" s="70" t="s">
        <v>90</v>
      </c>
    </row>
    <row r="196" spans="1:9" x14ac:dyDescent="0.2">
      <c r="A196" s="71">
        <v>7194502380320</v>
      </c>
      <c r="B196" s="71">
        <v>7006559268948</v>
      </c>
      <c r="C196" s="70" t="s">
        <v>48</v>
      </c>
      <c r="D196">
        <v>0</v>
      </c>
      <c r="E196" s="72">
        <v>225800</v>
      </c>
      <c r="F196" s="72">
        <v>0</v>
      </c>
      <c r="G196" s="70" t="s">
        <v>49</v>
      </c>
      <c r="H196" s="70" t="s">
        <v>198</v>
      </c>
      <c r="I196" s="70" t="s">
        <v>91</v>
      </c>
    </row>
    <row r="197" spans="1:9" x14ac:dyDescent="0.2">
      <c r="A197" s="71">
        <v>7194502420330</v>
      </c>
      <c r="B197" s="71">
        <v>7006559268967</v>
      </c>
      <c r="C197" s="70" t="s">
        <v>75</v>
      </c>
      <c r="D197">
        <v>-0.70299999999999996</v>
      </c>
      <c r="E197" s="72">
        <v>-200</v>
      </c>
      <c r="F197" s="72">
        <v>0</v>
      </c>
      <c r="G197" s="70" t="s">
        <v>76</v>
      </c>
      <c r="H197" s="70" t="s">
        <v>199</v>
      </c>
      <c r="I197" s="70" t="s">
        <v>130</v>
      </c>
    </row>
    <row r="198" spans="1:9" x14ac:dyDescent="0.2">
      <c r="A198" s="71">
        <v>7194502420331</v>
      </c>
      <c r="B198" s="71">
        <v>7006559268967</v>
      </c>
      <c r="C198" s="70" t="s">
        <v>48</v>
      </c>
      <c r="D198">
        <v>0.70299999999999996</v>
      </c>
      <c r="E198" s="72">
        <v>200</v>
      </c>
      <c r="F198" s="72">
        <v>0</v>
      </c>
      <c r="G198" s="70" t="s">
        <v>76</v>
      </c>
      <c r="H198" s="70" t="s">
        <v>199</v>
      </c>
      <c r="I198" s="70" t="s">
        <v>90</v>
      </c>
    </row>
    <row r="199" spans="1:9" x14ac:dyDescent="0.2">
      <c r="A199" s="71">
        <v>7194502420332</v>
      </c>
      <c r="B199" s="71">
        <v>7006559268967</v>
      </c>
      <c r="C199" s="70" t="s">
        <v>48</v>
      </c>
      <c r="D199">
        <v>0</v>
      </c>
      <c r="E199" s="72">
        <v>226500</v>
      </c>
      <c r="F199" s="72">
        <v>0</v>
      </c>
      <c r="G199" s="70" t="s">
        <v>49</v>
      </c>
      <c r="H199" s="70" t="s">
        <v>199</v>
      </c>
      <c r="I199" s="70" t="s">
        <v>91</v>
      </c>
    </row>
    <row r="200" spans="1:9" x14ac:dyDescent="0.2">
      <c r="A200" s="71">
        <v>7194502450342</v>
      </c>
      <c r="B200" s="71">
        <v>7006559349306</v>
      </c>
      <c r="C200" s="70" t="s">
        <v>75</v>
      </c>
      <c r="D200">
        <v>-0.67300000000000004</v>
      </c>
      <c r="E200" s="72">
        <v>-200</v>
      </c>
      <c r="F200" s="72">
        <v>0</v>
      </c>
      <c r="G200" s="70" t="s">
        <v>76</v>
      </c>
      <c r="H200" s="70" t="s">
        <v>200</v>
      </c>
      <c r="I200" s="70" t="s">
        <v>130</v>
      </c>
    </row>
    <row r="201" spans="1:9" x14ac:dyDescent="0.2">
      <c r="A201" s="71">
        <v>7194502450343</v>
      </c>
      <c r="B201" s="71">
        <v>7006559349306</v>
      </c>
      <c r="C201" s="70" t="s">
        <v>48</v>
      </c>
      <c r="D201">
        <v>0.67300000000000004</v>
      </c>
      <c r="E201" s="72">
        <v>200</v>
      </c>
      <c r="F201" s="72">
        <v>0</v>
      </c>
      <c r="G201" s="70" t="s">
        <v>76</v>
      </c>
      <c r="H201" s="70" t="s">
        <v>200</v>
      </c>
      <c r="I201" s="70" t="s">
        <v>90</v>
      </c>
    </row>
    <row r="202" spans="1:9" x14ac:dyDescent="0.2">
      <c r="A202" s="71">
        <v>7194502450344</v>
      </c>
      <c r="B202" s="71">
        <v>7006559349306</v>
      </c>
      <c r="C202" s="70" t="s">
        <v>48</v>
      </c>
      <c r="D202">
        <v>0</v>
      </c>
      <c r="E202" s="72">
        <v>225900</v>
      </c>
      <c r="F202" s="72">
        <v>0</v>
      </c>
      <c r="G202" s="70" t="s">
        <v>49</v>
      </c>
      <c r="H202" s="70" t="s">
        <v>200</v>
      </c>
      <c r="I202" s="70" t="s">
        <v>91</v>
      </c>
    </row>
    <row r="203" spans="1:9" x14ac:dyDescent="0.2">
      <c r="A203" s="71">
        <v>7194502490354</v>
      </c>
      <c r="B203" s="71">
        <v>7006559349325</v>
      </c>
      <c r="C203" s="70" t="s">
        <v>75</v>
      </c>
      <c r="D203">
        <v>-0.65400000000000003</v>
      </c>
      <c r="E203" s="72">
        <v>-200</v>
      </c>
      <c r="F203" s="72">
        <v>0</v>
      </c>
      <c r="G203" s="70" t="s">
        <v>76</v>
      </c>
      <c r="H203" s="70" t="s">
        <v>201</v>
      </c>
      <c r="I203" s="70" t="s">
        <v>130</v>
      </c>
    </row>
    <row r="204" spans="1:9" x14ac:dyDescent="0.2">
      <c r="A204" s="71">
        <v>7194502490355</v>
      </c>
      <c r="B204" s="71">
        <v>7006559349325</v>
      </c>
      <c r="C204" s="70" t="s">
        <v>48</v>
      </c>
      <c r="D204">
        <v>0.65400000000000003</v>
      </c>
      <c r="E204" s="72">
        <v>200</v>
      </c>
      <c r="F204" s="72">
        <v>0</v>
      </c>
      <c r="G204" s="70" t="s">
        <v>76</v>
      </c>
      <c r="H204" s="70" t="s">
        <v>201</v>
      </c>
      <c r="I204" s="70" t="s">
        <v>90</v>
      </c>
    </row>
    <row r="205" spans="1:9" x14ac:dyDescent="0.2">
      <c r="A205" s="71">
        <v>7194502490356</v>
      </c>
      <c r="B205" s="71">
        <v>7006559349325</v>
      </c>
      <c r="C205" s="70" t="s">
        <v>48</v>
      </c>
      <c r="D205">
        <v>0</v>
      </c>
      <c r="E205" s="72">
        <v>225500</v>
      </c>
      <c r="F205" s="72">
        <v>0</v>
      </c>
      <c r="G205" s="70" t="s">
        <v>49</v>
      </c>
      <c r="H205" s="70" t="s">
        <v>201</v>
      </c>
      <c r="I205" s="70" t="s">
        <v>91</v>
      </c>
    </row>
    <row r="206" spans="1:9" x14ac:dyDescent="0.2">
      <c r="A206" s="71">
        <v>7194502530366</v>
      </c>
      <c r="B206" s="71">
        <v>7006559349344</v>
      </c>
      <c r="C206" s="70" t="s">
        <v>75</v>
      </c>
      <c r="D206">
        <v>-0.70499999999999996</v>
      </c>
      <c r="E206" s="72">
        <v>-200</v>
      </c>
      <c r="F206" s="72">
        <v>0</v>
      </c>
      <c r="G206" s="70" t="s">
        <v>76</v>
      </c>
      <c r="H206" s="70" t="s">
        <v>202</v>
      </c>
      <c r="I206" s="70" t="s">
        <v>130</v>
      </c>
    </row>
    <row r="207" spans="1:9" x14ac:dyDescent="0.2">
      <c r="A207" s="71">
        <v>7194502530367</v>
      </c>
      <c r="B207" s="71">
        <v>7006559349344</v>
      </c>
      <c r="C207" s="70" t="s">
        <v>48</v>
      </c>
      <c r="D207">
        <v>0.70499999999999996</v>
      </c>
      <c r="E207" s="72">
        <v>200</v>
      </c>
      <c r="F207" s="72">
        <v>0</v>
      </c>
      <c r="G207" s="70" t="s">
        <v>76</v>
      </c>
      <c r="H207" s="70" t="s">
        <v>202</v>
      </c>
      <c r="I207" s="70" t="s">
        <v>90</v>
      </c>
    </row>
    <row r="208" spans="1:9" x14ac:dyDescent="0.2">
      <c r="A208" s="71">
        <v>7194502530368</v>
      </c>
      <c r="B208" s="71">
        <v>7006559349344</v>
      </c>
      <c r="C208" s="70" t="s">
        <v>48</v>
      </c>
      <c r="D208">
        <v>0</v>
      </c>
      <c r="E208" s="72">
        <v>226600</v>
      </c>
      <c r="F208" s="72">
        <v>0</v>
      </c>
      <c r="G208" s="70" t="s">
        <v>49</v>
      </c>
      <c r="H208" s="70" t="s">
        <v>202</v>
      </c>
      <c r="I208" s="70" t="s">
        <v>91</v>
      </c>
    </row>
    <row r="209" spans="1:9" x14ac:dyDescent="0.2">
      <c r="A209" s="71">
        <v>7194502580378</v>
      </c>
      <c r="B209" s="71">
        <v>7006559349363</v>
      </c>
      <c r="C209" s="70" t="s">
        <v>75</v>
      </c>
      <c r="D209">
        <v>-0.64500000000000002</v>
      </c>
      <c r="E209" s="72">
        <v>-200</v>
      </c>
      <c r="F209" s="72">
        <v>0</v>
      </c>
      <c r="G209" s="70" t="s">
        <v>76</v>
      </c>
      <c r="H209" s="70" t="s">
        <v>203</v>
      </c>
      <c r="I209" s="70" t="s">
        <v>130</v>
      </c>
    </row>
    <row r="210" spans="1:9" x14ac:dyDescent="0.2">
      <c r="A210" s="71">
        <v>7194502580379</v>
      </c>
      <c r="B210" s="71">
        <v>7006559349363</v>
      </c>
      <c r="C210" s="70" t="s">
        <v>48</v>
      </c>
      <c r="D210">
        <v>0.64500000000000002</v>
      </c>
      <c r="E210" s="72">
        <v>200</v>
      </c>
      <c r="F210" s="72">
        <v>0</v>
      </c>
      <c r="G210" s="70" t="s">
        <v>76</v>
      </c>
      <c r="H210" s="70" t="s">
        <v>203</v>
      </c>
      <c r="I210" s="70" t="s">
        <v>90</v>
      </c>
    </row>
    <row r="211" spans="1:9" x14ac:dyDescent="0.2">
      <c r="A211" s="71">
        <v>7194502580380</v>
      </c>
      <c r="B211" s="71">
        <v>7006559349363</v>
      </c>
      <c r="C211" s="70" t="s">
        <v>48</v>
      </c>
      <c r="D211">
        <v>0</v>
      </c>
      <c r="E211" s="72">
        <v>225300</v>
      </c>
      <c r="F211" s="72">
        <v>0</v>
      </c>
      <c r="G211" s="70" t="s">
        <v>49</v>
      </c>
      <c r="H211" s="70" t="s">
        <v>203</v>
      </c>
      <c r="I211" s="70" t="s">
        <v>91</v>
      </c>
    </row>
    <row r="212" spans="1:9" x14ac:dyDescent="0.2">
      <c r="A212" s="71">
        <v>7194502620390</v>
      </c>
      <c r="B212" s="71">
        <v>7006559057863</v>
      </c>
      <c r="C212" s="70" t="s">
        <v>75</v>
      </c>
      <c r="D212">
        <v>-0.72199999999999998</v>
      </c>
      <c r="E212" s="72">
        <v>-200</v>
      </c>
      <c r="F212" s="72">
        <v>0</v>
      </c>
      <c r="G212" s="70" t="s">
        <v>76</v>
      </c>
      <c r="H212" s="70" t="s">
        <v>204</v>
      </c>
      <c r="I212" s="70" t="s">
        <v>130</v>
      </c>
    </row>
    <row r="213" spans="1:9" x14ac:dyDescent="0.2">
      <c r="A213" s="71">
        <v>7194502620391</v>
      </c>
      <c r="B213" s="71">
        <v>7006559057863</v>
      </c>
      <c r="C213" s="70" t="s">
        <v>48</v>
      </c>
      <c r="D213">
        <v>0.72199999999999998</v>
      </c>
      <c r="E213" s="72">
        <v>200</v>
      </c>
      <c r="F213" s="72">
        <v>0</v>
      </c>
      <c r="G213" s="70" t="s">
        <v>76</v>
      </c>
      <c r="H213" s="70" t="s">
        <v>204</v>
      </c>
      <c r="I213" s="70" t="s">
        <v>90</v>
      </c>
    </row>
    <row r="214" spans="1:9" x14ac:dyDescent="0.2">
      <c r="A214" s="71">
        <v>7194502620392</v>
      </c>
      <c r="B214" s="71">
        <v>7006559057863</v>
      </c>
      <c r="C214" s="70" t="s">
        <v>48</v>
      </c>
      <c r="D214">
        <v>0</v>
      </c>
      <c r="E214" s="72">
        <v>226900</v>
      </c>
      <c r="F214" s="72">
        <v>0</v>
      </c>
      <c r="G214" s="70" t="s">
        <v>49</v>
      </c>
      <c r="H214" s="70" t="s">
        <v>204</v>
      </c>
      <c r="I214" s="70" t="s">
        <v>91</v>
      </c>
    </row>
    <row r="215" spans="1:9" x14ac:dyDescent="0.2">
      <c r="A215" s="71">
        <v>7194502650402</v>
      </c>
      <c r="B215" s="71">
        <v>7006559449860</v>
      </c>
      <c r="C215" s="70" t="s">
        <v>75</v>
      </c>
      <c r="D215">
        <v>-0.64100000000000001</v>
      </c>
      <c r="E215" s="72">
        <v>-200</v>
      </c>
      <c r="F215" s="72">
        <v>0</v>
      </c>
      <c r="G215" s="70" t="s">
        <v>76</v>
      </c>
      <c r="H215" s="70" t="s">
        <v>205</v>
      </c>
      <c r="I215" s="70" t="s">
        <v>130</v>
      </c>
    </row>
    <row r="216" spans="1:9" x14ac:dyDescent="0.2">
      <c r="A216" s="71">
        <v>7194502650403</v>
      </c>
      <c r="B216" s="71">
        <v>7006559449860</v>
      </c>
      <c r="C216" s="70" t="s">
        <v>48</v>
      </c>
      <c r="D216">
        <v>0.64100000000000001</v>
      </c>
      <c r="E216" s="72">
        <v>200</v>
      </c>
      <c r="F216" s="72">
        <v>0</v>
      </c>
      <c r="G216" s="70" t="s">
        <v>76</v>
      </c>
      <c r="H216" s="70" t="s">
        <v>205</v>
      </c>
      <c r="I216" s="70" t="s">
        <v>90</v>
      </c>
    </row>
    <row r="217" spans="1:9" x14ac:dyDescent="0.2">
      <c r="A217" s="71">
        <v>7194502650404</v>
      </c>
      <c r="B217" s="71">
        <v>7006559449860</v>
      </c>
      <c r="C217" s="70" t="s">
        <v>48</v>
      </c>
      <c r="D217">
        <v>0</v>
      </c>
      <c r="E217" s="72">
        <v>225200</v>
      </c>
      <c r="F217" s="72">
        <v>0</v>
      </c>
      <c r="G217" s="70" t="s">
        <v>49</v>
      </c>
      <c r="H217" s="70" t="s">
        <v>205</v>
      </c>
      <c r="I217" s="70" t="s">
        <v>91</v>
      </c>
    </row>
    <row r="218" spans="1:9" x14ac:dyDescent="0.2">
      <c r="A218" s="71">
        <v>7194502690414</v>
      </c>
      <c r="B218" s="71">
        <v>7006555892519</v>
      </c>
      <c r="C218" s="70" t="s">
        <v>75</v>
      </c>
      <c r="D218">
        <v>-0.627</v>
      </c>
      <c r="E218" s="72">
        <v>-200</v>
      </c>
      <c r="F218" s="72">
        <v>0</v>
      </c>
      <c r="G218" s="70" t="s">
        <v>76</v>
      </c>
      <c r="H218" s="70" t="s">
        <v>206</v>
      </c>
      <c r="I218" s="70" t="s">
        <v>130</v>
      </c>
    </row>
    <row r="219" spans="1:9" x14ac:dyDescent="0.2">
      <c r="A219" s="71">
        <v>7194502690415</v>
      </c>
      <c r="B219" s="71">
        <v>7006555892519</v>
      </c>
      <c r="C219" s="70" t="s">
        <v>48</v>
      </c>
      <c r="D219">
        <v>0.627</v>
      </c>
      <c r="E219" s="72">
        <v>200</v>
      </c>
      <c r="F219" s="72">
        <v>0</v>
      </c>
      <c r="G219" s="70" t="s">
        <v>76</v>
      </c>
      <c r="H219" s="70" t="s">
        <v>206</v>
      </c>
      <c r="I219" s="70" t="s">
        <v>90</v>
      </c>
    </row>
    <row r="220" spans="1:9" x14ac:dyDescent="0.2">
      <c r="A220" s="71">
        <v>7194502690416</v>
      </c>
      <c r="B220" s="71">
        <v>7006555892519</v>
      </c>
      <c r="C220" s="70" t="s">
        <v>48</v>
      </c>
      <c r="D220">
        <v>0</v>
      </c>
      <c r="E220" s="72">
        <v>224900</v>
      </c>
      <c r="F220" s="72">
        <v>0</v>
      </c>
      <c r="G220" s="70" t="s">
        <v>49</v>
      </c>
      <c r="H220" s="70" t="s">
        <v>206</v>
      </c>
      <c r="I220" s="70" t="s">
        <v>91</v>
      </c>
    </row>
    <row r="221" spans="1:9" x14ac:dyDescent="0.2">
      <c r="A221" s="71">
        <v>7194502750425</v>
      </c>
      <c r="B221" s="71">
        <v>7006567450494</v>
      </c>
      <c r="C221" s="70" t="s">
        <v>75</v>
      </c>
      <c r="D221">
        <v>-1.349</v>
      </c>
      <c r="E221" s="72">
        <v>-400</v>
      </c>
      <c r="F221" s="72">
        <v>0</v>
      </c>
      <c r="G221" s="70" t="s">
        <v>76</v>
      </c>
      <c r="H221" s="70" t="s">
        <v>207</v>
      </c>
      <c r="I221" s="70" t="s">
        <v>130</v>
      </c>
    </row>
    <row r="222" spans="1:9" x14ac:dyDescent="0.2">
      <c r="A222" s="71">
        <v>7194502750426</v>
      </c>
      <c r="B222" s="71">
        <v>7006567450494</v>
      </c>
      <c r="C222" s="70" t="s">
        <v>48</v>
      </c>
      <c r="D222">
        <v>1.349</v>
      </c>
      <c r="E222" s="72">
        <v>400</v>
      </c>
      <c r="F222" s="72">
        <v>0</v>
      </c>
      <c r="G222" s="70" t="s">
        <v>76</v>
      </c>
      <c r="H222" s="70" t="s">
        <v>207</v>
      </c>
      <c r="I222" s="70" t="s">
        <v>90</v>
      </c>
    </row>
    <row r="223" spans="1:9" x14ac:dyDescent="0.2">
      <c r="A223" s="71">
        <v>7194502750427</v>
      </c>
      <c r="B223" s="71">
        <v>7006567450494</v>
      </c>
      <c r="C223" s="70" t="s">
        <v>48</v>
      </c>
      <c r="D223">
        <v>0</v>
      </c>
      <c r="E223" s="72">
        <v>11600</v>
      </c>
      <c r="F223" s="72">
        <v>0</v>
      </c>
      <c r="G223" s="70" t="s">
        <v>49</v>
      </c>
      <c r="H223" s="70" t="s">
        <v>207</v>
      </c>
      <c r="I223" s="70" t="s">
        <v>91</v>
      </c>
    </row>
    <row r="224" spans="1:9" x14ac:dyDescent="0.2">
      <c r="A224" s="71">
        <v>7194503310472</v>
      </c>
      <c r="B224" s="71">
        <v>7006556254351</v>
      </c>
      <c r="C224" s="70" t="s">
        <v>75</v>
      </c>
      <c r="D224">
        <v>-0.34499999999999997</v>
      </c>
      <c r="E224" s="72">
        <v>-100</v>
      </c>
      <c r="F224" s="72">
        <v>0</v>
      </c>
      <c r="G224" s="70" t="s">
        <v>76</v>
      </c>
      <c r="H224" s="70" t="s">
        <v>208</v>
      </c>
      <c r="I224" s="70" t="s">
        <v>130</v>
      </c>
    </row>
    <row r="225" spans="1:9" x14ac:dyDescent="0.2">
      <c r="A225" s="71">
        <v>7194503310473</v>
      </c>
      <c r="B225" s="71">
        <v>7006556254351</v>
      </c>
      <c r="C225" s="70" t="s">
        <v>48</v>
      </c>
      <c r="D225">
        <v>0.34499999999999997</v>
      </c>
      <c r="E225" s="72">
        <v>100</v>
      </c>
      <c r="F225" s="72">
        <v>0</v>
      </c>
      <c r="G225" s="70" t="s">
        <v>76</v>
      </c>
      <c r="H225" s="70" t="s">
        <v>208</v>
      </c>
      <c r="I225" s="70" t="s">
        <v>90</v>
      </c>
    </row>
    <row r="226" spans="1:9" x14ac:dyDescent="0.2">
      <c r="A226" s="71">
        <v>7194503310474</v>
      </c>
      <c r="B226" s="71">
        <v>7006556254351</v>
      </c>
      <c r="C226" s="70" t="s">
        <v>48</v>
      </c>
      <c r="D226">
        <v>0</v>
      </c>
      <c r="E226" s="72">
        <v>141800</v>
      </c>
      <c r="F226" s="72">
        <v>0</v>
      </c>
      <c r="G226" s="70" t="s">
        <v>49</v>
      </c>
      <c r="H226" s="70" t="s">
        <v>208</v>
      </c>
      <c r="I226" s="70" t="s">
        <v>91</v>
      </c>
    </row>
    <row r="227" spans="1:9" x14ac:dyDescent="0.2">
      <c r="A227" s="71">
        <v>7194503350483</v>
      </c>
      <c r="B227" s="71">
        <v>7006560454618</v>
      </c>
      <c r="C227" s="70" t="s">
        <v>75</v>
      </c>
      <c r="D227">
        <v>-0.34499999999999997</v>
      </c>
      <c r="E227" s="72">
        <v>-100</v>
      </c>
      <c r="F227" s="72">
        <v>0</v>
      </c>
      <c r="G227" s="70" t="s">
        <v>76</v>
      </c>
      <c r="H227" s="70" t="s">
        <v>209</v>
      </c>
      <c r="I227" s="70" t="s">
        <v>130</v>
      </c>
    </row>
    <row r="228" spans="1:9" x14ac:dyDescent="0.2">
      <c r="A228" s="71">
        <v>7194503350484</v>
      </c>
      <c r="B228" s="71">
        <v>7006560454618</v>
      </c>
      <c r="C228" s="70" t="s">
        <v>48</v>
      </c>
      <c r="D228">
        <v>0.34499999999999997</v>
      </c>
      <c r="E228" s="72">
        <v>100</v>
      </c>
      <c r="F228" s="72">
        <v>0</v>
      </c>
      <c r="G228" s="70" t="s">
        <v>76</v>
      </c>
      <c r="H228" s="70" t="s">
        <v>209</v>
      </c>
      <c r="I228" s="70" t="s">
        <v>90</v>
      </c>
    </row>
    <row r="229" spans="1:9" x14ac:dyDescent="0.2">
      <c r="A229" s="71">
        <v>7194503350485</v>
      </c>
      <c r="B229" s="71">
        <v>7006560454618</v>
      </c>
      <c r="C229" s="70" t="s">
        <v>48</v>
      </c>
      <c r="D229">
        <v>0</v>
      </c>
      <c r="E229" s="72">
        <v>141800</v>
      </c>
      <c r="F229" s="72">
        <v>0</v>
      </c>
      <c r="G229" s="70" t="s">
        <v>49</v>
      </c>
      <c r="H229" s="70" t="s">
        <v>209</v>
      </c>
      <c r="I229" s="70" t="s">
        <v>91</v>
      </c>
    </row>
    <row r="230" spans="1:9" x14ac:dyDescent="0.2">
      <c r="A230" s="71">
        <v>7194503390494</v>
      </c>
      <c r="B230" s="71">
        <v>7006560454639</v>
      </c>
      <c r="C230" s="70" t="s">
        <v>75</v>
      </c>
      <c r="D230">
        <v>-0.34599999999999997</v>
      </c>
      <c r="E230" s="72">
        <v>-100</v>
      </c>
      <c r="F230" s="72">
        <v>0</v>
      </c>
      <c r="G230" s="70" t="s">
        <v>76</v>
      </c>
      <c r="H230" s="70" t="s">
        <v>210</v>
      </c>
      <c r="I230" s="70" t="s">
        <v>130</v>
      </c>
    </row>
    <row r="231" spans="1:9" x14ac:dyDescent="0.2">
      <c r="A231" s="71">
        <v>7194503390495</v>
      </c>
      <c r="B231" s="71">
        <v>7006560454639</v>
      </c>
      <c r="C231" s="70" t="s">
        <v>48</v>
      </c>
      <c r="D231">
        <v>0.34599999999999997</v>
      </c>
      <c r="E231" s="72">
        <v>100</v>
      </c>
      <c r="F231" s="72">
        <v>0</v>
      </c>
      <c r="G231" s="70" t="s">
        <v>76</v>
      </c>
      <c r="H231" s="70" t="s">
        <v>210</v>
      </c>
      <c r="I231" s="70" t="s">
        <v>90</v>
      </c>
    </row>
    <row r="232" spans="1:9" x14ac:dyDescent="0.2">
      <c r="A232" s="71">
        <v>7194503390496</v>
      </c>
      <c r="B232" s="71">
        <v>7006560454639</v>
      </c>
      <c r="C232" s="70" t="s">
        <v>48</v>
      </c>
      <c r="D232">
        <v>0</v>
      </c>
      <c r="E232" s="72">
        <v>142200</v>
      </c>
      <c r="F232" s="72">
        <v>0</v>
      </c>
      <c r="G232" s="70" t="s">
        <v>49</v>
      </c>
      <c r="H232" s="70" t="s">
        <v>210</v>
      </c>
      <c r="I232" s="70" t="s">
        <v>91</v>
      </c>
    </row>
    <row r="233" spans="1:9" x14ac:dyDescent="0.2">
      <c r="A233" s="71">
        <v>7194503430505</v>
      </c>
      <c r="B233" s="71">
        <v>7006560836079</v>
      </c>
      <c r="C233" s="70" t="s">
        <v>75</v>
      </c>
      <c r="D233">
        <v>-0.35</v>
      </c>
      <c r="E233" s="72">
        <v>-100</v>
      </c>
      <c r="F233" s="72">
        <v>0</v>
      </c>
      <c r="G233" s="70" t="s">
        <v>76</v>
      </c>
      <c r="H233" s="70" t="s">
        <v>211</v>
      </c>
      <c r="I233" s="70" t="s">
        <v>130</v>
      </c>
    </row>
    <row r="234" spans="1:9" x14ac:dyDescent="0.2">
      <c r="A234" s="71">
        <v>7194503430506</v>
      </c>
      <c r="B234" s="71">
        <v>7006560836079</v>
      </c>
      <c r="C234" s="70" t="s">
        <v>48</v>
      </c>
      <c r="D234">
        <v>0.35</v>
      </c>
      <c r="E234" s="72">
        <v>100</v>
      </c>
      <c r="F234" s="72">
        <v>0</v>
      </c>
      <c r="G234" s="70" t="s">
        <v>76</v>
      </c>
      <c r="H234" s="70" t="s">
        <v>211</v>
      </c>
      <c r="I234" s="70" t="s">
        <v>90</v>
      </c>
    </row>
    <row r="235" spans="1:9" x14ac:dyDescent="0.2">
      <c r="A235" s="71">
        <v>7194503430507</v>
      </c>
      <c r="B235" s="71">
        <v>7006560836079</v>
      </c>
      <c r="C235" s="70" t="s">
        <v>48</v>
      </c>
      <c r="D235">
        <v>0</v>
      </c>
      <c r="E235" s="72">
        <v>143800</v>
      </c>
      <c r="F235" s="72">
        <v>0</v>
      </c>
      <c r="G235" s="70" t="s">
        <v>49</v>
      </c>
      <c r="H235" s="70" t="s">
        <v>211</v>
      </c>
      <c r="I235" s="70" t="s">
        <v>91</v>
      </c>
    </row>
    <row r="236" spans="1:9" x14ac:dyDescent="0.2">
      <c r="A236" s="71">
        <v>7194503480516</v>
      </c>
      <c r="B236" s="71">
        <v>7006560836100</v>
      </c>
      <c r="C236" s="70" t="s">
        <v>75</v>
      </c>
      <c r="D236">
        <v>-0.35</v>
      </c>
      <c r="E236" s="72">
        <v>-100</v>
      </c>
      <c r="F236" s="72">
        <v>0</v>
      </c>
      <c r="G236" s="70" t="s">
        <v>76</v>
      </c>
      <c r="H236" s="70" t="s">
        <v>212</v>
      </c>
      <c r="I236" s="70" t="s">
        <v>130</v>
      </c>
    </row>
    <row r="237" spans="1:9" x14ac:dyDescent="0.2">
      <c r="A237" s="71">
        <v>7194503480517</v>
      </c>
      <c r="B237" s="71">
        <v>7006560836100</v>
      </c>
      <c r="C237" s="70" t="s">
        <v>48</v>
      </c>
      <c r="D237">
        <v>0.35</v>
      </c>
      <c r="E237" s="72">
        <v>100</v>
      </c>
      <c r="F237" s="72">
        <v>0</v>
      </c>
      <c r="G237" s="70" t="s">
        <v>76</v>
      </c>
      <c r="H237" s="70" t="s">
        <v>212</v>
      </c>
      <c r="I237" s="70" t="s">
        <v>90</v>
      </c>
    </row>
    <row r="238" spans="1:9" x14ac:dyDescent="0.2">
      <c r="A238" s="71">
        <v>7194503480518</v>
      </c>
      <c r="B238" s="71">
        <v>7006560836100</v>
      </c>
      <c r="C238" s="70" t="s">
        <v>48</v>
      </c>
      <c r="D238">
        <v>0</v>
      </c>
      <c r="E238" s="72">
        <v>143800</v>
      </c>
      <c r="F238" s="72">
        <v>0</v>
      </c>
      <c r="G238" s="70" t="s">
        <v>49</v>
      </c>
      <c r="H238" s="70" t="s">
        <v>212</v>
      </c>
      <c r="I238" s="70" t="s">
        <v>91</v>
      </c>
    </row>
    <row r="239" spans="1:9" x14ac:dyDescent="0.2">
      <c r="A239" s="71">
        <v>7194503520527</v>
      </c>
      <c r="B239" s="71">
        <v>7006560836121</v>
      </c>
      <c r="C239" s="70" t="s">
        <v>75</v>
      </c>
      <c r="D239">
        <v>-0.35</v>
      </c>
      <c r="E239" s="72">
        <v>-100</v>
      </c>
      <c r="F239" s="72">
        <v>0</v>
      </c>
      <c r="G239" s="70" t="s">
        <v>76</v>
      </c>
      <c r="H239" s="70" t="s">
        <v>213</v>
      </c>
      <c r="I239" s="70" t="s">
        <v>130</v>
      </c>
    </row>
    <row r="240" spans="1:9" x14ac:dyDescent="0.2">
      <c r="A240" s="71">
        <v>7194503520528</v>
      </c>
      <c r="B240" s="71">
        <v>7006560836121</v>
      </c>
      <c r="C240" s="70" t="s">
        <v>48</v>
      </c>
      <c r="D240">
        <v>0.35</v>
      </c>
      <c r="E240" s="72">
        <v>100</v>
      </c>
      <c r="F240" s="72">
        <v>0</v>
      </c>
      <c r="G240" s="70" t="s">
        <v>76</v>
      </c>
      <c r="H240" s="70" t="s">
        <v>213</v>
      </c>
      <c r="I240" s="70" t="s">
        <v>90</v>
      </c>
    </row>
    <row r="241" spans="1:9" x14ac:dyDescent="0.2">
      <c r="A241" s="71">
        <v>7194503520529</v>
      </c>
      <c r="B241" s="71">
        <v>7006560836121</v>
      </c>
      <c r="C241" s="70" t="s">
        <v>48</v>
      </c>
      <c r="D241">
        <v>0</v>
      </c>
      <c r="E241" s="72">
        <v>143800</v>
      </c>
      <c r="F241" s="72">
        <v>0</v>
      </c>
      <c r="G241" s="70" t="s">
        <v>49</v>
      </c>
      <c r="H241" s="70" t="s">
        <v>213</v>
      </c>
      <c r="I241" s="70" t="s">
        <v>91</v>
      </c>
    </row>
    <row r="242" spans="1:9" x14ac:dyDescent="0.2">
      <c r="A242" s="71">
        <v>7194503560538</v>
      </c>
      <c r="B242" s="71">
        <v>7006560836142</v>
      </c>
      <c r="C242" s="70" t="s">
        <v>75</v>
      </c>
      <c r="D242">
        <v>-0.35</v>
      </c>
      <c r="E242" s="72">
        <v>-100</v>
      </c>
      <c r="F242" s="72">
        <v>0</v>
      </c>
      <c r="G242" s="70" t="s">
        <v>76</v>
      </c>
      <c r="H242" s="70" t="s">
        <v>214</v>
      </c>
      <c r="I242" s="70" t="s">
        <v>130</v>
      </c>
    </row>
    <row r="243" spans="1:9" x14ac:dyDescent="0.2">
      <c r="A243" s="71">
        <v>7194503560539</v>
      </c>
      <c r="B243" s="71">
        <v>7006560836142</v>
      </c>
      <c r="C243" s="70" t="s">
        <v>48</v>
      </c>
      <c r="D243">
        <v>0.35</v>
      </c>
      <c r="E243" s="72">
        <v>100</v>
      </c>
      <c r="F243" s="72">
        <v>0</v>
      </c>
      <c r="G243" s="70" t="s">
        <v>76</v>
      </c>
      <c r="H243" s="70" t="s">
        <v>214</v>
      </c>
      <c r="I243" s="70" t="s">
        <v>90</v>
      </c>
    </row>
    <row r="244" spans="1:9" x14ac:dyDescent="0.2">
      <c r="A244" s="71">
        <v>7194503560540</v>
      </c>
      <c r="B244" s="71">
        <v>7006560836142</v>
      </c>
      <c r="C244" s="70" t="s">
        <v>48</v>
      </c>
      <c r="D244">
        <v>0</v>
      </c>
      <c r="E244" s="72">
        <v>143800</v>
      </c>
      <c r="F244" s="72">
        <v>0</v>
      </c>
      <c r="G244" s="70" t="s">
        <v>49</v>
      </c>
      <c r="H244" s="70" t="s">
        <v>214</v>
      </c>
      <c r="I244" s="70" t="s">
        <v>91</v>
      </c>
    </row>
    <row r="245" spans="1:9" x14ac:dyDescent="0.2">
      <c r="A245" s="71">
        <v>7194503590549</v>
      </c>
      <c r="B245" s="71">
        <v>7006560846163</v>
      </c>
      <c r="C245" s="70" t="s">
        <v>75</v>
      </c>
      <c r="D245">
        <v>-0.35</v>
      </c>
      <c r="E245" s="72">
        <v>-100</v>
      </c>
      <c r="F245" s="72">
        <v>0</v>
      </c>
      <c r="G245" s="70" t="s">
        <v>76</v>
      </c>
      <c r="H245" s="70" t="s">
        <v>215</v>
      </c>
      <c r="I245" s="70" t="s">
        <v>130</v>
      </c>
    </row>
    <row r="246" spans="1:9" x14ac:dyDescent="0.2">
      <c r="A246" s="71">
        <v>7194503590550</v>
      </c>
      <c r="B246" s="71">
        <v>7006560846163</v>
      </c>
      <c r="C246" s="70" t="s">
        <v>48</v>
      </c>
      <c r="D246">
        <v>0.35</v>
      </c>
      <c r="E246" s="72">
        <v>100</v>
      </c>
      <c r="F246" s="72">
        <v>0</v>
      </c>
      <c r="G246" s="70" t="s">
        <v>76</v>
      </c>
      <c r="H246" s="70" t="s">
        <v>215</v>
      </c>
      <c r="I246" s="70" t="s">
        <v>90</v>
      </c>
    </row>
    <row r="247" spans="1:9" x14ac:dyDescent="0.2">
      <c r="A247" s="71">
        <v>7194503590551</v>
      </c>
      <c r="B247" s="71">
        <v>7006560846163</v>
      </c>
      <c r="C247" s="70" t="s">
        <v>48</v>
      </c>
      <c r="D247">
        <v>0</v>
      </c>
      <c r="E247" s="72">
        <v>143800</v>
      </c>
      <c r="F247" s="72">
        <v>0</v>
      </c>
      <c r="G247" s="70" t="s">
        <v>49</v>
      </c>
      <c r="H247" s="70" t="s">
        <v>215</v>
      </c>
      <c r="I247" s="70" t="s">
        <v>91</v>
      </c>
    </row>
    <row r="248" spans="1:9" x14ac:dyDescent="0.2">
      <c r="A248" s="71">
        <v>7194503640561</v>
      </c>
      <c r="B248" s="71">
        <v>7006560846184</v>
      </c>
      <c r="C248" s="70" t="s">
        <v>75</v>
      </c>
      <c r="D248">
        <v>-0.34799999999999998</v>
      </c>
      <c r="E248" s="72">
        <v>-100</v>
      </c>
      <c r="F248" s="72">
        <v>0</v>
      </c>
      <c r="G248" s="70" t="s">
        <v>76</v>
      </c>
      <c r="H248" s="70" t="s">
        <v>216</v>
      </c>
      <c r="I248" s="70" t="s">
        <v>130</v>
      </c>
    </row>
    <row r="249" spans="1:9" x14ac:dyDescent="0.2">
      <c r="A249" s="71">
        <v>7194503640562</v>
      </c>
      <c r="B249" s="71">
        <v>7006560846184</v>
      </c>
      <c r="C249" s="70" t="s">
        <v>48</v>
      </c>
      <c r="D249">
        <v>0.34799999999999998</v>
      </c>
      <c r="E249" s="72">
        <v>100</v>
      </c>
      <c r="F249" s="72">
        <v>0</v>
      </c>
      <c r="G249" s="70" t="s">
        <v>76</v>
      </c>
      <c r="H249" s="70" t="s">
        <v>216</v>
      </c>
      <c r="I249" s="70" t="s">
        <v>90</v>
      </c>
    </row>
    <row r="250" spans="1:9" x14ac:dyDescent="0.2">
      <c r="A250" s="71">
        <v>7194503640563</v>
      </c>
      <c r="B250" s="71">
        <v>7006560846184</v>
      </c>
      <c r="C250" s="70" t="s">
        <v>48</v>
      </c>
      <c r="D250">
        <v>0</v>
      </c>
      <c r="E250" s="72">
        <v>143000</v>
      </c>
      <c r="F250" s="72">
        <v>0</v>
      </c>
      <c r="G250" s="70" t="s">
        <v>49</v>
      </c>
      <c r="H250" s="70" t="s">
        <v>216</v>
      </c>
      <c r="I250" s="70" t="s">
        <v>91</v>
      </c>
    </row>
    <row r="251" spans="1:9" x14ac:dyDescent="0.2">
      <c r="A251" s="71">
        <v>7194503680572</v>
      </c>
      <c r="B251" s="71">
        <v>7006560846205</v>
      </c>
      <c r="C251" s="70" t="s">
        <v>75</v>
      </c>
      <c r="D251">
        <v>-0.48399999999999999</v>
      </c>
      <c r="E251" s="72">
        <v>-100</v>
      </c>
      <c r="F251" s="72">
        <v>0</v>
      </c>
      <c r="G251" s="70" t="s">
        <v>76</v>
      </c>
      <c r="H251" s="70" t="s">
        <v>217</v>
      </c>
      <c r="I251" s="70" t="s">
        <v>130</v>
      </c>
    </row>
    <row r="252" spans="1:9" x14ac:dyDescent="0.2">
      <c r="A252" s="71">
        <v>7194503680573</v>
      </c>
      <c r="B252" s="71">
        <v>7006560846205</v>
      </c>
      <c r="C252" s="70" t="s">
        <v>48</v>
      </c>
      <c r="D252">
        <v>0.48399999999999999</v>
      </c>
      <c r="E252" s="72">
        <v>100</v>
      </c>
      <c r="F252" s="72">
        <v>0</v>
      </c>
      <c r="G252" s="70" t="s">
        <v>76</v>
      </c>
      <c r="H252" s="70" t="s">
        <v>217</v>
      </c>
      <c r="I252" s="70" t="s">
        <v>90</v>
      </c>
    </row>
    <row r="253" spans="1:9" x14ac:dyDescent="0.2">
      <c r="A253" s="71">
        <v>7194503680574</v>
      </c>
      <c r="B253" s="71">
        <v>7006560846205</v>
      </c>
      <c r="C253" s="70" t="s">
        <v>48</v>
      </c>
      <c r="D253">
        <v>0</v>
      </c>
      <c r="E253" s="72">
        <v>178300</v>
      </c>
      <c r="F253" s="72">
        <v>0</v>
      </c>
      <c r="G253" s="70" t="s">
        <v>49</v>
      </c>
      <c r="H253" s="70" t="s">
        <v>217</v>
      </c>
      <c r="I253" s="70" t="s">
        <v>91</v>
      </c>
    </row>
    <row r="254" spans="1:9" x14ac:dyDescent="0.2">
      <c r="A254" s="71">
        <v>7194503710583</v>
      </c>
      <c r="B254" s="71">
        <v>7006560846226</v>
      </c>
      <c r="C254" s="70" t="s">
        <v>75</v>
      </c>
      <c r="D254">
        <v>-0.44900000000000001</v>
      </c>
      <c r="E254" s="72">
        <v>-100</v>
      </c>
      <c r="F254" s="72">
        <v>0</v>
      </c>
      <c r="G254" s="70" t="s">
        <v>76</v>
      </c>
      <c r="H254" s="70" t="s">
        <v>218</v>
      </c>
      <c r="I254" s="70" t="s">
        <v>130</v>
      </c>
    </row>
    <row r="255" spans="1:9" x14ac:dyDescent="0.2">
      <c r="A255" s="71">
        <v>7194503710584</v>
      </c>
      <c r="B255" s="71">
        <v>7006560846226</v>
      </c>
      <c r="C255" s="70" t="s">
        <v>48</v>
      </c>
      <c r="D255">
        <v>0.44900000000000001</v>
      </c>
      <c r="E255" s="72">
        <v>100</v>
      </c>
      <c r="F255" s="72">
        <v>0</v>
      </c>
      <c r="G255" s="70" t="s">
        <v>76</v>
      </c>
      <c r="H255" s="70" t="s">
        <v>218</v>
      </c>
      <c r="I255" s="70" t="s">
        <v>90</v>
      </c>
    </row>
    <row r="256" spans="1:9" x14ac:dyDescent="0.2">
      <c r="A256" s="71">
        <v>7194503710585</v>
      </c>
      <c r="B256" s="71">
        <v>7006560846226</v>
      </c>
      <c r="C256" s="70" t="s">
        <v>48</v>
      </c>
      <c r="D256">
        <v>0</v>
      </c>
      <c r="E256" s="72">
        <v>178300</v>
      </c>
      <c r="F256" s="72">
        <v>0</v>
      </c>
      <c r="G256" s="70" t="s">
        <v>49</v>
      </c>
      <c r="H256" s="70" t="s">
        <v>218</v>
      </c>
      <c r="I256" s="70" t="s">
        <v>91</v>
      </c>
    </row>
    <row r="257" spans="1:9" x14ac:dyDescent="0.2">
      <c r="A257" s="71">
        <v>7194503750594</v>
      </c>
      <c r="B257" s="71">
        <v>7006560866460</v>
      </c>
      <c r="C257" s="70" t="s">
        <v>75</v>
      </c>
      <c r="D257">
        <v>-0.44800000000000001</v>
      </c>
      <c r="E257" s="72">
        <v>-100</v>
      </c>
      <c r="F257" s="72">
        <v>0</v>
      </c>
      <c r="G257" s="70" t="s">
        <v>76</v>
      </c>
      <c r="H257" s="70" t="s">
        <v>219</v>
      </c>
      <c r="I257" s="70" t="s">
        <v>130</v>
      </c>
    </row>
    <row r="258" spans="1:9" x14ac:dyDescent="0.2">
      <c r="A258" s="71">
        <v>7194503750595</v>
      </c>
      <c r="B258" s="71">
        <v>7006560866460</v>
      </c>
      <c r="C258" s="70" t="s">
        <v>48</v>
      </c>
      <c r="D258">
        <v>0.44800000000000001</v>
      </c>
      <c r="E258" s="72">
        <v>100</v>
      </c>
      <c r="F258" s="72">
        <v>0</v>
      </c>
      <c r="G258" s="70" t="s">
        <v>76</v>
      </c>
      <c r="H258" s="70" t="s">
        <v>219</v>
      </c>
      <c r="I258" s="70" t="s">
        <v>90</v>
      </c>
    </row>
    <row r="259" spans="1:9" x14ac:dyDescent="0.2">
      <c r="A259" s="71">
        <v>7194503750596</v>
      </c>
      <c r="B259" s="71">
        <v>7006560866460</v>
      </c>
      <c r="C259" s="70" t="s">
        <v>48</v>
      </c>
      <c r="D259">
        <v>0</v>
      </c>
      <c r="E259" s="72">
        <v>178300</v>
      </c>
      <c r="F259" s="72">
        <v>0</v>
      </c>
      <c r="G259" s="70" t="s">
        <v>49</v>
      </c>
      <c r="H259" s="70" t="s">
        <v>219</v>
      </c>
      <c r="I259" s="70" t="s">
        <v>91</v>
      </c>
    </row>
    <row r="260" spans="1:9" x14ac:dyDescent="0.2">
      <c r="A260" s="71">
        <v>7194503790605</v>
      </c>
      <c r="B260" s="71">
        <v>7006560866481</v>
      </c>
      <c r="C260" s="70" t="s">
        <v>75</v>
      </c>
      <c r="D260">
        <v>-0.44700000000000001</v>
      </c>
      <c r="E260" s="72">
        <v>-100</v>
      </c>
      <c r="F260" s="72">
        <v>0</v>
      </c>
      <c r="G260" s="70" t="s">
        <v>76</v>
      </c>
      <c r="H260" s="70" t="s">
        <v>220</v>
      </c>
      <c r="I260" s="70" t="s">
        <v>130</v>
      </c>
    </row>
    <row r="261" spans="1:9" x14ac:dyDescent="0.2">
      <c r="A261" s="71">
        <v>7194503790606</v>
      </c>
      <c r="B261" s="71">
        <v>7006560866481</v>
      </c>
      <c r="C261" s="70" t="s">
        <v>48</v>
      </c>
      <c r="D261">
        <v>0.44700000000000001</v>
      </c>
      <c r="E261" s="72">
        <v>100</v>
      </c>
      <c r="F261" s="72">
        <v>0</v>
      </c>
      <c r="G261" s="70" t="s">
        <v>76</v>
      </c>
      <c r="H261" s="70" t="s">
        <v>220</v>
      </c>
      <c r="I261" s="70" t="s">
        <v>90</v>
      </c>
    </row>
    <row r="262" spans="1:9" x14ac:dyDescent="0.2">
      <c r="A262" s="71">
        <v>7194503790607</v>
      </c>
      <c r="B262" s="71">
        <v>7006560866481</v>
      </c>
      <c r="C262" s="70" t="s">
        <v>48</v>
      </c>
      <c r="D262">
        <v>0</v>
      </c>
      <c r="E262" s="72">
        <v>178300</v>
      </c>
      <c r="F262" s="72">
        <v>0</v>
      </c>
      <c r="G262" s="70" t="s">
        <v>49</v>
      </c>
      <c r="H262" s="70" t="s">
        <v>220</v>
      </c>
      <c r="I262" s="70" t="s">
        <v>91</v>
      </c>
    </row>
    <row r="263" spans="1:9" x14ac:dyDescent="0.2">
      <c r="A263" s="71">
        <v>7194503830616</v>
      </c>
      <c r="B263" s="71">
        <v>7006560866502</v>
      </c>
      <c r="C263" s="70" t="s">
        <v>75</v>
      </c>
      <c r="D263">
        <v>-0.44700000000000001</v>
      </c>
      <c r="E263" s="72">
        <v>-100</v>
      </c>
      <c r="F263" s="72">
        <v>0</v>
      </c>
      <c r="G263" s="70" t="s">
        <v>76</v>
      </c>
      <c r="H263" s="70" t="s">
        <v>221</v>
      </c>
      <c r="I263" s="70" t="s">
        <v>130</v>
      </c>
    </row>
    <row r="264" spans="1:9" x14ac:dyDescent="0.2">
      <c r="A264" s="71">
        <v>7194503830617</v>
      </c>
      <c r="B264" s="71">
        <v>7006560866502</v>
      </c>
      <c r="C264" s="70" t="s">
        <v>48</v>
      </c>
      <c r="D264">
        <v>0.44700000000000001</v>
      </c>
      <c r="E264" s="72">
        <v>100</v>
      </c>
      <c r="F264" s="72">
        <v>0</v>
      </c>
      <c r="G264" s="70" t="s">
        <v>76</v>
      </c>
      <c r="H264" s="70" t="s">
        <v>221</v>
      </c>
      <c r="I264" s="70" t="s">
        <v>90</v>
      </c>
    </row>
    <row r="265" spans="1:9" x14ac:dyDescent="0.2">
      <c r="A265" s="71">
        <v>7194503830618</v>
      </c>
      <c r="B265" s="71">
        <v>7006560866502</v>
      </c>
      <c r="C265" s="70" t="s">
        <v>48</v>
      </c>
      <c r="D265">
        <v>0</v>
      </c>
      <c r="E265" s="72">
        <v>178300</v>
      </c>
      <c r="F265" s="72">
        <v>0</v>
      </c>
      <c r="G265" s="70" t="s">
        <v>49</v>
      </c>
      <c r="H265" s="70" t="s">
        <v>221</v>
      </c>
      <c r="I265" s="70" t="s">
        <v>91</v>
      </c>
    </row>
    <row r="266" spans="1:9" x14ac:dyDescent="0.2">
      <c r="A266" s="71">
        <v>7194503860627</v>
      </c>
      <c r="B266" s="71">
        <v>7006561037359</v>
      </c>
      <c r="C266" s="70" t="s">
        <v>75</v>
      </c>
      <c r="D266">
        <v>-0.44600000000000001</v>
      </c>
      <c r="E266" s="72">
        <v>-100</v>
      </c>
      <c r="F266" s="72">
        <v>0</v>
      </c>
      <c r="G266" s="70" t="s">
        <v>76</v>
      </c>
      <c r="H266" s="70" t="s">
        <v>222</v>
      </c>
      <c r="I266" s="70" t="s">
        <v>130</v>
      </c>
    </row>
    <row r="267" spans="1:9" x14ac:dyDescent="0.2">
      <c r="A267" s="71">
        <v>7194503860628</v>
      </c>
      <c r="B267" s="71">
        <v>7006561037359</v>
      </c>
      <c r="C267" s="70" t="s">
        <v>48</v>
      </c>
      <c r="D267">
        <v>0.44600000000000001</v>
      </c>
      <c r="E267" s="72">
        <v>100</v>
      </c>
      <c r="F267" s="72">
        <v>0</v>
      </c>
      <c r="G267" s="70" t="s">
        <v>76</v>
      </c>
      <c r="H267" s="70" t="s">
        <v>222</v>
      </c>
      <c r="I267" s="70" t="s">
        <v>90</v>
      </c>
    </row>
    <row r="268" spans="1:9" x14ac:dyDescent="0.2">
      <c r="A268" s="71">
        <v>7194503860629</v>
      </c>
      <c r="B268" s="71">
        <v>7006561037359</v>
      </c>
      <c r="C268" s="70" t="s">
        <v>48</v>
      </c>
      <c r="D268">
        <v>0</v>
      </c>
      <c r="E268" s="72">
        <v>178300</v>
      </c>
      <c r="F268" s="72">
        <v>0</v>
      </c>
      <c r="G268" s="70" t="s">
        <v>49</v>
      </c>
      <c r="H268" s="70" t="s">
        <v>222</v>
      </c>
      <c r="I268" s="70" t="s">
        <v>91</v>
      </c>
    </row>
    <row r="269" spans="1:9" x14ac:dyDescent="0.2">
      <c r="A269" s="71">
        <v>7194503900638</v>
      </c>
      <c r="B269" s="71">
        <v>7006561037380</v>
      </c>
      <c r="C269" s="70" t="s">
        <v>75</v>
      </c>
      <c r="D269">
        <v>-0.44400000000000001</v>
      </c>
      <c r="E269" s="72">
        <v>-100</v>
      </c>
      <c r="F269" s="72">
        <v>0</v>
      </c>
      <c r="G269" s="70" t="s">
        <v>76</v>
      </c>
      <c r="H269" s="70" t="s">
        <v>223</v>
      </c>
      <c r="I269" s="70" t="s">
        <v>130</v>
      </c>
    </row>
    <row r="270" spans="1:9" x14ac:dyDescent="0.2">
      <c r="A270" s="71">
        <v>7194503900639</v>
      </c>
      <c r="B270" s="71">
        <v>7006561037380</v>
      </c>
      <c r="C270" s="70" t="s">
        <v>48</v>
      </c>
      <c r="D270">
        <v>0.44400000000000001</v>
      </c>
      <c r="E270" s="72">
        <v>100</v>
      </c>
      <c r="F270" s="72">
        <v>0</v>
      </c>
      <c r="G270" s="70" t="s">
        <v>76</v>
      </c>
      <c r="H270" s="70" t="s">
        <v>223</v>
      </c>
      <c r="I270" s="70" t="s">
        <v>90</v>
      </c>
    </row>
    <row r="271" spans="1:9" x14ac:dyDescent="0.2">
      <c r="A271" s="71">
        <v>7194503900640</v>
      </c>
      <c r="B271" s="71">
        <v>7006561037380</v>
      </c>
      <c r="C271" s="70" t="s">
        <v>48</v>
      </c>
      <c r="D271">
        <v>0</v>
      </c>
      <c r="E271" s="72">
        <v>178300</v>
      </c>
      <c r="F271" s="72">
        <v>0</v>
      </c>
      <c r="G271" s="70" t="s">
        <v>49</v>
      </c>
      <c r="H271" s="70" t="s">
        <v>223</v>
      </c>
      <c r="I271" s="70" t="s">
        <v>91</v>
      </c>
    </row>
    <row r="272" spans="1:9" x14ac:dyDescent="0.2">
      <c r="A272" s="71">
        <v>7194504060693</v>
      </c>
      <c r="B272" s="71">
        <v>7006561047506</v>
      </c>
      <c r="C272" s="70" t="s">
        <v>75</v>
      </c>
      <c r="D272">
        <v>-0.45100000000000001</v>
      </c>
      <c r="E272" s="72">
        <v>-100</v>
      </c>
      <c r="F272" s="72">
        <v>0</v>
      </c>
      <c r="G272" s="70" t="s">
        <v>76</v>
      </c>
      <c r="H272" s="70" t="s">
        <v>224</v>
      </c>
      <c r="I272" s="70" t="s">
        <v>130</v>
      </c>
    </row>
    <row r="273" spans="1:9" x14ac:dyDescent="0.2">
      <c r="A273" s="71">
        <v>7194504060694</v>
      </c>
      <c r="B273" s="71">
        <v>7006561047506</v>
      </c>
      <c r="C273" s="70" t="s">
        <v>48</v>
      </c>
      <c r="D273">
        <v>0.45100000000000001</v>
      </c>
      <c r="E273" s="72">
        <v>100</v>
      </c>
      <c r="F273" s="72">
        <v>0</v>
      </c>
      <c r="G273" s="70" t="s">
        <v>76</v>
      </c>
      <c r="H273" s="70" t="s">
        <v>224</v>
      </c>
      <c r="I273" s="70" t="s">
        <v>90</v>
      </c>
    </row>
    <row r="274" spans="1:9" x14ac:dyDescent="0.2">
      <c r="A274" s="71">
        <v>7194504060695</v>
      </c>
      <c r="B274" s="71">
        <v>7006561047506</v>
      </c>
      <c r="C274" s="70" t="s">
        <v>48</v>
      </c>
      <c r="D274">
        <v>0</v>
      </c>
      <c r="E274" s="72">
        <v>178300</v>
      </c>
      <c r="F274" s="72">
        <v>0</v>
      </c>
      <c r="G274" s="70" t="s">
        <v>49</v>
      </c>
      <c r="H274" s="70" t="s">
        <v>224</v>
      </c>
      <c r="I274" s="70" t="s">
        <v>91</v>
      </c>
    </row>
    <row r="275" spans="1:9" x14ac:dyDescent="0.2">
      <c r="A275" s="71">
        <v>7194504100704</v>
      </c>
      <c r="B275" s="71">
        <v>7006561107867</v>
      </c>
      <c r="C275" s="70" t="s">
        <v>75</v>
      </c>
      <c r="D275">
        <v>-0.432</v>
      </c>
      <c r="E275" s="72">
        <v>-100</v>
      </c>
      <c r="F275" s="72">
        <v>0</v>
      </c>
      <c r="G275" s="70" t="s">
        <v>76</v>
      </c>
      <c r="H275" s="70" t="s">
        <v>225</v>
      </c>
      <c r="I275" s="70" t="s">
        <v>130</v>
      </c>
    </row>
    <row r="276" spans="1:9" x14ac:dyDescent="0.2">
      <c r="A276" s="71">
        <v>7194504100705</v>
      </c>
      <c r="B276" s="71">
        <v>7006561107867</v>
      </c>
      <c r="C276" s="70" t="s">
        <v>48</v>
      </c>
      <c r="D276">
        <v>0.432</v>
      </c>
      <c r="E276" s="72">
        <v>100</v>
      </c>
      <c r="F276" s="72">
        <v>0</v>
      </c>
      <c r="G276" s="70" t="s">
        <v>76</v>
      </c>
      <c r="H276" s="70" t="s">
        <v>225</v>
      </c>
      <c r="I276" s="70" t="s">
        <v>90</v>
      </c>
    </row>
    <row r="277" spans="1:9" x14ac:dyDescent="0.2">
      <c r="A277" s="71">
        <v>7194504100706</v>
      </c>
      <c r="B277" s="71">
        <v>7006561107867</v>
      </c>
      <c r="C277" s="70" t="s">
        <v>48</v>
      </c>
      <c r="D277">
        <v>0</v>
      </c>
      <c r="E277" s="72">
        <v>178200</v>
      </c>
      <c r="F277" s="72">
        <v>0</v>
      </c>
      <c r="G277" s="70" t="s">
        <v>49</v>
      </c>
      <c r="H277" s="70" t="s">
        <v>225</v>
      </c>
      <c r="I277" s="70" t="s">
        <v>91</v>
      </c>
    </row>
    <row r="278" spans="1:9" x14ac:dyDescent="0.2">
      <c r="A278" s="71">
        <v>7194504150715</v>
      </c>
      <c r="B278" s="71">
        <v>7006561107888</v>
      </c>
      <c r="C278" s="70" t="s">
        <v>75</v>
      </c>
      <c r="D278">
        <v>-0.41899999999999998</v>
      </c>
      <c r="E278" s="72">
        <v>-100</v>
      </c>
      <c r="F278" s="72">
        <v>0</v>
      </c>
      <c r="G278" s="70" t="s">
        <v>76</v>
      </c>
      <c r="H278" s="70" t="s">
        <v>226</v>
      </c>
      <c r="I278" s="70" t="s">
        <v>130</v>
      </c>
    </row>
    <row r="279" spans="1:9" x14ac:dyDescent="0.2">
      <c r="A279" s="71">
        <v>7194504150716</v>
      </c>
      <c r="B279" s="71">
        <v>7006561107888</v>
      </c>
      <c r="C279" s="70" t="s">
        <v>48</v>
      </c>
      <c r="D279">
        <v>0.41899999999999998</v>
      </c>
      <c r="E279" s="72">
        <v>100</v>
      </c>
      <c r="F279" s="72">
        <v>0</v>
      </c>
      <c r="G279" s="70" t="s">
        <v>76</v>
      </c>
      <c r="H279" s="70" t="s">
        <v>226</v>
      </c>
      <c r="I279" s="70" t="s">
        <v>90</v>
      </c>
    </row>
    <row r="280" spans="1:9" x14ac:dyDescent="0.2">
      <c r="A280" s="71">
        <v>7194504150717</v>
      </c>
      <c r="B280" s="71">
        <v>7006561107888</v>
      </c>
      <c r="C280" s="70" t="s">
        <v>48</v>
      </c>
      <c r="D280">
        <v>0</v>
      </c>
      <c r="E280" s="72">
        <v>178200</v>
      </c>
      <c r="F280" s="72">
        <v>0</v>
      </c>
      <c r="G280" s="70" t="s">
        <v>49</v>
      </c>
      <c r="H280" s="70" t="s">
        <v>226</v>
      </c>
      <c r="I280" s="70" t="s">
        <v>91</v>
      </c>
    </row>
    <row r="281" spans="1:9" x14ac:dyDescent="0.2">
      <c r="A281" s="71">
        <v>7194504180726</v>
      </c>
      <c r="B281" s="71">
        <v>7006561107909</v>
      </c>
      <c r="C281" s="70" t="s">
        <v>75</v>
      </c>
      <c r="D281">
        <v>-0.432</v>
      </c>
      <c r="E281" s="72">
        <v>-100</v>
      </c>
      <c r="F281" s="72">
        <v>0</v>
      </c>
      <c r="G281" s="70" t="s">
        <v>76</v>
      </c>
      <c r="H281" s="70" t="s">
        <v>227</v>
      </c>
      <c r="I281" s="70" t="s">
        <v>130</v>
      </c>
    </row>
    <row r="282" spans="1:9" x14ac:dyDescent="0.2">
      <c r="A282" s="71">
        <v>7194504180727</v>
      </c>
      <c r="B282" s="71">
        <v>7006561107909</v>
      </c>
      <c r="C282" s="70" t="s">
        <v>48</v>
      </c>
      <c r="D282">
        <v>0.432</v>
      </c>
      <c r="E282" s="72">
        <v>100</v>
      </c>
      <c r="F282" s="72">
        <v>0</v>
      </c>
      <c r="G282" s="70" t="s">
        <v>76</v>
      </c>
      <c r="H282" s="70" t="s">
        <v>227</v>
      </c>
      <c r="I282" s="70" t="s">
        <v>90</v>
      </c>
    </row>
    <row r="283" spans="1:9" x14ac:dyDescent="0.2">
      <c r="A283" s="71">
        <v>7194504180728</v>
      </c>
      <c r="B283" s="71">
        <v>7006561107909</v>
      </c>
      <c r="C283" s="70" t="s">
        <v>48</v>
      </c>
      <c r="D283">
        <v>0</v>
      </c>
      <c r="E283" s="72">
        <v>178200</v>
      </c>
      <c r="F283" s="72">
        <v>0</v>
      </c>
      <c r="G283" s="70" t="s">
        <v>49</v>
      </c>
      <c r="H283" s="70" t="s">
        <v>227</v>
      </c>
      <c r="I283" s="70" t="s">
        <v>91</v>
      </c>
    </row>
    <row r="284" spans="1:9" x14ac:dyDescent="0.2">
      <c r="A284" s="71">
        <v>7194504220737</v>
      </c>
      <c r="B284" s="71">
        <v>7006561107930</v>
      </c>
      <c r="C284" s="70" t="s">
        <v>75</v>
      </c>
      <c r="D284">
        <v>-0.46500000000000002</v>
      </c>
      <c r="E284" s="72">
        <v>-100</v>
      </c>
      <c r="F284" s="72">
        <v>0</v>
      </c>
      <c r="G284" s="70" t="s">
        <v>76</v>
      </c>
      <c r="H284" s="70" t="s">
        <v>228</v>
      </c>
      <c r="I284" s="70" t="s">
        <v>130</v>
      </c>
    </row>
    <row r="285" spans="1:9" x14ac:dyDescent="0.2">
      <c r="A285" s="71">
        <v>7194504220738</v>
      </c>
      <c r="B285" s="71">
        <v>7006561107930</v>
      </c>
      <c r="C285" s="70" t="s">
        <v>48</v>
      </c>
      <c r="D285">
        <v>0.46500000000000002</v>
      </c>
      <c r="E285" s="72">
        <v>100</v>
      </c>
      <c r="F285" s="72">
        <v>0</v>
      </c>
      <c r="G285" s="70" t="s">
        <v>76</v>
      </c>
      <c r="H285" s="70" t="s">
        <v>228</v>
      </c>
      <c r="I285" s="70" t="s">
        <v>90</v>
      </c>
    </row>
    <row r="286" spans="1:9" x14ac:dyDescent="0.2">
      <c r="A286" s="71">
        <v>7194504220739</v>
      </c>
      <c r="B286" s="71">
        <v>7006561107930</v>
      </c>
      <c r="C286" s="70" t="s">
        <v>48</v>
      </c>
      <c r="D286">
        <v>0</v>
      </c>
      <c r="E286" s="72">
        <v>178300</v>
      </c>
      <c r="F286" s="72">
        <v>0</v>
      </c>
      <c r="G286" s="70" t="s">
        <v>49</v>
      </c>
      <c r="H286" s="70" t="s">
        <v>228</v>
      </c>
      <c r="I286" s="70" t="s">
        <v>91</v>
      </c>
    </row>
    <row r="287" spans="1:9" x14ac:dyDescent="0.2">
      <c r="A287" s="71">
        <v>7194504260748</v>
      </c>
      <c r="B287" s="71">
        <v>7006561107951</v>
      </c>
      <c r="C287" s="70" t="s">
        <v>75</v>
      </c>
      <c r="D287">
        <v>-0.46500000000000002</v>
      </c>
      <c r="E287" s="72">
        <v>-100</v>
      </c>
      <c r="F287" s="72">
        <v>0</v>
      </c>
      <c r="G287" s="70" t="s">
        <v>76</v>
      </c>
      <c r="H287" s="70" t="s">
        <v>229</v>
      </c>
      <c r="I287" s="70" t="s">
        <v>130</v>
      </c>
    </row>
    <row r="288" spans="1:9" x14ac:dyDescent="0.2">
      <c r="A288" s="71">
        <v>7194504260749</v>
      </c>
      <c r="B288" s="71">
        <v>7006561107951</v>
      </c>
      <c r="C288" s="70" t="s">
        <v>48</v>
      </c>
      <c r="D288">
        <v>0.46500000000000002</v>
      </c>
      <c r="E288" s="72">
        <v>100</v>
      </c>
      <c r="F288" s="72">
        <v>0</v>
      </c>
      <c r="G288" s="70" t="s">
        <v>76</v>
      </c>
      <c r="H288" s="70" t="s">
        <v>229</v>
      </c>
      <c r="I288" s="70" t="s">
        <v>90</v>
      </c>
    </row>
    <row r="289" spans="1:9" x14ac:dyDescent="0.2">
      <c r="A289" s="71">
        <v>7194504260750</v>
      </c>
      <c r="B289" s="71">
        <v>7006561107951</v>
      </c>
      <c r="C289" s="70" t="s">
        <v>48</v>
      </c>
      <c r="D289">
        <v>0</v>
      </c>
      <c r="E289" s="72">
        <v>178300</v>
      </c>
      <c r="F289" s="72">
        <v>0</v>
      </c>
      <c r="G289" s="70" t="s">
        <v>49</v>
      </c>
      <c r="H289" s="70" t="s">
        <v>229</v>
      </c>
      <c r="I289" s="70" t="s">
        <v>91</v>
      </c>
    </row>
    <row r="290" spans="1:9" x14ac:dyDescent="0.2">
      <c r="A290" s="71">
        <v>7194504300759</v>
      </c>
      <c r="B290" s="71">
        <v>7006561107972</v>
      </c>
      <c r="C290" s="70" t="s">
        <v>75</v>
      </c>
      <c r="D290">
        <v>-0.46500000000000002</v>
      </c>
      <c r="E290" s="72">
        <v>-100</v>
      </c>
      <c r="F290" s="72">
        <v>0</v>
      </c>
      <c r="G290" s="70" t="s">
        <v>76</v>
      </c>
      <c r="H290" s="70" t="s">
        <v>230</v>
      </c>
      <c r="I290" s="70" t="s">
        <v>130</v>
      </c>
    </row>
    <row r="291" spans="1:9" x14ac:dyDescent="0.2">
      <c r="A291" s="71">
        <v>7194504300760</v>
      </c>
      <c r="B291" s="71">
        <v>7006561107972</v>
      </c>
      <c r="C291" s="70" t="s">
        <v>48</v>
      </c>
      <c r="D291">
        <v>0.46500000000000002</v>
      </c>
      <c r="E291" s="72">
        <v>100</v>
      </c>
      <c r="F291" s="72">
        <v>0</v>
      </c>
      <c r="G291" s="70" t="s">
        <v>76</v>
      </c>
      <c r="H291" s="70" t="s">
        <v>230</v>
      </c>
      <c r="I291" s="70" t="s">
        <v>90</v>
      </c>
    </row>
    <row r="292" spans="1:9" x14ac:dyDescent="0.2">
      <c r="A292" s="71">
        <v>7194504300761</v>
      </c>
      <c r="B292" s="71">
        <v>7006561107972</v>
      </c>
      <c r="C292" s="70" t="s">
        <v>48</v>
      </c>
      <c r="D292">
        <v>0</v>
      </c>
      <c r="E292" s="72">
        <v>178300</v>
      </c>
      <c r="F292" s="72">
        <v>0</v>
      </c>
      <c r="G292" s="70" t="s">
        <v>49</v>
      </c>
      <c r="H292" s="70" t="s">
        <v>230</v>
      </c>
      <c r="I292" s="70" t="s">
        <v>91</v>
      </c>
    </row>
    <row r="293" spans="1:9" x14ac:dyDescent="0.2">
      <c r="A293" s="71">
        <v>7194504340770</v>
      </c>
      <c r="B293" s="71">
        <v>7006561107993</v>
      </c>
      <c r="C293" s="70" t="s">
        <v>75</v>
      </c>
      <c r="D293">
        <v>-0.46500000000000002</v>
      </c>
      <c r="E293" s="72">
        <v>-100</v>
      </c>
      <c r="F293" s="72">
        <v>0</v>
      </c>
      <c r="G293" s="70" t="s">
        <v>76</v>
      </c>
      <c r="H293" s="70" t="s">
        <v>231</v>
      </c>
      <c r="I293" s="70" t="s">
        <v>130</v>
      </c>
    </row>
    <row r="294" spans="1:9" x14ac:dyDescent="0.2">
      <c r="A294" s="71">
        <v>7194504340771</v>
      </c>
      <c r="B294" s="71">
        <v>7006561107993</v>
      </c>
      <c r="C294" s="70" t="s">
        <v>48</v>
      </c>
      <c r="D294">
        <v>0.46500000000000002</v>
      </c>
      <c r="E294" s="72">
        <v>100</v>
      </c>
      <c r="F294" s="72">
        <v>0</v>
      </c>
      <c r="G294" s="70" t="s">
        <v>76</v>
      </c>
      <c r="H294" s="70" t="s">
        <v>231</v>
      </c>
      <c r="I294" s="70" t="s">
        <v>90</v>
      </c>
    </row>
    <row r="295" spans="1:9" x14ac:dyDescent="0.2">
      <c r="A295" s="71">
        <v>7194504340772</v>
      </c>
      <c r="B295" s="71">
        <v>7006561107993</v>
      </c>
      <c r="C295" s="70" t="s">
        <v>48</v>
      </c>
      <c r="D295">
        <v>0</v>
      </c>
      <c r="E295" s="72">
        <v>178300</v>
      </c>
      <c r="F295" s="72">
        <v>0</v>
      </c>
      <c r="G295" s="70" t="s">
        <v>49</v>
      </c>
      <c r="H295" s="70" t="s">
        <v>231</v>
      </c>
      <c r="I295" s="70" t="s">
        <v>91</v>
      </c>
    </row>
    <row r="296" spans="1:9" x14ac:dyDescent="0.2">
      <c r="A296" s="71">
        <v>7194504370781</v>
      </c>
      <c r="B296" s="71">
        <v>7006561108014</v>
      </c>
      <c r="C296" s="70" t="s">
        <v>75</v>
      </c>
      <c r="D296">
        <v>-0.433</v>
      </c>
      <c r="E296" s="72">
        <v>-100</v>
      </c>
      <c r="F296" s="72">
        <v>0</v>
      </c>
      <c r="G296" s="70" t="s">
        <v>76</v>
      </c>
      <c r="H296" s="70" t="s">
        <v>232</v>
      </c>
      <c r="I296" s="70" t="s">
        <v>130</v>
      </c>
    </row>
    <row r="297" spans="1:9" x14ac:dyDescent="0.2">
      <c r="A297" s="71">
        <v>7194504370782</v>
      </c>
      <c r="B297" s="71">
        <v>7006561108014</v>
      </c>
      <c r="C297" s="70" t="s">
        <v>48</v>
      </c>
      <c r="D297">
        <v>0.433</v>
      </c>
      <c r="E297" s="72">
        <v>100</v>
      </c>
      <c r="F297" s="72">
        <v>0</v>
      </c>
      <c r="G297" s="70" t="s">
        <v>76</v>
      </c>
      <c r="H297" s="70" t="s">
        <v>232</v>
      </c>
      <c r="I297" s="70" t="s">
        <v>90</v>
      </c>
    </row>
    <row r="298" spans="1:9" x14ac:dyDescent="0.2">
      <c r="A298" s="71">
        <v>7194504370783</v>
      </c>
      <c r="B298" s="71">
        <v>7006561108014</v>
      </c>
      <c r="C298" s="70" t="s">
        <v>48</v>
      </c>
      <c r="D298">
        <v>0</v>
      </c>
      <c r="E298" s="72">
        <v>178200</v>
      </c>
      <c r="F298" s="72">
        <v>0</v>
      </c>
      <c r="G298" s="70" t="s">
        <v>49</v>
      </c>
      <c r="H298" s="70" t="s">
        <v>232</v>
      </c>
      <c r="I298" s="70" t="s">
        <v>91</v>
      </c>
    </row>
    <row r="299" spans="1:9" x14ac:dyDescent="0.2">
      <c r="A299" s="71">
        <v>7194504510850</v>
      </c>
      <c r="B299" s="71">
        <v>7006561289073</v>
      </c>
      <c r="C299" s="70" t="s">
        <v>75</v>
      </c>
      <c r="D299">
        <v>-0.41599999999999998</v>
      </c>
      <c r="E299" s="72">
        <v>-100</v>
      </c>
      <c r="F299" s="72">
        <v>0</v>
      </c>
      <c r="G299" s="70" t="s">
        <v>76</v>
      </c>
      <c r="H299" s="70" t="s">
        <v>233</v>
      </c>
      <c r="I299" s="70" t="s">
        <v>130</v>
      </c>
    </row>
    <row r="300" spans="1:9" x14ac:dyDescent="0.2">
      <c r="A300" s="71">
        <v>7194504510851</v>
      </c>
      <c r="B300" s="71">
        <v>7006561289073</v>
      </c>
      <c r="C300" s="70" t="s">
        <v>48</v>
      </c>
      <c r="D300">
        <v>0.41599999999999998</v>
      </c>
      <c r="E300" s="72">
        <v>100</v>
      </c>
      <c r="F300" s="72">
        <v>0</v>
      </c>
      <c r="G300" s="70" t="s">
        <v>76</v>
      </c>
      <c r="H300" s="70" t="s">
        <v>233</v>
      </c>
      <c r="I300" s="70" t="s">
        <v>90</v>
      </c>
    </row>
    <row r="301" spans="1:9" x14ac:dyDescent="0.2">
      <c r="A301" s="71">
        <v>7194504510852</v>
      </c>
      <c r="B301" s="71">
        <v>7006561289073</v>
      </c>
      <c r="C301" s="70" t="s">
        <v>48</v>
      </c>
      <c r="D301">
        <v>0</v>
      </c>
      <c r="E301" s="72">
        <v>178200</v>
      </c>
      <c r="F301" s="72">
        <v>0</v>
      </c>
      <c r="G301" s="70" t="s">
        <v>49</v>
      </c>
      <c r="H301" s="70" t="s">
        <v>233</v>
      </c>
      <c r="I301" s="70" t="s">
        <v>91</v>
      </c>
    </row>
    <row r="302" spans="1:9" x14ac:dyDescent="0.2">
      <c r="A302" s="71">
        <v>7194504550861</v>
      </c>
      <c r="B302" s="71">
        <v>7006561289094</v>
      </c>
      <c r="C302" s="70" t="s">
        <v>75</v>
      </c>
      <c r="D302">
        <v>-0.41499999999999998</v>
      </c>
      <c r="E302" s="72">
        <v>-100</v>
      </c>
      <c r="F302" s="72">
        <v>0</v>
      </c>
      <c r="G302" s="70" t="s">
        <v>76</v>
      </c>
      <c r="H302" s="70" t="s">
        <v>234</v>
      </c>
      <c r="I302" s="70" t="s">
        <v>130</v>
      </c>
    </row>
    <row r="303" spans="1:9" x14ac:dyDescent="0.2">
      <c r="A303" s="71">
        <v>7194504550862</v>
      </c>
      <c r="B303" s="71">
        <v>7006561289094</v>
      </c>
      <c r="C303" s="70" t="s">
        <v>48</v>
      </c>
      <c r="D303">
        <v>0.41499999999999998</v>
      </c>
      <c r="E303" s="72">
        <v>100</v>
      </c>
      <c r="F303" s="72">
        <v>0</v>
      </c>
      <c r="G303" s="70" t="s">
        <v>76</v>
      </c>
      <c r="H303" s="70" t="s">
        <v>234</v>
      </c>
      <c r="I303" s="70" t="s">
        <v>90</v>
      </c>
    </row>
    <row r="304" spans="1:9" x14ac:dyDescent="0.2">
      <c r="A304" s="71">
        <v>7194504550863</v>
      </c>
      <c r="B304" s="71">
        <v>7006561289094</v>
      </c>
      <c r="C304" s="70" t="s">
        <v>48</v>
      </c>
      <c r="D304">
        <v>0</v>
      </c>
      <c r="E304" s="72">
        <v>178200</v>
      </c>
      <c r="F304" s="72">
        <v>0</v>
      </c>
      <c r="G304" s="70" t="s">
        <v>49</v>
      </c>
      <c r="H304" s="70" t="s">
        <v>234</v>
      </c>
      <c r="I304" s="70" t="s">
        <v>91</v>
      </c>
    </row>
    <row r="305" spans="1:9" x14ac:dyDescent="0.2">
      <c r="A305" s="71">
        <v>7194504590872</v>
      </c>
      <c r="B305" s="71">
        <v>7006561289115</v>
      </c>
      <c r="C305" s="70" t="s">
        <v>75</v>
      </c>
      <c r="D305">
        <v>-0.432</v>
      </c>
      <c r="E305" s="72">
        <v>-100</v>
      </c>
      <c r="F305" s="72">
        <v>0</v>
      </c>
      <c r="G305" s="70" t="s">
        <v>76</v>
      </c>
      <c r="H305" s="70" t="s">
        <v>235</v>
      </c>
      <c r="I305" s="70" t="s">
        <v>130</v>
      </c>
    </row>
    <row r="306" spans="1:9" x14ac:dyDescent="0.2">
      <c r="A306" s="71">
        <v>7194504590873</v>
      </c>
      <c r="B306" s="71">
        <v>7006561289115</v>
      </c>
      <c r="C306" s="70" t="s">
        <v>48</v>
      </c>
      <c r="D306">
        <v>0.432</v>
      </c>
      <c r="E306" s="72">
        <v>100</v>
      </c>
      <c r="F306" s="72">
        <v>0</v>
      </c>
      <c r="G306" s="70" t="s">
        <v>76</v>
      </c>
      <c r="H306" s="70" t="s">
        <v>235</v>
      </c>
      <c r="I306" s="70" t="s">
        <v>90</v>
      </c>
    </row>
    <row r="307" spans="1:9" x14ac:dyDescent="0.2">
      <c r="A307" s="71">
        <v>7194504590874</v>
      </c>
      <c r="B307" s="71">
        <v>7006561289115</v>
      </c>
      <c r="C307" s="70" t="s">
        <v>48</v>
      </c>
      <c r="D307">
        <v>0</v>
      </c>
      <c r="E307" s="72">
        <v>178200</v>
      </c>
      <c r="F307" s="72">
        <v>0</v>
      </c>
      <c r="G307" s="70" t="s">
        <v>49</v>
      </c>
      <c r="H307" s="70" t="s">
        <v>235</v>
      </c>
      <c r="I307" s="70" t="s">
        <v>91</v>
      </c>
    </row>
    <row r="308" spans="1:9" x14ac:dyDescent="0.2">
      <c r="A308" s="71">
        <v>7194504630883</v>
      </c>
      <c r="B308" s="71">
        <v>7006561299168</v>
      </c>
      <c r="C308" s="70" t="s">
        <v>75</v>
      </c>
      <c r="D308">
        <v>-0.432</v>
      </c>
      <c r="E308" s="72">
        <v>-100</v>
      </c>
      <c r="F308" s="72">
        <v>0</v>
      </c>
      <c r="G308" s="70" t="s">
        <v>76</v>
      </c>
      <c r="H308" s="70" t="s">
        <v>236</v>
      </c>
      <c r="I308" s="70" t="s">
        <v>130</v>
      </c>
    </row>
    <row r="309" spans="1:9" x14ac:dyDescent="0.2">
      <c r="A309" s="71">
        <v>7194504630884</v>
      </c>
      <c r="B309" s="71">
        <v>7006561299168</v>
      </c>
      <c r="C309" s="70" t="s">
        <v>48</v>
      </c>
      <c r="D309">
        <v>0.432</v>
      </c>
      <c r="E309" s="72">
        <v>100</v>
      </c>
      <c r="F309" s="72">
        <v>0</v>
      </c>
      <c r="G309" s="70" t="s">
        <v>76</v>
      </c>
      <c r="H309" s="70" t="s">
        <v>236</v>
      </c>
      <c r="I309" s="70" t="s">
        <v>90</v>
      </c>
    </row>
    <row r="310" spans="1:9" x14ac:dyDescent="0.2">
      <c r="A310" s="71">
        <v>7194504630885</v>
      </c>
      <c r="B310" s="71">
        <v>7006561299168</v>
      </c>
      <c r="C310" s="70" t="s">
        <v>48</v>
      </c>
      <c r="D310">
        <v>0</v>
      </c>
      <c r="E310" s="72">
        <v>178200</v>
      </c>
      <c r="F310" s="72">
        <v>0</v>
      </c>
      <c r="G310" s="70" t="s">
        <v>49</v>
      </c>
      <c r="H310" s="70" t="s">
        <v>236</v>
      </c>
      <c r="I310" s="70" t="s">
        <v>91</v>
      </c>
    </row>
    <row r="311" spans="1:9" x14ac:dyDescent="0.2">
      <c r="A311" s="71">
        <v>7194504670894</v>
      </c>
      <c r="B311" s="71">
        <v>7006561299189</v>
      </c>
      <c r="C311" s="70" t="s">
        <v>75</v>
      </c>
      <c r="D311">
        <v>-0.432</v>
      </c>
      <c r="E311" s="72">
        <v>-100</v>
      </c>
      <c r="F311" s="72">
        <v>0</v>
      </c>
      <c r="G311" s="70" t="s">
        <v>76</v>
      </c>
      <c r="H311" s="70" t="s">
        <v>237</v>
      </c>
      <c r="I311" s="70" t="s">
        <v>130</v>
      </c>
    </row>
    <row r="312" spans="1:9" x14ac:dyDescent="0.2">
      <c r="A312" s="71">
        <v>7194504670895</v>
      </c>
      <c r="B312" s="71">
        <v>7006561299189</v>
      </c>
      <c r="C312" s="70" t="s">
        <v>48</v>
      </c>
      <c r="D312">
        <v>0.432</v>
      </c>
      <c r="E312" s="72">
        <v>100</v>
      </c>
      <c r="F312" s="72">
        <v>0</v>
      </c>
      <c r="G312" s="70" t="s">
        <v>76</v>
      </c>
      <c r="H312" s="70" t="s">
        <v>237</v>
      </c>
      <c r="I312" s="70" t="s">
        <v>90</v>
      </c>
    </row>
    <row r="313" spans="1:9" x14ac:dyDescent="0.2">
      <c r="A313" s="71">
        <v>7194504670896</v>
      </c>
      <c r="B313" s="71">
        <v>7006561299189</v>
      </c>
      <c r="C313" s="70" t="s">
        <v>48</v>
      </c>
      <c r="D313">
        <v>0</v>
      </c>
      <c r="E313" s="72">
        <v>178200</v>
      </c>
      <c r="F313" s="72">
        <v>0</v>
      </c>
      <c r="G313" s="70" t="s">
        <v>49</v>
      </c>
      <c r="H313" s="70" t="s">
        <v>237</v>
      </c>
      <c r="I313" s="70" t="s">
        <v>91</v>
      </c>
    </row>
    <row r="314" spans="1:9" x14ac:dyDescent="0.2">
      <c r="A314" s="71">
        <v>7194595244684</v>
      </c>
      <c r="B314" s="71">
        <v>7006558454699</v>
      </c>
      <c r="C314" s="70" t="s">
        <v>48</v>
      </c>
      <c r="D314">
        <v>0</v>
      </c>
      <c r="E314" s="72">
        <v>0</v>
      </c>
      <c r="F314" s="72">
        <v>75000</v>
      </c>
      <c r="G314" s="70" t="s">
        <v>49</v>
      </c>
      <c r="H314" s="70" t="s">
        <v>238</v>
      </c>
      <c r="I314" s="70" t="s">
        <v>239</v>
      </c>
    </row>
    <row r="315" spans="1:9" x14ac:dyDescent="0.2">
      <c r="A315" s="71">
        <v>7194619855404</v>
      </c>
      <c r="B315" s="71">
        <v>7006576286213</v>
      </c>
      <c r="C315" s="70" t="s">
        <v>48</v>
      </c>
      <c r="D315">
        <v>0</v>
      </c>
      <c r="E315" s="72">
        <v>0</v>
      </c>
      <c r="F315" s="72">
        <v>-312000</v>
      </c>
      <c r="G315" s="95" t="s">
        <v>240</v>
      </c>
      <c r="H315" s="70" t="s">
        <v>241</v>
      </c>
      <c r="I315" s="70" t="s">
        <v>242</v>
      </c>
    </row>
    <row r="316" spans="1:9" x14ac:dyDescent="0.2">
      <c r="A316" s="71">
        <v>7194620005405</v>
      </c>
      <c r="B316" s="71">
        <v>7006576286213</v>
      </c>
      <c r="C316" s="70" t="s">
        <v>48</v>
      </c>
      <c r="D316">
        <v>0</v>
      </c>
      <c r="E316" s="72">
        <v>0</v>
      </c>
      <c r="F316" s="72">
        <v>101100</v>
      </c>
      <c r="G316" s="70" t="s">
        <v>49</v>
      </c>
      <c r="H316" s="70" t="s">
        <v>241</v>
      </c>
      <c r="I316" s="70" t="s">
        <v>243</v>
      </c>
    </row>
    <row r="317" spans="1:9" x14ac:dyDescent="0.2">
      <c r="A317" s="71">
        <v>7194805980014</v>
      </c>
      <c r="B317" s="71">
        <v>7006557741438</v>
      </c>
      <c r="C317" s="70" t="s">
        <v>48</v>
      </c>
      <c r="D317">
        <v>0</v>
      </c>
      <c r="E317" s="72">
        <v>136500</v>
      </c>
      <c r="F317" s="72">
        <v>116800</v>
      </c>
      <c r="G317" s="70" t="s">
        <v>84</v>
      </c>
      <c r="H317" s="70" t="s">
        <v>244</v>
      </c>
      <c r="I317" s="70" t="s">
        <v>91</v>
      </c>
    </row>
    <row r="318" spans="1:9" x14ac:dyDescent="0.2">
      <c r="A318" s="71">
        <v>7194809710045</v>
      </c>
      <c r="B318" s="71">
        <v>7006557751481</v>
      </c>
      <c r="C318" s="70" t="s">
        <v>48</v>
      </c>
      <c r="D318">
        <v>0</v>
      </c>
      <c r="E318" s="72">
        <v>135000</v>
      </c>
      <c r="F318" s="72">
        <v>105000</v>
      </c>
      <c r="G318" s="70" t="s">
        <v>84</v>
      </c>
      <c r="H318" s="70" t="s">
        <v>245</v>
      </c>
      <c r="I318" s="70" t="s">
        <v>91</v>
      </c>
    </row>
    <row r="319" spans="1:9" x14ac:dyDescent="0.2">
      <c r="A319" s="71">
        <v>7194810710071</v>
      </c>
      <c r="B319" s="71">
        <v>7006557942368</v>
      </c>
      <c r="C319" s="70" t="s">
        <v>48</v>
      </c>
      <c r="D319">
        <v>0</v>
      </c>
      <c r="E319" s="72">
        <v>147000</v>
      </c>
      <c r="F319" s="72">
        <v>202600</v>
      </c>
      <c r="G319" s="70" t="s">
        <v>84</v>
      </c>
      <c r="H319" s="70" t="s">
        <v>246</v>
      </c>
      <c r="I319" s="70" t="s">
        <v>91</v>
      </c>
    </row>
    <row r="320" spans="1:9" x14ac:dyDescent="0.2">
      <c r="A320" s="71">
        <v>7194827670253</v>
      </c>
      <c r="B320" s="71">
        <v>7006571889734</v>
      </c>
      <c r="C320" s="70" t="s">
        <v>48</v>
      </c>
      <c r="D320">
        <v>0</v>
      </c>
      <c r="E320" s="72">
        <v>5000</v>
      </c>
      <c r="F320" s="72">
        <v>73000</v>
      </c>
      <c r="G320" s="70" t="s">
        <v>84</v>
      </c>
      <c r="H320" s="70" t="s">
        <v>247</v>
      </c>
      <c r="I320" s="70" t="s">
        <v>91</v>
      </c>
    </row>
    <row r="321" spans="1:9" x14ac:dyDescent="0.2">
      <c r="A321" s="71">
        <v>7194828590269</v>
      </c>
      <c r="B321" s="71">
        <v>7006572430494</v>
      </c>
      <c r="C321" s="70" t="s">
        <v>48</v>
      </c>
      <c r="D321">
        <v>0</v>
      </c>
      <c r="E321" s="72">
        <v>5000</v>
      </c>
      <c r="F321" s="72">
        <v>39900</v>
      </c>
      <c r="G321" s="70" t="s">
        <v>84</v>
      </c>
      <c r="H321" s="70" t="s">
        <v>248</v>
      </c>
      <c r="I321" s="70" t="s">
        <v>91</v>
      </c>
    </row>
    <row r="322" spans="1:9" x14ac:dyDescent="0.2">
      <c r="A322" s="71">
        <v>7194829320203</v>
      </c>
      <c r="B322" s="71">
        <v>7006564737537</v>
      </c>
      <c r="C322" s="70" t="s">
        <v>48</v>
      </c>
      <c r="D322">
        <v>0</v>
      </c>
      <c r="E322" s="72">
        <v>0</v>
      </c>
      <c r="F322" s="72">
        <v>117200</v>
      </c>
      <c r="G322" s="70" t="s">
        <v>49</v>
      </c>
      <c r="H322" s="70" t="s">
        <v>249</v>
      </c>
      <c r="I322" s="70" t="s">
        <v>250</v>
      </c>
    </row>
    <row r="323" spans="1:9" x14ac:dyDescent="0.2">
      <c r="A323" s="71">
        <v>7194831080232</v>
      </c>
      <c r="B323" s="71">
        <v>7006558334218</v>
      </c>
      <c r="C323" s="70" t="s">
        <v>48</v>
      </c>
      <c r="D323">
        <v>0</v>
      </c>
      <c r="E323" s="72">
        <v>0</v>
      </c>
      <c r="F323" s="72">
        <v>261000</v>
      </c>
      <c r="G323" s="70" t="s">
        <v>84</v>
      </c>
      <c r="H323" s="70" t="s">
        <v>251</v>
      </c>
      <c r="I323" s="70" t="s">
        <v>91</v>
      </c>
    </row>
    <row r="324" spans="1:9" x14ac:dyDescent="0.2">
      <c r="A324" s="71">
        <v>7194831900252</v>
      </c>
      <c r="B324" s="71">
        <v>7006559731021</v>
      </c>
      <c r="C324" s="70" t="s">
        <v>48</v>
      </c>
      <c r="D324">
        <v>0</v>
      </c>
      <c r="E324" s="72">
        <v>0</v>
      </c>
      <c r="F324" s="72">
        <v>168400</v>
      </c>
      <c r="G324" s="70" t="s">
        <v>84</v>
      </c>
      <c r="H324" s="70" t="s">
        <v>252</v>
      </c>
      <c r="I324" s="70" t="s">
        <v>91</v>
      </c>
    </row>
    <row r="325" spans="1:9" x14ac:dyDescent="0.2">
      <c r="A325" s="71">
        <v>7194858480589</v>
      </c>
      <c r="B325" s="71">
        <v>7006575725401</v>
      </c>
      <c r="C325" s="70" t="s">
        <v>48</v>
      </c>
      <c r="D325">
        <v>0</v>
      </c>
      <c r="E325" s="72">
        <v>5000</v>
      </c>
      <c r="F325" s="72">
        <v>97300</v>
      </c>
      <c r="G325" s="70" t="s">
        <v>84</v>
      </c>
      <c r="H325" s="70" t="s">
        <v>253</v>
      </c>
      <c r="I325" s="70" t="s">
        <v>91</v>
      </c>
    </row>
    <row r="326" spans="1:9" x14ac:dyDescent="0.2">
      <c r="A326" s="71">
        <v>7194860670320</v>
      </c>
      <c r="B326" s="71">
        <v>7006560595259</v>
      </c>
      <c r="C326" s="70" t="s">
        <v>48</v>
      </c>
      <c r="D326">
        <v>0</v>
      </c>
      <c r="E326" s="72">
        <v>0</v>
      </c>
      <c r="F326" s="72">
        <v>126200</v>
      </c>
      <c r="G326" s="70" t="s">
        <v>84</v>
      </c>
      <c r="H326" s="70" t="s">
        <v>254</v>
      </c>
      <c r="I326" s="70" t="s">
        <v>91</v>
      </c>
    </row>
    <row r="327" spans="1:9" x14ac:dyDescent="0.2">
      <c r="A327" s="71">
        <v>7194874250421</v>
      </c>
      <c r="B327" s="71">
        <v>7006554754117</v>
      </c>
      <c r="C327" s="70" t="s">
        <v>48</v>
      </c>
      <c r="D327">
        <v>0</v>
      </c>
      <c r="E327" s="72">
        <v>28000</v>
      </c>
      <c r="F327" s="72">
        <v>62300</v>
      </c>
      <c r="G327" s="70" t="s">
        <v>84</v>
      </c>
      <c r="H327" s="70" t="s">
        <v>255</v>
      </c>
      <c r="I327" s="70" t="s">
        <v>91</v>
      </c>
    </row>
    <row r="328" spans="1:9" x14ac:dyDescent="0.2">
      <c r="A328" s="71">
        <v>7194874810422</v>
      </c>
      <c r="B328" s="71">
        <v>7006554754117</v>
      </c>
      <c r="C328" s="70" t="s">
        <v>78</v>
      </c>
      <c r="D328">
        <v>0</v>
      </c>
      <c r="E328" s="72">
        <v>0</v>
      </c>
      <c r="F328" s="72">
        <v>25000</v>
      </c>
      <c r="G328" s="70" t="s">
        <v>49</v>
      </c>
      <c r="H328" s="70" t="s">
        <v>255</v>
      </c>
      <c r="I328" s="70" t="s">
        <v>256</v>
      </c>
    </row>
    <row r="329" spans="1:9" x14ac:dyDescent="0.2">
      <c r="A329" s="71">
        <v>7194876040445</v>
      </c>
      <c r="B329" s="71">
        <v>7006561178515</v>
      </c>
      <c r="C329" s="70" t="s">
        <v>48</v>
      </c>
      <c r="D329">
        <v>0</v>
      </c>
      <c r="E329" s="72">
        <v>0</v>
      </c>
      <c r="F329" s="72">
        <v>1000000</v>
      </c>
      <c r="G329" s="70" t="s">
        <v>49</v>
      </c>
      <c r="H329" s="70" t="s">
        <v>257</v>
      </c>
      <c r="I329" s="70" t="s">
        <v>258</v>
      </c>
    </row>
    <row r="330" spans="1:9" x14ac:dyDescent="0.2">
      <c r="A330" s="71">
        <v>7194898761582</v>
      </c>
      <c r="B330" s="71">
        <v>7006572410468</v>
      </c>
      <c r="C330" s="70" t="s">
        <v>48</v>
      </c>
      <c r="D330">
        <v>0</v>
      </c>
      <c r="E330" s="72">
        <v>5000</v>
      </c>
      <c r="F330" s="72">
        <v>36400</v>
      </c>
      <c r="G330" s="70" t="s">
        <v>84</v>
      </c>
      <c r="H330" s="70" t="s">
        <v>259</v>
      </c>
      <c r="I330" s="70" t="s">
        <v>91</v>
      </c>
    </row>
    <row r="331" spans="1:9" x14ac:dyDescent="0.2">
      <c r="A331" s="71">
        <v>7194914840058</v>
      </c>
      <c r="B331" s="71">
        <v>7006564596868</v>
      </c>
      <c r="C331" s="70" t="s">
        <v>48</v>
      </c>
      <c r="D331">
        <v>0</v>
      </c>
      <c r="E331" s="72">
        <v>367900</v>
      </c>
      <c r="F331" s="72">
        <v>0</v>
      </c>
      <c r="G331" s="70" t="s">
        <v>84</v>
      </c>
      <c r="H331" s="70" t="s">
        <v>260</v>
      </c>
      <c r="I331" s="70" t="s">
        <v>91</v>
      </c>
    </row>
    <row r="332" spans="1:9" x14ac:dyDescent="0.2">
      <c r="A332" s="71">
        <v>7194914840059</v>
      </c>
      <c r="B332" s="71">
        <v>7006564596868</v>
      </c>
      <c r="C332" s="70" t="s">
        <v>48</v>
      </c>
      <c r="D332">
        <v>0</v>
      </c>
      <c r="E332" s="72">
        <v>0</v>
      </c>
      <c r="F332" s="72">
        <v>-27500</v>
      </c>
      <c r="G332" s="70" t="s">
        <v>82</v>
      </c>
      <c r="H332" s="70" t="s">
        <v>260</v>
      </c>
      <c r="I332" s="70" t="s">
        <v>91</v>
      </c>
    </row>
    <row r="333" spans="1:9" x14ac:dyDescent="0.2">
      <c r="A333" s="71">
        <v>7194916450093</v>
      </c>
      <c r="B333" s="71">
        <v>7006558836592</v>
      </c>
      <c r="C333" s="70" t="s">
        <v>48</v>
      </c>
      <c r="D333">
        <v>0</v>
      </c>
      <c r="E333" s="72">
        <v>15300</v>
      </c>
      <c r="F333" s="72">
        <v>120500</v>
      </c>
      <c r="G333" s="70" t="s">
        <v>84</v>
      </c>
      <c r="H333" s="70" t="s">
        <v>261</v>
      </c>
      <c r="I333" s="70" t="s">
        <v>91</v>
      </c>
    </row>
    <row r="334" spans="1:9" x14ac:dyDescent="0.2">
      <c r="A334" s="71">
        <v>7194917140107</v>
      </c>
      <c r="B334" s="71">
        <v>7006558846634</v>
      </c>
      <c r="C334" s="70" t="s">
        <v>48</v>
      </c>
      <c r="D334">
        <v>0</v>
      </c>
      <c r="E334" s="72">
        <v>37100</v>
      </c>
      <c r="F334" s="72">
        <v>138300</v>
      </c>
      <c r="G334" s="70" t="s">
        <v>84</v>
      </c>
      <c r="H334" s="70" t="s">
        <v>262</v>
      </c>
      <c r="I334" s="70" t="s">
        <v>91</v>
      </c>
    </row>
    <row r="335" spans="1:9" x14ac:dyDescent="0.2">
      <c r="A335" s="71">
        <v>7194919160167</v>
      </c>
      <c r="B335" s="71">
        <v>7006559781281</v>
      </c>
      <c r="C335" s="70" t="s">
        <v>48</v>
      </c>
      <c r="D335">
        <v>0</v>
      </c>
      <c r="E335" s="72">
        <v>15800</v>
      </c>
      <c r="F335" s="72">
        <v>110700</v>
      </c>
      <c r="G335" s="70" t="s">
        <v>84</v>
      </c>
      <c r="H335" s="70" t="s">
        <v>263</v>
      </c>
      <c r="I335" s="70" t="s">
        <v>91</v>
      </c>
    </row>
    <row r="336" spans="1:9" x14ac:dyDescent="0.2">
      <c r="A336" s="71">
        <v>7194920540200</v>
      </c>
      <c r="B336" s="71">
        <v>7006555328083</v>
      </c>
      <c r="C336" s="70" t="s">
        <v>48</v>
      </c>
      <c r="D336">
        <v>0</v>
      </c>
      <c r="E336" s="72">
        <v>378900</v>
      </c>
      <c r="F336" s="72">
        <v>21400</v>
      </c>
      <c r="G336" s="70" t="s">
        <v>84</v>
      </c>
      <c r="H336" s="70" t="s">
        <v>264</v>
      </c>
      <c r="I336" s="70" t="s">
        <v>91</v>
      </c>
    </row>
    <row r="337" spans="1:9" x14ac:dyDescent="0.2">
      <c r="A337" s="71">
        <v>7194922810259</v>
      </c>
      <c r="B337" s="71">
        <v>7006556113712</v>
      </c>
      <c r="C337" s="70" t="s">
        <v>48</v>
      </c>
      <c r="D337">
        <v>0</v>
      </c>
      <c r="E337" s="72">
        <v>0</v>
      </c>
      <c r="F337" s="72">
        <v>87200</v>
      </c>
      <c r="G337" s="70" t="s">
        <v>84</v>
      </c>
      <c r="H337" s="70" t="s">
        <v>265</v>
      </c>
      <c r="I337" s="70" t="s">
        <v>91</v>
      </c>
    </row>
    <row r="338" spans="1:9" x14ac:dyDescent="0.2">
      <c r="A338" s="71">
        <v>7194931040463</v>
      </c>
      <c r="B338" s="71">
        <v>7006559831479</v>
      </c>
      <c r="C338" s="70" t="s">
        <v>48</v>
      </c>
      <c r="D338">
        <v>0</v>
      </c>
      <c r="E338" s="72">
        <v>0</v>
      </c>
      <c r="F338" s="72">
        <v>10000</v>
      </c>
      <c r="G338" s="70" t="s">
        <v>49</v>
      </c>
      <c r="H338" s="70" t="s">
        <v>266</v>
      </c>
      <c r="I338" s="70" t="s">
        <v>267</v>
      </c>
    </row>
    <row r="339" spans="1:9" x14ac:dyDescent="0.2">
      <c r="A339" s="71">
        <v>7194931590476</v>
      </c>
      <c r="B339" s="71">
        <v>7006559831479</v>
      </c>
      <c r="C339" s="70" t="s">
        <v>48</v>
      </c>
      <c r="D339">
        <v>0</v>
      </c>
      <c r="E339" s="72">
        <v>322600</v>
      </c>
      <c r="F339" s="72">
        <v>194100</v>
      </c>
      <c r="G339" s="70" t="s">
        <v>84</v>
      </c>
      <c r="H339" s="70" t="s">
        <v>266</v>
      </c>
      <c r="I339" s="70" t="s">
        <v>91</v>
      </c>
    </row>
    <row r="340" spans="1:9" x14ac:dyDescent="0.2">
      <c r="A340" s="71">
        <v>7194932500528</v>
      </c>
      <c r="B340" s="71">
        <v>7006577838244</v>
      </c>
      <c r="C340" s="70" t="s">
        <v>48</v>
      </c>
      <c r="D340">
        <v>0</v>
      </c>
      <c r="E340" s="72">
        <v>0</v>
      </c>
      <c r="F340" s="72">
        <v>574800</v>
      </c>
      <c r="G340" s="70" t="s">
        <v>49</v>
      </c>
      <c r="H340" s="70" t="s">
        <v>268</v>
      </c>
      <c r="I340" s="70" t="s">
        <v>269</v>
      </c>
    </row>
    <row r="341" spans="1:9" x14ac:dyDescent="0.2">
      <c r="A341" s="71">
        <v>7194944370591</v>
      </c>
      <c r="B341" s="71">
        <v>7006561289139</v>
      </c>
      <c r="C341" s="70" t="s">
        <v>75</v>
      </c>
      <c r="D341">
        <v>-0.432</v>
      </c>
      <c r="E341" s="72">
        <v>-100</v>
      </c>
      <c r="F341" s="72">
        <v>0</v>
      </c>
      <c r="G341" s="70" t="s">
        <v>76</v>
      </c>
      <c r="H341" s="70" t="s">
        <v>270</v>
      </c>
      <c r="I341" s="70" t="s">
        <v>130</v>
      </c>
    </row>
    <row r="342" spans="1:9" x14ac:dyDescent="0.2">
      <c r="A342" s="71">
        <v>7194944370592</v>
      </c>
      <c r="B342" s="71">
        <v>7006561289139</v>
      </c>
      <c r="C342" s="70" t="s">
        <v>48</v>
      </c>
      <c r="D342">
        <v>0.432</v>
      </c>
      <c r="E342" s="72">
        <v>100</v>
      </c>
      <c r="F342" s="72">
        <v>0</v>
      </c>
      <c r="G342" s="70" t="s">
        <v>76</v>
      </c>
      <c r="H342" s="70" t="s">
        <v>270</v>
      </c>
      <c r="I342" s="70" t="s">
        <v>90</v>
      </c>
    </row>
    <row r="343" spans="1:9" x14ac:dyDescent="0.2">
      <c r="A343" s="71">
        <v>7194944370593</v>
      </c>
      <c r="B343" s="71">
        <v>7006561289139</v>
      </c>
      <c r="C343" s="70" t="s">
        <v>48</v>
      </c>
      <c r="D343">
        <v>0</v>
      </c>
      <c r="E343" s="72">
        <v>178200</v>
      </c>
      <c r="F343" s="72">
        <v>320700</v>
      </c>
      <c r="G343" s="70" t="s">
        <v>84</v>
      </c>
      <c r="H343" s="70" t="s">
        <v>270</v>
      </c>
      <c r="I343" s="70" t="s">
        <v>258</v>
      </c>
    </row>
    <row r="344" spans="1:9" x14ac:dyDescent="0.2">
      <c r="A344" s="71">
        <v>7194951230706</v>
      </c>
      <c r="B344" s="71">
        <v>7006558997602</v>
      </c>
      <c r="C344" s="70" t="s">
        <v>48</v>
      </c>
      <c r="D344">
        <v>0</v>
      </c>
      <c r="E344" s="72">
        <v>0</v>
      </c>
      <c r="F344" s="72">
        <v>29300</v>
      </c>
      <c r="G344" s="70" t="s">
        <v>84</v>
      </c>
      <c r="H344" s="70" t="s">
        <v>271</v>
      </c>
      <c r="I344" s="70" t="s">
        <v>91</v>
      </c>
    </row>
    <row r="345" spans="1:9" x14ac:dyDescent="0.2">
      <c r="A345" s="71">
        <v>7194956120799</v>
      </c>
      <c r="B345" s="71">
        <v>7006559841599</v>
      </c>
      <c r="C345" s="70" t="s">
        <v>48</v>
      </c>
      <c r="D345">
        <v>0</v>
      </c>
      <c r="E345" s="72">
        <v>0</v>
      </c>
      <c r="F345" s="72">
        <v>7000</v>
      </c>
      <c r="G345" s="70" t="s">
        <v>49</v>
      </c>
      <c r="H345" s="70" t="s">
        <v>272</v>
      </c>
      <c r="I345" s="70" t="s">
        <v>267</v>
      </c>
    </row>
    <row r="346" spans="1:9" x14ac:dyDescent="0.2">
      <c r="A346" s="71">
        <v>7194956420813</v>
      </c>
      <c r="B346" s="71">
        <v>7006559841599</v>
      </c>
      <c r="C346" s="70" t="s">
        <v>48</v>
      </c>
      <c r="D346">
        <v>0</v>
      </c>
      <c r="E346" s="72">
        <v>22000</v>
      </c>
      <c r="F346" s="72">
        <v>46700</v>
      </c>
      <c r="G346" s="70" t="s">
        <v>84</v>
      </c>
      <c r="H346" s="70" t="s">
        <v>272</v>
      </c>
      <c r="I346" s="70" t="s">
        <v>91</v>
      </c>
    </row>
    <row r="347" spans="1:9" x14ac:dyDescent="0.2">
      <c r="A347" s="71">
        <v>7194957290211</v>
      </c>
      <c r="B347" s="71">
        <v>7006565763247</v>
      </c>
      <c r="C347" s="70" t="s">
        <v>48</v>
      </c>
      <c r="D347">
        <v>0</v>
      </c>
      <c r="E347" s="72">
        <v>32700</v>
      </c>
      <c r="F347" s="72">
        <v>9200</v>
      </c>
      <c r="G347" s="70" t="s">
        <v>84</v>
      </c>
      <c r="H347" s="70" t="s">
        <v>273</v>
      </c>
      <c r="I347" s="70" t="s">
        <v>91</v>
      </c>
    </row>
    <row r="348" spans="1:9" x14ac:dyDescent="0.2">
      <c r="A348" s="71">
        <v>7194964112911</v>
      </c>
      <c r="B348" s="71">
        <v>7006561651577</v>
      </c>
      <c r="C348" s="70" t="s">
        <v>48</v>
      </c>
      <c r="D348">
        <v>0</v>
      </c>
      <c r="E348" s="72">
        <v>0</v>
      </c>
      <c r="F348" s="72">
        <v>332900</v>
      </c>
      <c r="G348" s="70" t="s">
        <v>49</v>
      </c>
      <c r="H348" s="70" t="s">
        <v>274</v>
      </c>
      <c r="I348" s="70" t="s">
        <v>51</v>
      </c>
    </row>
    <row r="349" spans="1:9" x14ac:dyDescent="0.2">
      <c r="A349" s="71">
        <v>7194974040329</v>
      </c>
      <c r="B349" s="71">
        <v>7006563048754</v>
      </c>
      <c r="C349" s="70" t="s">
        <v>48</v>
      </c>
      <c r="D349">
        <v>0</v>
      </c>
      <c r="E349" s="72">
        <v>33300</v>
      </c>
      <c r="F349" s="72">
        <v>47400</v>
      </c>
      <c r="G349" s="70" t="s">
        <v>84</v>
      </c>
      <c r="H349" s="70" t="s">
        <v>275</v>
      </c>
      <c r="I349" s="70" t="s">
        <v>91</v>
      </c>
    </row>
    <row r="350" spans="1:9" x14ac:dyDescent="0.2">
      <c r="A350" s="71">
        <v>7194991700494</v>
      </c>
      <c r="B350" s="71">
        <v>7006567661397</v>
      </c>
      <c r="C350" s="70" t="s">
        <v>48</v>
      </c>
      <c r="D350">
        <v>0</v>
      </c>
      <c r="E350" s="72">
        <v>32900</v>
      </c>
      <c r="F350" s="72">
        <v>37600</v>
      </c>
      <c r="G350" s="70" t="s">
        <v>84</v>
      </c>
      <c r="H350" s="70" t="s">
        <v>276</v>
      </c>
      <c r="I350" s="70" t="s">
        <v>91</v>
      </c>
    </row>
    <row r="351" spans="1:9" x14ac:dyDescent="0.2">
      <c r="A351" s="71">
        <v>7195010721289</v>
      </c>
      <c r="B351" s="71">
        <v>7006565119331</v>
      </c>
      <c r="C351" s="70" t="s">
        <v>48</v>
      </c>
      <c r="D351">
        <v>0</v>
      </c>
      <c r="E351" s="72">
        <v>30500</v>
      </c>
      <c r="F351" s="72">
        <v>47100</v>
      </c>
      <c r="G351" s="70" t="s">
        <v>84</v>
      </c>
      <c r="H351" s="70" t="s">
        <v>277</v>
      </c>
      <c r="I351" s="70" t="s">
        <v>91</v>
      </c>
    </row>
    <row r="352" spans="1:9" x14ac:dyDescent="0.2">
      <c r="A352" s="71">
        <v>7195011081290</v>
      </c>
      <c r="B352" s="71">
        <v>7006565119331</v>
      </c>
      <c r="C352" s="70" t="s">
        <v>48</v>
      </c>
      <c r="D352">
        <v>0</v>
      </c>
      <c r="E352" s="72">
        <v>0</v>
      </c>
      <c r="F352" s="72">
        <v>32300</v>
      </c>
      <c r="G352" s="70" t="s">
        <v>49</v>
      </c>
      <c r="H352" s="70" t="s">
        <v>277</v>
      </c>
      <c r="I352" s="70" t="s">
        <v>278</v>
      </c>
    </row>
    <row r="353" spans="1:9" x14ac:dyDescent="0.2">
      <c r="A353" s="71">
        <v>7195013371316</v>
      </c>
      <c r="B353" s="71">
        <v>7006566788156</v>
      </c>
      <c r="C353" s="70" t="s">
        <v>48</v>
      </c>
      <c r="D353">
        <v>0</v>
      </c>
      <c r="E353" s="72">
        <v>14100</v>
      </c>
      <c r="F353" s="72">
        <v>22000</v>
      </c>
      <c r="G353" s="70" t="s">
        <v>84</v>
      </c>
      <c r="H353" s="70" t="s">
        <v>279</v>
      </c>
      <c r="I353" s="70" t="s">
        <v>91</v>
      </c>
    </row>
    <row r="354" spans="1:9" x14ac:dyDescent="0.2">
      <c r="A354" s="71">
        <v>7195014091317</v>
      </c>
      <c r="B354" s="71">
        <v>7006566788156</v>
      </c>
      <c r="C354" s="70" t="s">
        <v>48</v>
      </c>
      <c r="D354">
        <v>0</v>
      </c>
      <c r="E354" s="72">
        <v>0</v>
      </c>
      <c r="F354" s="72">
        <v>96700</v>
      </c>
      <c r="G354" s="70" t="s">
        <v>49</v>
      </c>
      <c r="H354" s="70" t="s">
        <v>279</v>
      </c>
      <c r="I354" s="70" t="s">
        <v>278</v>
      </c>
    </row>
    <row r="355" spans="1:9" x14ac:dyDescent="0.2">
      <c r="A355" s="71">
        <v>7195029231390</v>
      </c>
      <c r="B355" s="71">
        <v>7006555862094</v>
      </c>
      <c r="C355" s="70" t="s">
        <v>48</v>
      </c>
      <c r="D355">
        <v>0</v>
      </c>
      <c r="E355" s="72">
        <v>12300</v>
      </c>
      <c r="F355" s="72">
        <v>128300</v>
      </c>
      <c r="G355" s="70" t="s">
        <v>84</v>
      </c>
      <c r="H355" s="70" t="s">
        <v>280</v>
      </c>
      <c r="I355" s="70" t="s">
        <v>91</v>
      </c>
    </row>
    <row r="356" spans="1:9" x14ac:dyDescent="0.2">
      <c r="A356" s="71">
        <v>7195048671199</v>
      </c>
      <c r="B356" s="71">
        <v>7006572831076</v>
      </c>
      <c r="C356" s="70" t="s">
        <v>48</v>
      </c>
      <c r="D356">
        <v>0</v>
      </c>
      <c r="E356" s="72">
        <v>0</v>
      </c>
      <c r="F356" s="72">
        <v>-64600</v>
      </c>
      <c r="G356" s="70" t="s">
        <v>82</v>
      </c>
      <c r="H356" s="70" t="s">
        <v>281</v>
      </c>
      <c r="I356" s="70" t="s">
        <v>91</v>
      </c>
    </row>
    <row r="357" spans="1:9" x14ac:dyDescent="0.2">
      <c r="A357" s="71">
        <v>7195053401481</v>
      </c>
      <c r="B357" s="71">
        <v>7006566848405</v>
      </c>
      <c r="C357" s="70" t="s">
        <v>48</v>
      </c>
      <c r="D357">
        <v>0</v>
      </c>
      <c r="E357" s="72">
        <v>13100</v>
      </c>
      <c r="F357" s="72">
        <v>68600</v>
      </c>
      <c r="G357" s="70" t="s">
        <v>84</v>
      </c>
      <c r="H357" s="70" t="s">
        <v>282</v>
      </c>
      <c r="I357" s="70" t="s">
        <v>91</v>
      </c>
    </row>
    <row r="358" spans="1:9" x14ac:dyDescent="0.2">
      <c r="A358" s="71">
        <v>7195054151484</v>
      </c>
      <c r="B358" s="71">
        <v>7006566848405</v>
      </c>
      <c r="C358" s="70" t="s">
        <v>48</v>
      </c>
      <c r="D358">
        <v>0</v>
      </c>
      <c r="E358" s="72">
        <v>0</v>
      </c>
      <c r="F358" s="72">
        <v>11500</v>
      </c>
      <c r="G358" s="70" t="s">
        <v>49</v>
      </c>
      <c r="H358" s="70" t="s">
        <v>282</v>
      </c>
      <c r="I358" s="70" t="s">
        <v>283</v>
      </c>
    </row>
    <row r="359" spans="1:9" x14ac:dyDescent="0.2">
      <c r="A359" s="71">
        <v>7195055681532</v>
      </c>
      <c r="B359" s="71">
        <v>7006559369496</v>
      </c>
      <c r="C359" s="70" t="s">
        <v>48</v>
      </c>
      <c r="D359">
        <v>0</v>
      </c>
      <c r="E359" s="72">
        <v>33000</v>
      </c>
      <c r="F359" s="72">
        <v>61000</v>
      </c>
      <c r="G359" s="70" t="s">
        <v>84</v>
      </c>
      <c r="H359" s="70" t="s">
        <v>284</v>
      </c>
      <c r="I359" s="70" t="s">
        <v>91</v>
      </c>
    </row>
    <row r="360" spans="1:9" x14ac:dyDescent="0.2">
      <c r="A360" s="71">
        <v>7195064791655</v>
      </c>
      <c r="B360" s="71">
        <v>7006568995137</v>
      </c>
      <c r="C360" s="70" t="s">
        <v>48</v>
      </c>
      <c r="D360">
        <v>0</v>
      </c>
      <c r="E360" s="72">
        <v>15100</v>
      </c>
      <c r="F360" s="72">
        <v>197900</v>
      </c>
      <c r="G360" s="70" t="s">
        <v>84</v>
      </c>
      <c r="H360" s="70" t="s">
        <v>285</v>
      </c>
      <c r="I360" s="70" t="s">
        <v>91</v>
      </c>
    </row>
    <row r="361" spans="1:9" x14ac:dyDescent="0.2">
      <c r="A361" s="71">
        <v>7195082956960</v>
      </c>
      <c r="B361" s="71">
        <v>7006558384408</v>
      </c>
      <c r="C361" s="70" t="s">
        <v>48</v>
      </c>
      <c r="D361">
        <v>-0.65200000000000002</v>
      </c>
      <c r="E361" s="72">
        <v>0</v>
      </c>
      <c r="F361" s="72">
        <v>0</v>
      </c>
      <c r="G361" s="70" t="s">
        <v>76</v>
      </c>
      <c r="H361" s="70" t="s">
        <v>286</v>
      </c>
      <c r="I361" s="70" t="s">
        <v>89</v>
      </c>
    </row>
    <row r="362" spans="1:9" x14ac:dyDescent="0.2">
      <c r="A362" s="71">
        <v>7195082956961</v>
      </c>
      <c r="B362" s="71">
        <v>7006558384408</v>
      </c>
      <c r="C362" s="70" t="s">
        <v>81</v>
      </c>
      <c r="D362">
        <v>0.65200000000000002</v>
      </c>
      <c r="E362" s="72">
        <v>0</v>
      </c>
      <c r="F362" s="72">
        <v>0</v>
      </c>
      <c r="G362" s="70" t="s">
        <v>76</v>
      </c>
      <c r="H362" s="70" t="s">
        <v>286</v>
      </c>
      <c r="I362" s="70" t="s">
        <v>153</v>
      </c>
    </row>
    <row r="363" spans="1:9" x14ac:dyDescent="0.2">
      <c r="A363" s="71">
        <v>7195082956962</v>
      </c>
      <c r="B363" s="71">
        <v>7006558384408</v>
      </c>
      <c r="C363" s="70" t="s">
        <v>48</v>
      </c>
      <c r="D363">
        <v>0</v>
      </c>
      <c r="E363" s="72">
        <v>35400</v>
      </c>
      <c r="F363" s="72">
        <v>30600</v>
      </c>
      <c r="G363" s="70" t="s">
        <v>84</v>
      </c>
      <c r="H363" s="70" t="s">
        <v>286</v>
      </c>
      <c r="I363" s="70" t="s">
        <v>91</v>
      </c>
    </row>
    <row r="364" spans="1:9" x14ac:dyDescent="0.2">
      <c r="A364" s="71">
        <v>7195082956963</v>
      </c>
      <c r="B364" s="71">
        <v>7006558384408</v>
      </c>
      <c r="C364" s="70" t="s">
        <v>81</v>
      </c>
      <c r="D364">
        <v>0</v>
      </c>
      <c r="E364" s="72">
        <v>700</v>
      </c>
      <c r="F364" s="72">
        <v>0</v>
      </c>
      <c r="G364" s="70" t="s">
        <v>84</v>
      </c>
      <c r="H364" s="70" t="s">
        <v>286</v>
      </c>
      <c r="I364" s="70" t="s">
        <v>91</v>
      </c>
    </row>
    <row r="365" spans="1:9" x14ac:dyDescent="0.2">
      <c r="A365" s="71">
        <v>7195087023677</v>
      </c>
      <c r="B365" s="71">
        <v>7006570958229</v>
      </c>
      <c r="C365" s="70" t="s">
        <v>111</v>
      </c>
      <c r="D365">
        <v>0</v>
      </c>
      <c r="E365" s="72">
        <v>0</v>
      </c>
      <c r="F365" s="72">
        <v>34100</v>
      </c>
      <c r="G365" s="70" t="s">
        <v>84</v>
      </c>
      <c r="H365" s="70" t="s">
        <v>287</v>
      </c>
      <c r="I365" s="70" t="s">
        <v>91</v>
      </c>
    </row>
    <row r="366" spans="1:9" x14ac:dyDescent="0.2">
      <c r="A366" s="71">
        <v>7195096820249</v>
      </c>
      <c r="B366" s="71">
        <v>7006564948649</v>
      </c>
      <c r="C366" s="70" t="s">
        <v>48</v>
      </c>
      <c r="D366">
        <v>0</v>
      </c>
      <c r="E366" s="72">
        <v>23200</v>
      </c>
      <c r="F366" s="72">
        <v>36600</v>
      </c>
      <c r="G366" s="70" t="s">
        <v>84</v>
      </c>
      <c r="H366" s="70" t="s">
        <v>55</v>
      </c>
      <c r="I366" s="70" t="s">
        <v>91</v>
      </c>
    </row>
    <row r="367" spans="1:9" x14ac:dyDescent="0.2">
      <c r="A367" s="71">
        <v>7195097140291</v>
      </c>
      <c r="B367" s="71">
        <v>7006555821908</v>
      </c>
      <c r="C367" s="70" t="s">
        <v>48</v>
      </c>
      <c r="D367">
        <v>0</v>
      </c>
      <c r="E367" s="72">
        <v>0</v>
      </c>
      <c r="F367" s="72">
        <v>77300</v>
      </c>
      <c r="G367" s="70" t="s">
        <v>84</v>
      </c>
      <c r="H367" s="70" t="s">
        <v>288</v>
      </c>
      <c r="I367" s="70" t="s">
        <v>91</v>
      </c>
    </row>
    <row r="368" spans="1:9" x14ac:dyDescent="0.2">
      <c r="A368" s="71">
        <v>7195103302119</v>
      </c>
      <c r="B368" s="71">
        <v>7006561651609</v>
      </c>
      <c r="C368" s="70" t="s">
        <v>48</v>
      </c>
      <c r="D368">
        <v>0</v>
      </c>
      <c r="E368" s="72">
        <v>0</v>
      </c>
      <c r="F368" s="72">
        <v>44000</v>
      </c>
      <c r="G368" s="70" t="s">
        <v>49</v>
      </c>
      <c r="H368" s="70" t="s">
        <v>289</v>
      </c>
      <c r="I368" s="70" t="s">
        <v>290</v>
      </c>
    </row>
    <row r="369" spans="1:9" x14ac:dyDescent="0.2">
      <c r="A369" s="71">
        <v>7195103302124</v>
      </c>
      <c r="B369" s="71">
        <v>7006561651609</v>
      </c>
      <c r="C369" s="70" t="s">
        <v>48</v>
      </c>
      <c r="D369">
        <v>0</v>
      </c>
      <c r="E369" s="72">
        <v>70000</v>
      </c>
      <c r="F369" s="72">
        <v>0</v>
      </c>
      <c r="G369" s="70" t="s">
        <v>84</v>
      </c>
      <c r="H369" s="70" t="s">
        <v>289</v>
      </c>
      <c r="I369" s="70" t="s">
        <v>91</v>
      </c>
    </row>
    <row r="370" spans="1:9" x14ac:dyDescent="0.2">
      <c r="A370" s="71">
        <v>7195664821811</v>
      </c>
      <c r="B370" s="71">
        <v>7006558273900</v>
      </c>
      <c r="C370" s="70" t="s">
        <v>48</v>
      </c>
      <c r="D370">
        <v>-0.39800000000000002</v>
      </c>
      <c r="E370" s="72">
        <v>-9000</v>
      </c>
      <c r="F370" s="72">
        <v>0</v>
      </c>
      <c r="G370" s="70" t="s">
        <v>76</v>
      </c>
      <c r="H370" s="70" t="s">
        <v>291</v>
      </c>
      <c r="I370" s="70" t="s">
        <v>94</v>
      </c>
    </row>
    <row r="371" spans="1:9" x14ac:dyDescent="0.2">
      <c r="A371" s="71">
        <v>7195664821812</v>
      </c>
      <c r="B371" s="71">
        <v>7006558273900</v>
      </c>
      <c r="C371" s="70" t="s">
        <v>75</v>
      </c>
      <c r="D371">
        <v>0.39800000000000002</v>
      </c>
      <c r="E371" s="72">
        <v>9000</v>
      </c>
      <c r="F371" s="72">
        <v>0</v>
      </c>
      <c r="G371" s="70" t="s">
        <v>76</v>
      </c>
      <c r="H371" s="70" t="s">
        <v>291</v>
      </c>
      <c r="I371" s="70" t="s">
        <v>153</v>
      </c>
    </row>
    <row r="372" spans="1:9" x14ac:dyDescent="0.2">
      <c r="A372" s="71">
        <v>7195664821813</v>
      </c>
      <c r="B372" s="71">
        <v>7006558273900</v>
      </c>
      <c r="C372" s="70" t="s">
        <v>75</v>
      </c>
      <c r="D372">
        <v>0</v>
      </c>
      <c r="E372" s="72">
        <v>-8900</v>
      </c>
      <c r="F372" s="72">
        <v>0</v>
      </c>
      <c r="G372" s="70" t="s">
        <v>82</v>
      </c>
      <c r="H372" s="70" t="s">
        <v>291</v>
      </c>
      <c r="I372" s="70" t="s">
        <v>83</v>
      </c>
    </row>
    <row r="373" spans="1:9" x14ac:dyDescent="0.2">
      <c r="A373" s="71">
        <v>7195683920019</v>
      </c>
      <c r="B373" s="71">
        <v>7006556605998</v>
      </c>
      <c r="C373" s="70" t="s">
        <v>48</v>
      </c>
      <c r="D373">
        <v>0</v>
      </c>
      <c r="E373" s="72">
        <v>115400</v>
      </c>
      <c r="F373" s="72">
        <v>497100</v>
      </c>
      <c r="G373" s="70" t="s">
        <v>49</v>
      </c>
      <c r="H373" s="70" t="s">
        <v>292</v>
      </c>
      <c r="I373" s="70" t="s">
        <v>91</v>
      </c>
    </row>
    <row r="374" spans="1:9" x14ac:dyDescent="0.2">
      <c r="A374" s="71">
        <v>7195707400201</v>
      </c>
      <c r="B374" s="71">
        <v>7006562013497</v>
      </c>
      <c r="C374" s="70" t="s">
        <v>48</v>
      </c>
      <c r="D374">
        <v>0</v>
      </c>
      <c r="E374" s="72">
        <v>188600</v>
      </c>
      <c r="F374" s="72">
        <v>126500</v>
      </c>
      <c r="G374" s="70" t="s">
        <v>84</v>
      </c>
      <c r="H374" s="70" t="s">
        <v>293</v>
      </c>
      <c r="I374" s="70" t="s">
        <v>91</v>
      </c>
    </row>
    <row r="375" spans="1:9" x14ac:dyDescent="0.2">
      <c r="A375" s="71">
        <v>7195719080268</v>
      </c>
      <c r="B375" s="71">
        <v>7006566426571</v>
      </c>
      <c r="C375" s="70" t="s">
        <v>48</v>
      </c>
      <c r="D375">
        <v>0</v>
      </c>
      <c r="E375" s="72">
        <v>129000</v>
      </c>
      <c r="F375" s="72">
        <v>378500</v>
      </c>
      <c r="G375" s="70" t="s">
        <v>84</v>
      </c>
      <c r="H375" s="70" t="s">
        <v>126</v>
      </c>
      <c r="I375" s="70" t="s">
        <v>91</v>
      </c>
    </row>
    <row r="376" spans="1:9" x14ac:dyDescent="0.2">
      <c r="A376" s="71">
        <v>7195721200299</v>
      </c>
      <c r="B376" s="71">
        <v>7006556646239</v>
      </c>
      <c r="C376" s="70" t="s">
        <v>48</v>
      </c>
      <c r="D376">
        <v>0</v>
      </c>
      <c r="E376" s="72">
        <v>18800</v>
      </c>
      <c r="F376" s="72">
        <v>86800</v>
      </c>
      <c r="G376" s="70" t="s">
        <v>84</v>
      </c>
      <c r="H376" s="70" t="s">
        <v>294</v>
      </c>
      <c r="I376" s="70" t="s">
        <v>91</v>
      </c>
    </row>
    <row r="377" spans="1:9" x14ac:dyDescent="0.2">
      <c r="A377" s="71">
        <v>7195741820398</v>
      </c>
      <c r="B377" s="71">
        <v>7006562536186</v>
      </c>
      <c r="C377" s="70" t="s">
        <v>48</v>
      </c>
      <c r="D377">
        <v>0</v>
      </c>
      <c r="E377" s="72">
        <v>0</v>
      </c>
      <c r="F377" s="72">
        <v>48000</v>
      </c>
      <c r="G377" s="70" t="s">
        <v>84</v>
      </c>
      <c r="H377" s="70" t="s">
        <v>295</v>
      </c>
      <c r="I377" s="70" t="s">
        <v>296</v>
      </c>
    </row>
    <row r="378" spans="1:9" x14ac:dyDescent="0.2">
      <c r="A378" s="71">
        <v>7195742230404</v>
      </c>
      <c r="B378" s="71">
        <v>7006562536186</v>
      </c>
      <c r="C378" s="70" t="s">
        <v>48</v>
      </c>
      <c r="D378">
        <v>0</v>
      </c>
      <c r="E378" s="72">
        <v>46200</v>
      </c>
      <c r="F378" s="72">
        <v>85500</v>
      </c>
      <c r="G378" s="70" t="s">
        <v>84</v>
      </c>
      <c r="H378" s="70" t="s">
        <v>295</v>
      </c>
      <c r="I378" s="70" t="s">
        <v>91</v>
      </c>
    </row>
    <row r="379" spans="1:9" x14ac:dyDescent="0.2">
      <c r="A379" s="71">
        <v>7195746290478</v>
      </c>
      <c r="B379" s="71">
        <v>7006561359594</v>
      </c>
      <c r="C379" s="70" t="s">
        <v>297</v>
      </c>
      <c r="D379">
        <v>6.9</v>
      </c>
      <c r="E379" s="72">
        <v>1500</v>
      </c>
      <c r="F379" s="72">
        <v>0</v>
      </c>
      <c r="G379" s="70" t="s">
        <v>76</v>
      </c>
      <c r="H379" s="70" t="s">
        <v>298</v>
      </c>
      <c r="I379" s="70" t="s">
        <v>299</v>
      </c>
    </row>
    <row r="380" spans="1:9" x14ac:dyDescent="0.2">
      <c r="A380" s="71">
        <v>7195746290479</v>
      </c>
      <c r="B380" s="71">
        <v>7006561359594</v>
      </c>
      <c r="C380" s="70" t="s">
        <v>79</v>
      </c>
      <c r="D380">
        <v>-19.899999999999999</v>
      </c>
      <c r="E380" s="72">
        <v>-4500</v>
      </c>
      <c r="F380" s="72">
        <v>0</v>
      </c>
      <c r="G380" s="70" t="s">
        <v>76</v>
      </c>
      <c r="H380" s="70" t="s">
        <v>298</v>
      </c>
      <c r="I380" s="70" t="s">
        <v>300</v>
      </c>
    </row>
    <row r="381" spans="1:9" x14ac:dyDescent="0.2">
      <c r="A381" s="71">
        <v>7195746290480</v>
      </c>
      <c r="B381" s="71">
        <v>7006561359594</v>
      </c>
      <c r="C381" s="70" t="s">
        <v>75</v>
      </c>
      <c r="D381">
        <v>10.1</v>
      </c>
      <c r="E381" s="72">
        <v>2300</v>
      </c>
      <c r="F381" s="72">
        <v>0</v>
      </c>
      <c r="G381" s="70" t="s">
        <v>76</v>
      </c>
      <c r="H381" s="70" t="s">
        <v>298</v>
      </c>
      <c r="I381" s="70" t="s">
        <v>301</v>
      </c>
    </row>
    <row r="382" spans="1:9" x14ac:dyDescent="0.2">
      <c r="A382" s="71">
        <v>7195746290481</v>
      </c>
      <c r="B382" s="71">
        <v>7006561359594</v>
      </c>
      <c r="C382" s="70" t="s">
        <v>80</v>
      </c>
      <c r="D382">
        <v>3.4</v>
      </c>
      <c r="E382" s="72">
        <v>800</v>
      </c>
      <c r="F382" s="72">
        <v>0</v>
      </c>
      <c r="G382" s="70" t="s">
        <v>76</v>
      </c>
      <c r="H382" s="70" t="s">
        <v>298</v>
      </c>
      <c r="I382" s="70" t="s">
        <v>301</v>
      </c>
    </row>
    <row r="383" spans="1:9" x14ac:dyDescent="0.2">
      <c r="A383" s="71">
        <v>7195746290482</v>
      </c>
      <c r="B383" s="71">
        <v>7006561359594</v>
      </c>
      <c r="C383" s="70" t="s">
        <v>81</v>
      </c>
      <c r="D383">
        <v>-0.5</v>
      </c>
      <c r="E383" s="72">
        <v>-100</v>
      </c>
      <c r="F383" s="72">
        <v>0</v>
      </c>
      <c r="G383" s="70" t="s">
        <v>76</v>
      </c>
      <c r="H383" s="70" t="s">
        <v>298</v>
      </c>
      <c r="I383" s="70" t="s">
        <v>302</v>
      </c>
    </row>
    <row r="384" spans="1:9" x14ac:dyDescent="0.2">
      <c r="A384" s="71">
        <v>7195746290483</v>
      </c>
      <c r="B384" s="71">
        <v>7006561359594</v>
      </c>
      <c r="C384" s="70" t="s">
        <v>297</v>
      </c>
      <c r="D384">
        <v>0</v>
      </c>
      <c r="E384" s="72">
        <v>60600</v>
      </c>
      <c r="F384" s="72">
        <v>0</v>
      </c>
      <c r="G384" s="70" t="s">
        <v>84</v>
      </c>
      <c r="H384" s="95" t="s">
        <v>298</v>
      </c>
      <c r="I384" s="70" t="s">
        <v>91</v>
      </c>
    </row>
    <row r="385" spans="1:9" x14ac:dyDescent="0.2">
      <c r="A385" s="71">
        <v>7195746290484</v>
      </c>
      <c r="B385" s="71">
        <v>7006561359594</v>
      </c>
      <c r="C385" s="70" t="s">
        <v>117</v>
      </c>
      <c r="D385">
        <v>0</v>
      </c>
      <c r="E385" s="72">
        <v>50000</v>
      </c>
      <c r="F385" s="72">
        <v>0</v>
      </c>
      <c r="G385" s="70" t="s">
        <v>84</v>
      </c>
      <c r="H385" s="70" t="s">
        <v>298</v>
      </c>
      <c r="I385" s="70" t="s">
        <v>91</v>
      </c>
    </row>
    <row r="386" spans="1:9" x14ac:dyDescent="0.2">
      <c r="A386" s="71">
        <v>7195746290485</v>
      </c>
      <c r="B386" s="71">
        <v>7006561359594</v>
      </c>
      <c r="C386" s="70" t="s">
        <v>117</v>
      </c>
      <c r="D386">
        <v>0</v>
      </c>
      <c r="E386" s="72">
        <v>0</v>
      </c>
      <c r="F386" s="72">
        <v>-19500</v>
      </c>
      <c r="G386" s="70" t="s">
        <v>82</v>
      </c>
      <c r="H386" s="70" t="s">
        <v>298</v>
      </c>
      <c r="I386" s="70" t="s">
        <v>91</v>
      </c>
    </row>
    <row r="387" spans="1:9" x14ac:dyDescent="0.2">
      <c r="A387" s="71">
        <v>7195746290487</v>
      </c>
      <c r="B387" s="71">
        <v>7006561359594</v>
      </c>
      <c r="C387" s="70" t="s">
        <v>75</v>
      </c>
      <c r="D387">
        <v>0</v>
      </c>
      <c r="E387" s="72">
        <v>900</v>
      </c>
      <c r="F387" s="72">
        <v>0</v>
      </c>
      <c r="G387" s="70" t="s">
        <v>84</v>
      </c>
      <c r="H387" s="70" t="s">
        <v>298</v>
      </c>
      <c r="I387" s="70" t="s">
        <v>83</v>
      </c>
    </row>
    <row r="388" spans="1:9" x14ac:dyDescent="0.2">
      <c r="A388" s="71">
        <v>7195748760283</v>
      </c>
      <c r="B388" s="71">
        <v>7006566758064</v>
      </c>
      <c r="C388" s="70" t="s">
        <v>48</v>
      </c>
      <c r="D388">
        <v>0</v>
      </c>
      <c r="E388" s="72">
        <v>74500</v>
      </c>
      <c r="F388" s="72">
        <v>43600</v>
      </c>
      <c r="G388" s="70" t="s">
        <v>84</v>
      </c>
      <c r="H388" s="70" t="s">
        <v>303</v>
      </c>
      <c r="I388" s="70" t="s">
        <v>91</v>
      </c>
    </row>
    <row r="389" spans="1:9" x14ac:dyDescent="0.2">
      <c r="A389" s="71">
        <v>7195748960548</v>
      </c>
      <c r="B389" s="71">
        <v>7006557811761</v>
      </c>
      <c r="C389" s="70" t="s">
        <v>48</v>
      </c>
      <c r="D389">
        <v>0</v>
      </c>
      <c r="E389" s="72">
        <v>15000</v>
      </c>
      <c r="F389" s="72">
        <v>114200</v>
      </c>
      <c r="G389" s="70" t="s">
        <v>84</v>
      </c>
      <c r="H389" s="70" t="s">
        <v>304</v>
      </c>
      <c r="I389" s="70" t="s">
        <v>91</v>
      </c>
    </row>
    <row r="390" spans="1:9" x14ac:dyDescent="0.2">
      <c r="A390" s="71">
        <v>7195758370444</v>
      </c>
      <c r="B390" s="71">
        <v>7006559480001</v>
      </c>
      <c r="C390" s="70" t="s">
        <v>75</v>
      </c>
      <c r="D390">
        <v>-1.25</v>
      </c>
      <c r="E390" s="72">
        <v>-300</v>
      </c>
      <c r="F390" s="72">
        <v>0</v>
      </c>
      <c r="G390" s="70" t="s">
        <v>76</v>
      </c>
      <c r="H390" s="70" t="s">
        <v>305</v>
      </c>
      <c r="I390" s="70" t="s">
        <v>147</v>
      </c>
    </row>
    <row r="391" spans="1:9" x14ac:dyDescent="0.2">
      <c r="A391" s="71">
        <v>7195758370445</v>
      </c>
      <c r="B391" s="71">
        <v>7006559480001</v>
      </c>
      <c r="C391" s="70" t="s">
        <v>111</v>
      </c>
      <c r="D391">
        <v>1.25</v>
      </c>
      <c r="E391" s="72">
        <v>300</v>
      </c>
      <c r="F391" s="72">
        <v>0</v>
      </c>
      <c r="G391" s="70" t="s">
        <v>76</v>
      </c>
      <c r="H391" s="70" t="s">
        <v>305</v>
      </c>
      <c r="I391" s="70" t="s">
        <v>90</v>
      </c>
    </row>
    <row r="392" spans="1:9" x14ac:dyDescent="0.2">
      <c r="A392" s="71">
        <v>7195765620814</v>
      </c>
      <c r="B392" s="71">
        <v>7006564958692</v>
      </c>
      <c r="C392" s="70" t="s">
        <v>75</v>
      </c>
      <c r="D392">
        <v>0</v>
      </c>
      <c r="E392" s="72">
        <v>100</v>
      </c>
      <c r="F392" s="72">
        <v>0</v>
      </c>
      <c r="G392" s="70" t="s">
        <v>84</v>
      </c>
      <c r="H392" s="70" t="s">
        <v>306</v>
      </c>
      <c r="I392" s="70" t="s">
        <v>83</v>
      </c>
    </row>
    <row r="393" spans="1:9" x14ac:dyDescent="0.2">
      <c r="A393" s="71">
        <v>7195765620815</v>
      </c>
      <c r="B393" s="71">
        <v>7006564958692</v>
      </c>
      <c r="C393" s="70" t="s">
        <v>48</v>
      </c>
      <c r="D393">
        <v>0</v>
      </c>
      <c r="E393" s="72">
        <v>15000</v>
      </c>
      <c r="F393" s="72">
        <v>89600</v>
      </c>
      <c r="G393" s="70" t="s">
        <v>84</v>
      </c>
      <c r="H393" s="70" t="s">
        <v>306</v>
      </c>
      <c r="I393" s="70" t="s">
        <v>91</v>
      </c>
    </row>
    <row r="394" spans="1:9" x14ac:dyDescent="0.2">
      <c r="A394" s="71">
        <v>7195775110709</v>
      </c>
      <c r="B394" s="71">
        <v>7006562103945</v>
      </c>
      <c r="C394" s="70" t="s">
        <v>111</v>
      </c>
      <c r="D394">
        <v>0</v>
      </c>
      <c r="E394" s="72">
        <v>99400</v>
      </c>
      <c r="F394" s="72">
        <v>0</v>
      </c>
      <c r="G394" s="70" t="s">
        <v>84</v>
      </c>
      <c r="H394" s="70" t="s">
        <v>307</v>
      </c>
      <c r="I394" s="70" t="s">
        <v>91</v>
      </c>
    </row>
    <row r="395" spans="1:9" x14ac:dyDescent="0.2">
      <c r="A395" s="71">
        <v>7195775110710</v>
      </c>
      <c r="B395" s="71">
        <v>7006562103945</v>
      </c>
      <c r="C395" s="70" t="s">
        <v>111</v>
      </c>
      <c r="D395">
        <v>0</v>
      </c>
      <c r="E395" s="72">
        <v>0</v>
      </c>
      <c r="F395" s="72">
        <v>-17900</v>
      </c>
      <c r="G395" s="70" t="s">
        <v>82</v>
      </c>
      <c r="H395" s="70" t="s">
        <v>307</v>
      </c>
      <c r="I395" s="70" t="s">
        <v>91</v>
      </c>
    </row>
    <row r="396" spans="1:9" x14ac:dyDescent="0.2">
      <c r="A396" s="71">
        <v>7195780080829</v>
      </c>
      <c r="B396" s="71">
        <v>7006559480001</v>
      </c>
      <c r="C396" s="70" t="s">
        <v>111</v>
      </c>
      <c r="D396">
        <v>0</v>
      </c>
      <c r="E396" s="72">
        <v>238200</v>
      </c>
      <c r="F396" s="72">
        <v>103100</v>
      </c>
      <c r="G396" s="70" t="s">
        <v>84</v>
      </c>
      <c r="H396" s="70" t="s">
        <v>305</v>
      </c>
      <c r="I396" s="70" t="s">
        <v>91</v>
      </c>
    </row>
    <row r="397" spans="1:9" x14ac:dyDescent="0.2">
      <c r="A397" s="71">
        <v>7195786491199</v>
      </c>
      <c r="B397" s="71">
        <v>7006560916779</v>
      </c>
      <c r="C397" s="70" t="s">
        <v>111</v>
      </c>
      <c r="D397">
        <v>0</v>
      </c>
      <c r="E397" s="72">
        <v>26000</v>
      </c>
      <c r="F397" s="72">
        <v>10900</v>
      </c>
      <c r="G397" s="70" t="s">
        <v>84</v>
      </c>
      <c r="H397" s="70" t="s">
        <v>308</v>
      </c>
      <c r="I397" s="70" t="s">
        <v>91</v>
      </c>
    </row>
    <row r="398" spans="1:9" x14ac:dyDescent="0.2">
      <c r="A398" s="71">
        <v>7195789583666</v>
      </c>
      <c r="B398" s="71">
        <v>7006569626046</v>
      </c>
      <c r="C398" s="70" t="s">
        <v>48</v>
      </c>
      <c r="D398">
        <v>-0.22900000000000001</v>
      </c>
      <c r="E398" s="72">
        <v>0</v>
      </c>
      <c r="F398" s="72">
        <v>0</v>
      </c>
      <c r="G398" s="70" t="s">
        <v>155</v>
      </c>
      <c r="H398" s="70" t="s">
        <v>309</v>
      </c>
      <c r="I398" s="70" t="s">
        <v>310</v>
      </c>
    </row>
    <row r="399" spans="1:9" x14ac:dyDescent="0.2">
      <c r="A399" s="71">
        <v>7195789583667</v>
      </c>
      <c r="B399" s="71">
        <v>7006569626046</v>
      </c>
      <c r="C399" s="70" t="s">
        <v>48</v>
      </c>
      <c r="D399">
        <v>0</v>
      </c>
      <c r="E399" s="72">
        <v>-410000</v>
      </c>
      <c r="F399" s="72">
        <v>0</v>
      </c>
      <c r="G399" s="70" t="s">
        <v>82</v>
      </c>
      <c r="H399" s="70" t="s">
        <v>309</v>
      </c>
      <c r="I399" s="70" t="s">
        <v>78</v>
      </c>
    </row>
    <row r="400" spans="1:9" x14ac:dyDescent="0.2">
      <c r="A400" s="71">
        <v>7195791973716</v>
      </c>
      <c r="B400" s="71">
        <v>7006569606014</v>
      </c>
      <c r="C400" s="70" t="s">
        <v>48</v>
      </c>
      <c r="D400">
        <v>0.189</v>
      </c>
      <c r="E400" s="72">
        <v>0</v>
      </c>
      <c r="F400" s="72">
        <v>0</v>
      </c>
      <c r="G400" s="70" t="s">
        <v>100</v>
      </c>
      <c r="H400" s="70" t="s">
        <v>311</v>
      </c>
      <c r="I400" s="70" t="s">
        <v>312</v>
      </c>
    </row>
    <row r="401" spans="1:9" x14ac:dyDescent="0.2">
      <c r="A401" s="71">
        <v>7195791973717</v>
      </c>
      <c r="B401" s="71">
        <v>7006569606014</v>
      </c>
      <c r="C401" s="70" t="s">
        <v>48</v>
      </c>
      <c r="D401">
        <v>0</v>
      </c>
      <c r="E401" s="72">
        <v>507300</v>
      </c>
      <c r="F401" s="72">
        <v>143400</v>
      </c>
      <c r="G401" s="70" t="s">
        <v>84</v>
      </c>
      <c r="H401" s="70" t="s">
        <v>311</v>
      </c>
      <c r="I401" s="70" t="s">
        <v>78</v>
      </c>
    </row>
    <row r="402" spans="1:9" x14ac:dyDescent="0.2">
      <c r="A402" s="71">
        <v>7195835161457</v>
      </c>
      <c r="B402" s="71">
        <v>7006555882304</v>
      </c>
      <c r="C402" s="70" t="s">
        <v>111</v>
      </c>
      <c r="D402">
        <v>1.3</v>
      </c>
      <c r="E402" s="72">
        <v>500</v>
      </c>
      <c r="F402" s="72">
        <v>0</v>
      </c>
      <c r="G402" s="70" t="s">
        <v>76</v>
      </c>
      <c r="H402" s="70" t="s">
        <v>313</v>
      </c>
      <c r="I402" s="70" t="s">
        <v>301</v>
      </c>
    </row>
    <row r="403" spans="1:9" x14ac:dyDescent="0.2">
      <c r="A403" s="71">
        <v>7195835161458</v>
      </c>
      <c r="B403" s="71">
        <v>7006555882304</v>
      </c>
      <c r="C403" s="70" t="s">
        <v>75</v>
      </c>
      <c r="D403">
        <v>1.34</v>
      </c>
      <c r="E403" s="72">
        <v>200</v>
      </c>
      <c r="F403" s="72">
        <v>0</v>
      </c>
      <c r="G403" s="70" t="s">
        <v>76</v>
      </c>
      <c r="H403" s="70" t="s">
        <v>313</v>
      </c>
      <c r="I403" s="70" t="s">
        <v>301</v>
      </c>
    </row>
    <row r="404" spans="1:9" x14ac:dyDescent="0.2">
      <c r="A404" s="71">
        <v>7195835161459</v>
      </c>
      <c r="B404" s="71">
        <v>7006555882304</v>
      </c>
      <c r="C404" s="70" t="s">
        <v>80</v>
      </c>
      <c r="D404">
        <v>1.4</v>
      </c>
      <c r="E404" s="72">
        <v>200</v>
      </c>
      <c r="F404" s="72">
        <v>0</v>
      </c>
      <c r="G404" s="70" t="s">
        <v>76</v>
      </c>
      <c r="H404" s="70" t="s">
        <v>313</v>
      </c>
      <c r="I404" s="70" t="s">
        <v>301</v>
      </c>
    </row>
    <row r="405" spans="1:9" x14ac:dyDescent="0.2">
      <c r="A405" s="71">
        <v>7195835161460</v>
      </c>
      <c r="B405" s="71">
        <v>7006555882304</v>
      </c>
      <c r="C405" s="70" t="s">
        <v>79</v>
      </c>
      <c r="D405">
        <v>-4.04</v>
      </c>
      <c r="E405" s="72">
        <v>-900</v>
      </c>
      <c r="F405" s="72">
        <v>0</v>
      </c>
      <c r="G405" s="70" t="s">
        <v>76</v>
      </c>
      <c r="H405" s="70" t="s">
        <v>313</v>
      </c>
      <c r="I405" s="70" t="s">
        <v>314</v>
      </c>
    </row>
    <row r="406" spans="1:9" x14ac:dyDescent="0.2">
      <c r="A406" s="71">
        <v>7195835161461</v>
      </c>
      <c r="B406" s="71">
        <v>7006555882304</v>
      </c>
      <c r="C406" s="70" t="s">
        <v>111</v>
      </c>
      <c r="D406">
        <v>0</v>
      </c>
      <c r="E406" s="72">
        <v>10200</v>
      </c>
      <c r="F406" s="72">
        <v>0</v>
      </c>
      <c r="G406" s="70" t="s">
        <v>84</v>
      </c>
      <c r="H406" s="70" t="s">
        <v>313</v>
      </c>
      <c r="I406" s="70" t="s">
        <v>91</v>
      </c>
    </row>
    <row r="407" spans="1:9" x14ac:dyDescent="0.2">
      <c r="A407" s="71">
        <v>7195835161462</v>
      </c>
      <c r="B407" s="71">
        <v>7006555882304</v>
      </c>
      <c r="C407" s="70" t="s">
        <v>75</v>
      </c>
      <c r="D407">
        <v>0</v>
      </c>
      <c r="E407" s="72">
        <v>1600</v>
      </c>
      <c r="F407" s="72">
        <v>0</v>
      </c>
      <c r="G407" s="70" t="s">
        <v>84</v>
      </c>
      <c r="H407" s="70" t="s">
        <v>313</v>
      </c>
      <c r="I407" s="70" t="s">
        <v>83</v>
      </c>
    </row>
    <row r="408" spans="1:9" x14ac:dyDescent="0.2">
      <c r="A408" s="71">
        <v>7195835161463</v>
      </c>
      <c r="B408" s="71">
        <v>7006555882304</v>
      </c>
      <c r="C408" s="70" t="s">
        <v>80</v>
      </c>
      <c r="D408">
        <v>0</v>
      </c>
      <c r="E408" s="72">
        <v>100</v>
      </c>
      <c r="F408" s="72">
        <v>0</v>
      </c>
      <c r="G408" s="70" t="s">
        <v>84</v>
      </c>
      <c r="H408" s="70" t="s">
        <v>313</v>
      </c>
      <c r="I408" s="70" t="s">
        <v>83</v>
      </c>
    </row>
    <row r="409" spans="1:9" x14ac:dyDescent="0.2">
      <c r="A409" s="71">
        <v>7195838445408</v>
      </c>
      <c r="B409" s="71">
        <v>7006554693646</v>
      </c>
      <c r="C409" s="70" t="s">
        <v>48</v>
      </c>
      <c r="D409">
        <v>0</v>
      </c>
      <c r="E409" s="72">
        <v>387900</v>
      </c>
      <c r="F409" s="72">
        <v>375000</v>
      </c>
      <c r="G409" s="70" t="s">
        <v>84</v>
      </c>
      <c r="H409" s="70" t="s">
        <v>315</v>
      </c>
      <c r="I409" s="70" t="s">
        <v>91</v>
      </c>
    </row>
    <row r="410" spans="1:9" x14ac:dyDescent="0.2">
      <c r="A410" s="71">
        <v>7195844281796</v>
      </c>
      <c r="B410" s="71">
        <v>7006576486463</v>
      </c>
      <c r="C410" s="70" t="s">
        <v>111</v>
      </c>
      <c r="D410">
        <v>-3.7309999999999999</v>
      </c>
      <c r="E410" s="72">
        <v>0</v>
      </c>
      <c r="F410" s="72">
        <v>0</v>
      </c>
      <c r="G410" s="70" t="s">
        <v>155</v>
      </c>
      <c r="H410" s="70" t="s">
        <v>316</v>
      </c>
      <c r="I410" s="70" t="s">
        <v>102</v>
      </c>
    </row>
    <row r="411" spans="1:9" x14ac:dyDescent="0.2">
      <c r="A411" s="71">
        <v>7195848852003</v>
      </c>
      <c r="B411" s="71">
        <v>7006566316228</v>
      </c>
      <c r="C411" s="70" t="s">
        <v>111</v>
      </c>
      <c r="D411">
        <v>-1</v>
      </c>
      <c r="E411" s="72">
        <v>0</v>
      </c>
      <c r="F411" s="72">
        <v>0</v>
      </c>
      <c r="G411" s="70" t="s">
        <v>155</v>
      </c>
      <c r="H411" s="70" t="s">
        <v>317</v>
      </c>
      <c r="I411" s="70" t="s">
        <v>102</v>
      </c>
    </row>
    <row r="412" spans="1:9" x14ac:dyDescent="0.2">
      <c r="A412" s="71">
        <v>7195848852004</v>
      </c>
      <c r="B412" s="71">
        <v>7006566316228</v>
      </c>
      <c r="C412" s="70" t="s">
        <v>111</v>
      </c>
      <c r="D412">
        <v>0</v>
      </c>
      <c r="E412" s="72">
        <v>21100</v>
      </c>
      <c r="F412" s="72">
        <v>42900</v>
      </c>
      <c r="G412" s="70" t="s">
        <v>84</v>
      </c>
      <c r="H412" s="70" t="s">
        <v>317</v>
      </c>
      <c r="I412" s="70" t="s">
        <v>91</v>
      </c>
    </row>
    <row r="413" spans="1:9" x14ac:dyDescent="0.2">
      <c r="A413" s="71">
        <v>7195850412034</v>
      </c>
      <c r="B413" s="71">
        <v>7006554422098</v>
      </c>
      <c r="C413" s="70" t="s">
        <v>75</v>
      </c>
      <c r="D413">
        <v>-0.76</v>
      </c>
      <c r="E413" s="72">
        <v>-200</v>
      </c>
      <c r="F413" s="72">
        <v>0</v>
      </c>
      <c r="G413" s="70" t="s">
        <v>76</v>
      </c>
      <c r="H413" s="70" t="s">
        <v>318</v>
      </c>
      <c r="I413" s="70" t="s">
        <v>89</v>
      </c>
    </row>
    <row r="414" spans="1:9" x14ac:dyDescent="0.2">
      <c r="A414" s="71">
        <v>7195850412035</v>
      </c>
      <c r="B414" s="71">
        <v>7006554422098</v>
      </c>
      <c r="C414" s="70" t="s">
        <v>81</v>
      </c>
      <c r="D414">
        <v>0.76</v>
      </c>
      <c r="E414" s="72">
        <v>200</v>
      </c>
      <c r="F414" s="72">
        <v>0</v>
      </c>
      <c r="G414" s="70" t="s">
        <v>76</v>
      </c>
      <c r="H414" s="70" t="s">
        <v>318</v>
      </c>
      <c r="I414" s="70" t="s">
        <v>90</v>
      </c>
    </row>
    <row r="415" spans="1:9" x14ac:dyDescent="0.2">
      <c r="A415" s="71">
        <v>7195850412036</v>
      </c>
      <c r="B415" s="71">
        <v>7006554422098</v>
      </c>
      <c r="C415" s="70" t="s">
        <v>81</v>
      </c>
      <c r="D415">
        <v>0</v>
      </c>
      <c r="E415" s="72">
        <v>4300</v>
      </c>
      <c r="F415" s="72">
        <v>0</v>
      </c>
      <c r="G415" s="70" t="s">
        <v>84</v>
      </c>
      <c r="H415" s="70" t="s">
        <v>318</v>
      </c>
      <c r="I415" s="70" t="s">
        <v>91</v>
      </c>
    </row>
    <row r="416" spans="1:9" x14ac:dyDescent="0.2">
      <c r="A416" s="71">
        <v>7195851595932</v>
      </c>
      <c r="B416" s="71">
        <v>7006561178515</v>
      </c>
      <c r="C416" s="70" t="s">
        <v>48</v>
      </c>
      <c r="D416">
        <v>0</v>
      </c>
      <c r="E416" s="72">
        <v>341300</v>
      </c>
      <c r="F416" s="72">
        <v>40900</v>
      </c>
      <c r="G416" s="70" t="s">
        <v>84</v>
      </c>
      <c r="H416" s="70" t="s">
        <v>257</v>
      </c>
      <c r="I416" s="70" t="s">
        <v>91</v>
      </c>
    </row>
    <row r="417" spans="1:9" x14ac:dyDescent="0.2">
      <c r="A417" s="71">
        <v>7195852292054</v>
      </c>
      <c r="B417" s="71">
        <v>7006565360785</v>
      </c>
      <c r="C417" s="70" t="s">
        <v>80</v>
      </c>
      <c r="D417">
        <v>-10</v>
      </c>
      <c r="E417" s="72">
        <v>-1600</v>
      </c>
      <c r="F417" s="72">
        <v>0</v>
      </c>
      <c r="G417" s="70" t="s">
        <v>76</v>
      </c>
      <c r="H417" s="70" t="s">
        <v>319</v>
      </c>
      <c r="I417" s="70" t="s">
        <v>89</v>
      </c>
    </row>
    <row r="418" spans="1:9" x14ac:dyDescent="0.2">
      <c r="A418" s="71">
        <v>7195855852120</v>
      </c>
      <c r="B418" s="71">
        <v>7006565360785</v>
      </c>
      <c r="C418" s="70" t="s">
        <v>81</v>
      </c>
      <c r="D418">
        <v>10</v>
      </c>
      <c r="E418" s="72">
        <v>1600</v>
      </c>
      <c r="F418" s="72">
        <v>0</v>
      </c>
      <c r="G418" s="70" t="s">
        <v>76</v>
      </c>
      <c r="H418" s="70" t="s">
        <v>319</v>
      </c>
      <c r="I418" s="70" t="s">
        <v>320</v>
      </c>
    </row>
    <row r="419" spans="1:9" x14ac:dyDescent="0.2">
      <c r="A419" s="71">
        <v>7195867432203</v>
      </c>
      <c r="B419" s="71">
        <v>7006558796432</v>
      </c>
      <c r="C419" s="70" t="s">
        <v>111</v>
      </c>
      <c r="D419">
        <v>0</v>
      </c>
      <c r="E419" s="72">
        <v>4800</v>
      </c>
      <c r="F419" s="72">
        <v>0</v>
      </c>
      <c r="G419" s="70" t="s">
        <v>84</v>
      </c>
      <c r="H419" s="70" t="s">
        <v>321</v>
      </c>
      <c r="I419" s="70" t="s">
        <v>91</v>
      </c>
    </row>
    <row r="420" spans="1:9" x14ac:dyDescent="0.2">
      <c r="A420" s="71">
        <v>7195870292301</v>
      </c>
      <c r="B420" s="71">
        <v>7006567591132</v>
      </c>
      <c r="C420" s="70" t="s">
        <v>111</v>
      </c>
      <c r="D420">
        <v>0</v>
      </c>
      <c r="E420" s="72">
        <v>56400</v>
      </c>
      <c r="F420" s="72">
        <v>44300</v>
      </c>
      <c r="G420" s="70" t="s">
        <v>84</v>
      </c>
      <c r="H420" s="70" t="s">
        <v>322</v>
      </c>
      <c r="I420" s="70" t="s">
        <v>91</v>
      </c>
    </row>
    <row r="421" spans="1:9" x14ac:dyDescent="0.2">
      <c r="A421" s="71">
        <v>7195877212424</v>
      </c>
      <c r="B421" s="71">
        <v>7006558886883</v>
      </c>
      <c r="C421" s="70" t="s">
        <v>111</v>
      </c>
      <c r="D421">
        <v>-0.5</v>
      </c>
      <c r="E421" s="72">
        <v>0</v>
      </c>
      <c r="F421" s="72">
        <v>0</v>
      </c>
      <c r="G421" s="70" t="s">
        <v>76</v>
      </c>
      <c r="H421" s="70" t="s">
        <v>323</v>
      </c>
      <c r="I421" s="70" t="s">
        <v>78</v>
      </c>
    </row>
    <row r="422" spans="1:9" x14ac:dyDescent="0.2">
      <c r="A422" s="71">
        <v>7195877212425</v>
      </c>
      <c r="B422" s="71">
        <v>7006558886883</v>
      </c>
      <c r="C422" s="70" t="s">
        <v>75</v>
      </c>
      <c r="D422">
        <v>-3.19</v>
      </c>
      <c r="E422" s="72">
        <v>0</v>
      </c>
      <c r="F422" s="72">
        <v>0</v>
      </c>
      <c r="G422" s="70" t="s">
        <v>76</v>
      </c>
      <c r="H422" s="70" t="s">
        <v>323</v>
      </c>
      <c r="I422" s="70" t="s">
        <v>78</v>
      </c>
    </row>
    <row r="423" spans="1:9" x14ac:dyDescent="0.2">
      <c r="A423" s="71">
        <v>7195877212426</v>
      </c>
      <c r="B423" s="71">
        <v>7006558886883</v>
      </c>
      <c r="C423" s="70" t="s">
        <v>79</v>
      </c>
      <c r="D423">
        <v>1.8320000000000001</v>
      </c>
      <c r="E423" s="72">
        <v>0</v>
      </c>
      <c r="F423" s="72">
        <v>0</v>
      </c>
      <c r="G423" s="70" t="s">
        <v>76</v>
      </c>
      <c r="H423" s="70" t="s">
        <v>323</v>
      </c>
      <c r="I423" s="70" t="s">
        <v>78</v>
      </c>
    </row>
    <row r="424" spans="1:9" x14ac:dyDescent="0.2">
      <c r="A424" s="71">
        <v>7195877212427</v>
      </c>
      <c r="B424" s="71">
        <v>7006558886883</v>
      </c>
      <c r="C424" s="70" t="s">
        <v>80</v>
      </c>
      <c r="D424">
        <v>0.3</v>
      </c>
      <c r="E424" s="72">
        <v>0</v>
      </c>
      <c r="F424" s="72">
        <v>0</v>
      </c>
      <c r="G424" s="70" t="s">
        <v>76</v>
      </c>
      <c r="H424" s="70" t="s">
        <v>323</v>
      </c>
      <c r="I424" s="70" t="s">
        <v>78</v>
      </c>
    </row>
    <row r="425" spans="1:9" x14ac:dyDescent="0.2">
      <c r="A425" s="71">
        <v>7195877212428</v>
      </c>
      <c r="B425" s="71">
        <v>7006558886883</v>
      </c>
      <c r="C425" s="70" t="s">
        <v>81</v>
      </c>
      <c r="D425">
        <v>0.45800000000000002</v>
      </c>
      <c r="E425" s="72">
        <v>0</v>
      </c>
      <c r="F425" s="72">
        <v>0</v>
      </c>
      <c r="G425" s="70" t="s">
        <v>76</v>
      </c>
      <c r="H425" s="70" t="s">
        <v>323</v>
      </c>
      <c r="I425" s="70" t="s">
        <v>78</v>
      </c>
    </row>
    <row r="426" spans="1:9" x14ac:dyDescent="0.2">
      <c r="A426" s="71">
        <v>7195877212429</v>
      </c>
      <c r="B426" s="71">
        <v>7006558886883</v>
      </c>
      <c r="C426" s="70" t="s">
        <v>125</v>
      </c>
      <c r="D426">
        <v>1.1000000000000001</v>
      </c>
      <c r="E426" s="72">
        <v>0</v>
      </c>
      <c r="F426" s="72">
        <v>0</v>
      </c>
      <c r="G426" s="70" t="s">
        <v>76</v>
      </c>
      <c r="H426" s="70" t="s">
        <v>323</v>
      </c>
      <c r="I426" s="70" t="s">
        <v>78</v>
      </c>
    </row>
    <row r="427" spans="1:9" x14ac:dyDescent="0.2">
      <c r="A427" s="71">
        <v>7195877212430</v>
      </c>
      <c r="B427" s="71">
        <v>7006558886883</v>
      </c>
      <c r="C427" s="70" t="s">
        <v>111</v>
      </c>
      <c r="D427">
        <v>0</v>
      </c>
      <c r="E427" s="72">
        <v>52700</v>
      </c>
      <c r="F427" s="72">
        <v>171400</v>
      </c>
      <c r="G427" s="70" t="s">
        <v>84</v>
      </c>
      <c r="H427" s="70" t="s">
        <v>323</v>
      </c>
      <c r="I427" s="70" t="s">
        <v>91</v>
      </c>
    </row>
    <row r="428" spans="1:9" x14ac:dyDescent="0.2">
      <c r="A428" s="71">
        <v>7195877212431</v>
      </c>
      <c r="B428" s="71">
        <v>7006558886883</v>
      </c>
      <c r="C428" s="70" t="s">
        <v>75</v>
      </c>
      <c r="D428">
        <v>0</v>
      </c>
      <c r="E428" s="72">
        <v>-800</v>
      </c>
      <c r="F428" s="72">
        <v>0</v>
      </c>
      <c r="G428" s="70" t="s">
        <v>82</v>
      </c>
      <c r="H428" s="70" t="s">
        <v>323</v>
      </c>
      <c r="I428" s="70" t="s">
        <v>83</v>
      </c>
    </row>
    <row r="429" spans="1:9" x14ac:dyDescent="0.2">
      <c r="A429" s="71">
        <v>7195877212432</v>
      </c>
      <c r="B429" s="71">
        <v>7006558886883</v>
      </c>
      <c r="C429" s="70" t="s">
        <v>79</v>
      </c>
      <c r="D429">
        <v>0</v>
      </c>
      <c r="E429" s="72">
        <v>500</v>
      </c>
      <c r="F429" s="72">
        <v>0</v>
      </c>
      <c r="G429" s="70" t="s">
        <v>84</v>
      </c>
      <c r="H429" s="70" t="s">
        <v>323</v>
      </c>
      <c r="I429" s="70" t="s">
        <v>83</v>
      </c>
    </row>
    <row r="430" spans="1:9" x14ac:dyDescent="0.2">
      <c r="A430" s="71">
        <v>7195877212433</v>
      </c>
      <c r="B430" s="71">
        <v>7006558886883</v>
      </c>
      <c r="C430" s="70" t="s">
        <v>80</v>
      </c>
      <c r="D430">
        <v>0</v>
      </c>
      <c r="E430" s="72">
        <v>100</v>
      </c>
      <c r="F430" s="72">
        <v>0</v>
      </c>
      <c r="G430" s="70" t="s">
        <v>84</v>
      </c>
      <c r="H430" s="70" t="s">
        <v>323</v>
      </c>
      <c r="I430" s="70" t="s">
        <v>83</v>
      </c>
    </row>
    <row r="431" spans="1:9" x14ac:dyDescent="0.2">
      <c r="A431" s="71">
        <v>7195877212434</v>
      </c>
      <c r="B431" s="71">
        <v>7006558886883</v>
      </c>
      <c r="C431" s="70" t="s">
        <v>81</v>
      </c>
      <c r="D431">
        <v>0</v>
      </c>
      <c r="E431" s="72">
        <v>100</v>
      </c>
      <c r="F431" s="72">
        <v>0</v>
      </c>
      <c r="G431" s="70" t="s">
        <v>84</v>
      </c>
      <c r="H431" s="70" t="s">
        <v>323</v>
      </c>
      <c r="I431" s="70" t="s">
        <v>91</v>
      </c>
    </row>
    <row r="432" spans="1:9" x14ac:dyDescent="0.2">
      <c r="A432" s="71">
        <v>7195877212435</v>
      </c>
      <c r="B432" s="71">
        <v>7006558886883</v>
      </c>
      <c r="C432" s="70" t="s">
        <v>125</v>
      </c>
      <c r="D432">
        <v>0</v>
      </c>
      <c r="E432" s="72">
        <v>5000</v>
      </c>
      <c r="F432" s="72">
        <v>0</v>
      </c>
      <c r="G432" s="70" t="s">
        <v>84</v>
      </c>
      <c r="H432" s="70" t="s">
        <v>323</v>
      </c>
      <c r="I432" s="70" t="s">
        <v>91</v>
      </c>
    </row>
    <row r="433" spans="1:9" x14ac:dyDescent="0.2">
      <c r="A433" s="71">
        <v>7195879262461</v>
      </c>
      <c r="B433" s="71">
        <v>7006577457718</v>
      </c>
      <c r="C433" s="70" t="s">
        <v>111</v>
      </c>
      <c r="D433">
        <v>0</v>
      </c>
      <c r="E433" s="72">
        <v>10000</v>
      </c>
      <c r="F433" s="72">
        <v>0</v>
      </c>
      <c r="G433" s="70" t="s">
        <v>84</v>
      </c>
      <c r="H433" s="70" t="s">
        <v>324</v>
      </c>
      <c r="I433" s="70" t="s">
        <v>91</v>
      </c>
    </row>
    <row r="434" spans="1:9" x14ac:dyDescent="0.2">
      <c r="A434" s="71">
        <v>7195885170235</v>
      </c>
      <c r="B434" s="71">
        <v>7006565360819</v>
      </c>
      <c r="C434" s="70" t="s">
        <v>75</v>
      </c>
      <c r="D434">
        <v>18.100000000000001</v>
      </c>
      <c r="E434" s="72">
        <v>4000</v>
      </c>
      <c r="F434" s="72">
        <v>0</v>
      </c>
      <c r="G434" s="70" t="s">
        <v>76</v>
      </c>
      <c r="H434" s="70" t="s">
        <v>325</v>
      </c>
      <c r="I434" s="70" t="s">
        <v>78</v>
      </c>
    </row>
    <row r="435" spans="1:9" x14ac:dyDescent="0.2">
      <c r="A435" s="71">
        <v>7195885170236</v>
      </c>
      <c r="B435" s="71">
        <v>7006565360819</v>
      </c>
      <c r="C435" s="70" t="s">
        <v>79</v>
      </c>
      <c r="D435">
        <v>-24.4</v>
      </c>
      <c r="E435" s="72">
        <v>-5500</v>
      </c>
      <c r="F435" s="72">
        <v>0</v>
      </c>
      <c r="G435" s="70" t="s">
        <v>76</v>
      </c>
      <c r="H435" s="70" t="s">
        <v>325</v>
      </c>
      <c r="I435" s="70" t="s">
        <v>78</v>
      </c>
    </row>
    <row r="436" spans="1:9" x14ac:dyDescent="0.2">
      <c r="A436" s="71">
        <v>7195885170237</v>
      </c>
      <c r="B436" s="71">
        <v>7006565360819</v>
      </c>
      <c r="C436" s="70" t="s">
        <v>80</v>
      </c>
      <c r="D436">
        <v>6</v>
      </c>
      <c r="E436" s="72">
        <v>1400</v>
      </c>
      <c r="F436" s="72">
        <v>0</v>
      </c>
      <c r="G436" s="70" t="s">
        <v>76</v>
      </c>
      <c r="H436" s="70" t="s">
        <v>325</v>
      </c>
      <c r="I436" s="70" t="s">
        <v>78</v>
      </c>
    </row>
    <row r="437" spans="1:9" x14ac:dyDescent="0.2">
      <c r="A437" s="71">
        <v>7195885170238</v>
      </c>
      <c r="B437" s="71">
        <v>7006565360819</v>
      </c>
      <c r="C437" s="70" t="s">
        <v>81</v>
      </c>
      <c r="D437">
        <v>1</v>
      </c>
      <c r="E437" s="72">
        <v>3300</v>
      </c>
      <c r="F437" s="72">
        <v>0</v>
      </c>
      <c r="G437" s="70" t="s">
        <v>76</v>
      </c>
      <c r="H437" s="70" t="s">
        <v>325</v>
      </c>
      <c r="I437" s="70" t="s">
        <v>78</v>
      </c>
    </row>
    <row r="438" spans="1:9" x14ac:dyDescent="0.2">
      <c r="A438" s="71">
        <v>7195885170239</v>
      </c>
      <c r="B438" s="71">
        <v>7006565360819</v>
      </c>
      <c r="C438" s="70" t="s">
        <v>125</v>
      </c>
      <c r="D438">
        <v>-0.7</v>
      </c>
      <c r="E438" s="72">
        <v>-3200</v>
      </c>
      <c r="F438" s="72">
        <v>0</v>
      </c>
      <c r="G438" s="70" t="s">
        <v>76</v>
      </c>
      <c r="H438" s="70" t="s">
        <v>325</v>
      </c>
      <c r="I438" s="70" t="s">
        <v>78</v>
      </c>
    </row>
    <row r="439" spans="1:9" x14ac:dyDescent="0.2">
      <c r="A439" s="71">
        <v>7195885170246</v>
      </c>
      <c r="B439" s="71">
        <v>7006565360819</v>
      </c>
      <c r="C439" s="70" t="s">
        <v>117</v>
      </c>
      <c r="D439">
        <v>0</v>
      </c>
      <c r="E439" s="72">
        <v>0</v>
      </c>
      <c r="F439" s="72">
        <v>-76400</v>
      </c>
      <c r="G439" s="70" t="s">
        <v>240</v>
      </c>
      <c r="H439" s="70" t="s">
        <v>325</v>
      </c>
      <c r="I439" s="70" t="s">
        <v>326</v>
      </c>
    </row>
    <row r="440" spans="1:9" x14ac:dyDescent="0.2">
      <c r="A440" s="71">
        <v>7195885420253</v>
      </c>
      <c r="B440" s="71">
        <v>7006554361915</v>
      </c>
      <c r="C440" s="70" t="s">
        <v>81</v>
      </c>
      <c r="D440">
        <v>0</v>
      </c>
      <c r="E440" s="72">
        <v>9600</v>
      </c>
      <c r="F440" s="72">
        <v>0</v>
      </c>
      <c r="G440" s="70" t="s">
        <v>84</v>
      </c>
      <c r="H440" s="70" t="s">
        <v>327</v>
      </c>
      <c r="I440" s="70" t="s">
        <v>91</v>
      </c>
    </row>
    <row r="441" spans="1:9" x14ac:dyDescent="0.2">
      <c r="A441" s="71">
        <v>7195885420260</v>
      </c>
      <c r="B441" s="71">
        <v>7006554361942</v>
      </c>
      <c r="C441" s="70" t="s">
        <v>48</v>
      </c>
      <c r="D441">
        <v>0</v>
      </c>
      <c r="E441" s="72">
        <v>0</v>
      </c>
      <c r="F441" s="72">
        <v>266200</v>
      </c>
      <c r="G441" s="70" t="s">
        <v>84</v>
      </c>
      <c r="H441" s="70" t="s">
        <v>328</v>
      </c>
      <c r="I441" s="70" t="s">
        <v>91</v>
      </c>
    </row>
    <row r="442" spans="1:9" x14ac:dyDescent="0.2">
      <c r="A442" s="71">
        <v>7195885450284</v>
      </c>
      <c r="B442" s="71">
        <v>7006554422069</v>
      </c>
      <c r="C442" s="70" t="s">
        <v>48</v>
      </c>
      <c r="D442">
        <v>0</v>
      </c>
      <c r="E442" s="72">
        <v>12900</v>
      </c>
      <c r="F442" s="72">
        <v>43100</v>
      </c>
      <c r="G442" s="70" t="s">
        <v>84</v>
      </c>
      <c r="H442" s="70" t="s">
        <v>329</v>
      </c>
      <c r="I442" s="70" t="s">
        <v>91</v>
      </c>
    </row>
    <row r="443" spans="1:9" x14ac:dyDescent="0.2">
      <c r="A443" s="71">
        <v>7195885460287</v>
      </c>
      <c r="B443" s="71">
        <v>7006554432116</v>
      </c>
      <c r="C443" s="70" t="s">
        <v>80</v>
      </c>
      <c r="D443">
        <v>0</v>
      </c>
      <c r="E443" s="72">
        <v>100</v>
      </c>
      <c r="F443" s="72">
        <v>0</v>
      </c>
      <c r="G443" s="70" t="s">
        <v>84</v>
      </c>
      <c r="H443" s="70" t="s">
        <v>330</v>
      </c>
      <c r="I443" s="70" t="s">
        <v>83</v>
      </c>
    </row>
    <row r="444" spans="1:9" x14ac:dyDescent="0.2">
      <c r="A444" s="71">
        <v>7195885460291</v>
      </c>
      <c r="B444" s="71">
        <v>7006554432133</v>
      </c>
      <c r="C444" s="70" t="s">
        <v>75</v>
      </c>
      <c r="D444">
        <v>16.757999999999999</v>
      </c>
      <c r="E444" s="72">
        <v>3700</v>
      </c>
      <c r="F444" s="72">
        <v>0</v>
      </c>
      <c r="G444" s="70" t="s">
        <v>76</v>
      </c>
      <c r="H444" s="70" t="s">
        <v>331</v>
      </c>
      <c r="I444" s="70" t="s">
        <v>301</v>
      </c>
    </row>
    <row r="445" spans="1:9" x14ac:dyDescent="0.2">
      <c r="A445" s="71">
        <v>7195885460292</v>
      </c>
      <c r="B445" s="71">
        <v>7006554432133</v>
      </c>
      <c r="C445" s="70" t="s">
        <v>79</v>
      </c>
      <c r="D445">
        <v>-16.984999999999999</v>
      </c>
      <c r="E445" s="72">
        <v>-3800</v>
      </c>
      <c r="F445" s="72">
        <v>0</v>
      </c>
      <c r="G445" s="70" t="s">
        <v>76</v>
      </c>
      <c r="H445" s="70" t="s">
        <v>331</v>
      </c>
      <c r="I445" s="70" t="s">
        <v>332</v>
      </c>
    </row>
    <row r="446" spans="1:9" x14ac:dyDescent="0.2">
      <c r="A446" s="71">
        <v>7195885460293</v>
      </c>
      <c r="B446" s="71">
        <v>7006554432133</v>
      </c>
      <c r="C446" s="70" t="s">
        <v>80</v>
      </c>
      <c r="D446">
        <v>0.22700000000000001</v>
      </c>
      <c r="E446" s="72">
        <v>100</v>
      </c>
      <c r="F446" s="72">
        <v>0</v>
      </c>
      <c r="G446" s="70" t="s">
        <v>76</v>
      </c>
      <c r="H446" s="70" t="s">
        <v>331</v>
      </c>
      <c r="I446" s="70" t="s">
        <v>301</v>
      </c>
    </row>
    <row r="447" spans="1:9" x14ac:dyDescent="0.2">
      <c r="A447" s="71">
        <v>7195885460301</v>
      </c>
      <c r="B447" s="71">
        <v>7006554432156</v>
      </c>
      <c r="C447" s="70" t="s">
        <v>79</v>
      </c>
      <c r="D447">
        <v>4.5</v>
      </c>
      <c r="E447" s="72">
        <v>1100</v>
      </c>
      <c r="F447" s="72">
        <v>0</v>
      </c>
      <c r="G447" s="70" t="s">
        <v>76</v>
      </c>
      <c r="H447" s="70" t="s">
        <v>333</v>
      </c>
      <c r="I447" s="70" t="s">
        <v>334</v>
      </c>
    </row>
    <row r="448" spans="1:9" x14ac:dyDescent="0.2">
      <c r="A448" s="71">
        <v>7195885460302</v>
      </c>
      <c r="B448" s="71">
        <v>7006554432156</v>
      </c>
      <c r="C448" s="70" t="s">
        <v>80</v>
      </c>
      <c r="D448">
        <v>0.48899999999999999</v>
      </c>
      <c r="E448" s="72">
        <v>100</v>
      </c>
      <c r="F448" s="72">
        <v>0</v>
      </c>
      <c r="G448" s="70" t="s">
        <v>76</v>
      </c>
      <c r="H448" s="70" t="s">
        <v>333</v>
      </c>
      <c r="I448" s="70" t="s">
        <v>334</v>
      </c>
    </row>
    <row r="449" spans="1:9" x14ac:dyDescent="0.2">
      <c r="A449" s="71">
        <v>7195885460303</v>
      </c>
      <c r="B449" s="71">
        <v>7006554432156</v>
      </c>
      <c r="C449" s="70" t="s">
        <v>125</v>
      </c>
      <c r="D449">
        <v>0.1</v>
      </c>
      <c r="E449" s="72">
        <v>100</v>
      </c>
      <c r="F449" s="72">
        <v>0</v>
      </c>
      <c r="G449" s="70" t="s">
        <v>76</v>
      </c>
      <c r="H449" s="70" t="s">
        <v>333</v>
      </c>
      <c r="I449" s="70" t="s">
        <v>334</v>
      </c>
    </row>
    <row r="450" spans="1:9" x14ac:dyDescent="0.2">
      <c r="A450" s="71">
        <v>7195885460304</v>
      </c>
      <c r="B450" s="71">
        <v>7006554432156</v>
      </c>
      <c r="C450" s="70" t="s">
        <v>75</v>
      </c>
      <c r="D450">
        <v>-5.0890000000000004</v>
      </c>
      <c r="E450" s="72">
        <v>-1300</v>
      </c>
      <c r="F450" s="72">
        <v>0</v>
      </c>
      <c r="G450" s="70" t="s">
        <v>76</v>
      </c>
      <c r="H450" s="70" t="s">
        <v>333</v>
      </c>
      <c r="I450" s="70" t="s">
        <v>335</v>
      </c>
    </row>
    <row r="451" spans="1:9" x14ac:dyDescent="0.2">
      <c r="A451" s="71">
        <v>7195885480341</v>
      </c>
      <c r="B451" s="71">
        <v>7006554442244</v>
      </c>
      <c r="C451" s="70" t="s">
        <v>79</v>
      </c>
      <c r="D451">
        <v>-2.1</v>
      </c>
      <c r="E451" s="72">
        <v>-500</v>
      </c>
      <c r="F451" s="72">
        <v>0</v>
      </c>
      <c r="G451" s="70" t="s">
        <v>76</v>
      </c>
      <c r="H451" s="70" t="s">
        <v>336</v>
      </c>
      <c r="I451" s="70" t="s">
        <v>94</v>
      </c>
    </row>
    <row r="452" spans="1:9" x14ac:dyDescent="0.2">
      <c r="A452" s="71">
        <v>7195885480342</v>
      </c>
      <c r="B452" s="71">
        <v>7006554442244</v>
      </c>
      <c r="C452" s="70" t="s">
        <v>75</v>
      </c>
      <c r="D452">
        <v>2.1</v>
      </c>
      <c r="E452" s="72">
        <v>500</v>
      </c>
      <c r="F452" s="72">
        <v>0</v>
      </c>
      <c r="G452" s="70" t="s">
        <v>76</v>
      </c>
      <c r="H452" s="70" t="s">
        <v>336</v>
      </c>
      <c r="I452" s="70" t="s">
        <v>119</v>
      </c>
    </row>
    <row r="453" spans="1:9" x14ac:dyDescent="0.2">
      <c r="A453" s="71">
        <v>7195885480351</v>
      </c>
      <c r="B453" s="71">
        <v>7006554442272</v>
      </c>
      <c r="C453" s="70" t="s">
        <v>79</v>
      </c>
      <c r="D453">
        <v>-3.677</v>
      </c>
      <c r="E453" s="72">
        <v>-800</v>
      </c>
      <c r="F453" s="72">
        <v>0</v>
      </c>
      <c r="G453" s="70" t="s">
        <v>76</v>
      </c>
      <c r="H453" s="70" t="s">
        <v>337</v>
      </c>
      <c r="I453" s="70" t="s">
        <v>338</v>
      </c>
    </row>
    <row r="454" spans="1:9" x14ac:dyDescent="0.2">
      <c r="A454" s="71">
        <v>7195885480352</v>
      </c>
      <c r="B454" s="71">
        <v>7006554442272</v>
      </c>
      <c r="C454" s="70" t="s">
        <v>80</v>
      </c>
      <c r="D454">
        <v>-1.7</v>
      </c>
      <c r="E454" s="72">
        <v>-300</v>
      </c>
      <c r="F454" s="72">
        <v>0</v>
      </c>
      <c r="G454" s="70" t="s">
        <v>76</v>
      </c>
      <c r="H454" s="70" t="s">
        <v>337</v>
      </c>
      <c r="I454" s="70" t="s">
        <v>339</v>
      </c>
    </row>
    <row r="455" spans="1:9" x14ac:dyDescent="0.2">
      <c r="A455" s="71">
        <v>7195885480353</v>
      </c>
      <c r="B455" s="71">
        <v>7006554442272</v>
      </c>
      <c r="C455" s="70" t="s">
        <v>81</v>
      </c>
      <c r="D455">
        <v>2.4380000000000002</v>
      </c>
      <c r="E455" s="72">
        <v>500</v>
      </c>
      <c r="F455" s="72">
        <v>0</v>
      </c>
      <c r="G455" s="70" t="s">
        <v>76</v>
      </c>
      <c r="H455" s="70" t="s">
        <v>337</v>
      </c>
      <c r="I455" s="70" t="s">
        <v>340</v>
      </c>
    </row>
    <row r="456" spans="1:9" x14ac:dyDescent="0.2">
      <c r="A456" s="71">
        <v>7195885480354</v>
      </c>
      <c r="B456" s="71">
        <v>7006554442272</v>
      </c>
      <c r="C456" s="70" t="s">
        <v>75</v>
      </c>
      <c r="D456">
        <v>2.9390000000000001</v>
      </c>
      <c r="E456" s="72">
        <v>600</v>
      </c>
      <c r="F456" s="72">
        <v>0</v>
      </c>
      <c r="G456" s="70" t="s">
        <v>76</v>
      </c>
      <c r="H456" s="70" t="s">
        <v>337</v>
      </c>
      <c r="I456" s="70" t="s">
        <v>301</v>
      </c>
    </row>
    <row r="457" spans="1:9" x14ac:dyDescent="0.2">
      <c r="A457" s="71">
        <v>7195885490378</v>
      </c>
      <c r="B457" s="71">
        <v>7006554452325</v>
      </c>
      <c r="C457" s="70" t="s">
        <v>117</v>
      </c>
      <c r="D457">
        <v>0.6</v>
      </c>
      <c r="E457" s="72">
        <v>100</v>
      </c>
      <c r="F457" s="72">
        <v>0</v>
      </c>
      <c r="G457" s="70" t="s">
        <v>76</v>
      </c>
      <c r="H457" s="70" t="s">
        <v>341</v>
      </c>
      <c r="I457" s="70" t="s">
        <v>342</v>
      </c>
    </row>
    <row r="458" spans="1:9" x14ac:dyDescent="0.2">
      <c r="A458" s="71">
        <v>7195885490379</v>
      </c>
      <c r="B458" s="71">
        <v>7006554452325</v>
      </c>
      <c r="C458" s="70" t="s">
        <v>80</v>
      </c>
      <c r="D458">
        <v>-34.799999999999997</v>
      </c>
      <c r="E458" s="72">
        <v>-5700</v>
      </c>
      <c r="F458" s="72">
        <v>0</v>
      </c>
      <c r="G458" s="70" t="s">
        <v>76</v>
      </c>
      <c r="H458" s="70" t="s">
        <v>341</v>
      </c>
      <c r="I458" s="70" t="s">
        <v>343</v>
      </c>
    </row>
    <row r="459" spans="1:9" x14ac:dyDescent="0.2">
      <c r="A459" s="71">
        <v>7195885490380</v>
      </c>
      <c r="B459" s="71">
        <v>7006554452325</v>
      </c>
      <c r="C459" s="70" t="s">
        <v>81</v>
      </c>
      <c r="D459">
        <v>-0.33</v>
      </c>
      <c r="E459" s="72">
        <v>-100</v>
      </c>
      <c r="F459" s="72">
        <v>0</v>
      </c>
      <c r="G459" s="70" t="s">
        <v>76</v>
      </c>
      <c r="H459" s="70" t="s">
        <v>341</v>
      </c>
      <c r="I459" s="70" t="s">
        <v>344</v>
      </c>
    </row>
    <row r="460" spans="1:9" x14ac:dyDescent="0.2">
      <c r="A460" s="71">
        <v>7195885490381</v>
      </c>
      <c r="B460" s="71">
        <v>7006554452325</v>
      </c>
      <c r="C460" s="70" t="s">
        <v>75</v>
      </c>
      <c r="D460">
        <v>30.23</v>
      </c>
      <c r="E460" s="72">
        <v>5000</v>
      </c>
      <c r="F460" s="72">
        <v>0</v>
      </c>
      <c r="G460" s="70" t="s">
        <v>76</v>
      </c>
      <c r="H460" s="70" t="s">
        <v>341</v>
      </c>
      <c r="I460" s="70" t="s">
        <v>345</v>
      </c>
    </row>
    <row r="461" spans="1:9" x14ac:dyDescent="0.2">
      <c r="A461" s="71">
        <v>7195885490382</v>
      </c>
      <c r="B461" s="71">
        <v>7006554452325</v>
      </c>
      <c r="C461" s="70" t="s">
        <v>79</v>
      </c>
      <c r="D461">
        <v>4.3</v>
      </c>
      <c r="E461" s="72">
        <v>700</v>
      </c>
      <c r="F461" s="72">
        <v>0</v>
      </c>
      <c r="G461" s="70" t="s">
        <v>76</v>
      </c>
      <c r="H461" s="70" t="s">
        <v>341</v>
      </c>
      <c r="I461" s="70" t="s">
        <v>345</v>
      </c>
    </row>
    <row r="462" spans="1:9" x14ac:dyDescent="0.2">
      <c r="A462" s="71">
        <v>7195885500389</v>
      </c>
      <c r="B462" s="71">
        <v>7006554462376</v>
      </c>
      <c r="C462" s="70" t="s">
        <v>75</v>
      </c>
      <c r="D462">
        <v>-0.39500000000000002</v>
      </c>
      <c r="E462" s="72">
        <v>0</v>
      </c>
      <c r="F462" s="72">
        <v>0</v>
      </c>
      <c r="G462" s="70" t="s">
        <v>76</v>
      </c>
      <c r="H462" s="70" t="s">
        <v>346</v>
      </c>
      <c r="I462" s="70" t="s">
        <v>78</v>
      </c>
    </row>
    <row r="463" spans="1:9" x14ac:dyDescent="0.2">
      <c r="A463" s="71">
        <v>7195885500390</v>
      </c>
      <c r="B463" s="71">
        <v>7006554462376</v>
      </c>
      <c r="C463" s="70" t="s">
        <v>79</v>
      </c>
      <c r="D463">
        <v>0.39500000000000002</v>
      </c>
      <c r="E463" s="72">
        <v>0</v>
      </c>
      <c r="F463" s="72">
        <v>0</v>
      </c>
      <c r="G463" s="70" t="s">
        <v>76</v>
      </c>
      <c r="H463" s="70" t="s">
        <v>346</v>
      </c>
      <c r="I463" s="70" t="s">
        <v>78</v>
      </c>
    </row>
    <row r="464" spans="1:9" x14ac:dyDescent="0.2">
      <c r="A464" s="71">
        <v>7195885500391</v>
      </c>
      <c r="B464" s="71">
        <v>7006554462376</v>
      </c>
      <c r="C464" s="70" t="s">
        <v>75</v>
      </c>
      <c r="D464">
        <v>0</v>
      </c>
      <c r="E464" s="72">
        <v>900</v>
      </c>
      <c r="F464" s="72">
        <v>0</v>
      </c>
      <c r="G464" s="70" t="s">
        <v>84</v>
      </c>
      <c r="H464" s="70" t="s">
        <v>346</v>
      </c>
      <c r="I464" s="70" t="s">
        <v>83</v>
      </c>
    </row>
    <row r="465" spans="1:9" x14ac:dyDescent="0.2">
      <c r="A465" s="71">
        <v>7195885500392</v>
      </c>
      <c r="B465" s="71">
        <v>7006554462376</v>
      </c>
      <c r="C465" s="70" t="s">
        <v>79</v>
      </c>
      <c r="D465">
        <v>0</v>
      </c>
      <c r="E465" s="72">
        <v>600</v>
      </c>
      <c r="F465" s="72">
        <v>0</v>
      </c>
      <c r="G465" s="70" t="s">
        <v>84</v>
      </c>
      <c r="H465" s="70" t="s">
        <v>346</v>
      </c>
      <c r="I465" s="70" t="s">
        <v>83</v>
      </c>
    </row>
    <row r="466" spans="1:9" x14ac:dyDescent="0.2">
      <c r="A466" s="71">
        <v>7195885500396</v>
      </c>
      <c r="B466" s="71">
        <v>7006554472401</v>
      </c>
      <c r="C466" s="70" t="s">
        <v>79</v>
      </c>
      <c r="D466">
        <v>0</v>
      </c>
      <c r="E466" s="72">
        <v>100</v>
      </c>
      <c r="F466" s="72">
        <v>0</v>
      </c>
      <c r="G466" s="70" t="s">
        <v>84</v>
      </c>
      <c r="H466" s="70" t="s">
        <v>347</v>
      </c>
      <c r="I466" s="70" t="s">
        <v>83</v>
      </c>
    </row>
    <row r="467" spans="1:9" x14ac:dyDescent="0.2">
      <c r="A467" s="71">
        <v>7195885500397</v>
      </c>
      <c r="B467" s="71">
        <v>7006554472401</v>
      </c>
      <c r="C467" s="70" t="s">
        <v>75</v>
      </c>
      <c r="D467">
        <v>0</v>
      </c>
      <c r="E467" s="72">
        <v>100</v>
      </c>
      <c r="F467" s="72">
        <v>0</v>
      </c>
      <c r="G467" s="70" t="s">
        <v>84</v>
      </c>
      <c r="H467" s="70" t="s">
        <v>347</v>
      </c>
      <c r="I467" s="70" t="s">
        <v>83</v>
      </c>
    </row>
    <row r="468" spans="1:9" x14ac:dyDescent="0.2">
      <c r="A468" s="71">
        <v>7195885500404</v>
      </c>
      <c r="B468" s="71">
        <v>7006554472431</v>
      </c>
      <c r="C468" s="70" t="s">
        <v>117</v>
      </c>
      <c r="D468">
        <v>-6.99</v>
      </c>
      <c r="E468" s="72">
        <v>-70000</v>
      </c>
      <c r="F468" s="72">
        <v>-126600</v>
      </c>
      <c r="G468" s="70" t="s">
        <v>76</v>
      </c>
      <c r="H468" s="95" t="s">
        <v>348</v>
      </c>
      <c r="I468" s="70" t="s">
        <v>130</v>
      </c>
    </row>
    <row r="469" spans="1:9" x14ac:dyDescent="0.2">
      <c r="A469" s="71">
        <v>7195885500405</v>
      </c>
      <c r="B469" s="71">
        <v>7006554472431</v>
      </c>
      <c r="C469" s="70" t="s">
        <v>48</v>
      </c>
      <c r="D469">
        <v>6.99</v>
      </c>
      <c r="E469" s="72">
        <v>70000</v>
      </c>
      <c r="F469" s="72">
        <v>126600</v>
      </c>
      <c r="G469" s="70" t="s">
        <v>76</v>
      </c>
      <c r="H469" s="70" t="s">
        <v>348</v>
      </c>
      <c r="I469" s="70" t="s">
        <v>159</v>
      </c>
    </row>
    <row r="470" spans="1:9" x14ac:dyDescent="0.2">
      <c r="A470" s="71">
        <v>7195885500406</v>
      </c>
      <c r="B470" s="71">
        <v>7006554472431</v>
      </c>
      <c r="C470" s="70" t="s">
        <v>48</v>
      </c>
      <c r="D470">
        <v>0</v>
      </c>
      <c r="E470" s="72">
        <v>108400</v>
      </c>
      <c r="F470" s="72">
        <v>16400</v>
      </c>
      <c r="G470" s="70" t="s">
        <v>84</v>
      </c>
      <c r="H470" s="70" t="s">
        <v>348</v>
      </c>
      <c r="I470" s="70" t="s">
        <v>91</v>
      </c>
    </row>
    <row r="471" spans="1:9" x14ac:dyDescent="0.2">
      <c r="A471" s="71">
        <v>7195885510413</v>
      </c>
      <c r="B471" s="71">
        <v>7006554482471</v>
      </c>
      <c r="C471" s="70" t="s">
        <v>48</v>
      </c>
      <c r="D471">
        <v>0</v>
      </c>
      <c r="E471" s="72">
        <v>0</v>
      </c>
      <c r="F471" s="72">
        <v>37700</v>
      </c>
      <c r="G471" s="70" t="s">
        <v>84</v>
      </c>
      <c r="H471" s="70" t="s">
        <v>349</v>
      </c>
      <c r="I471" s="70" t="s">
        <v>91</v>
      </c>
    </row>
    <row r="472" spans="1:9" x14ac:dyDescent="0.2">
      <c r="A472" s="71">
        <v>7195885510418</v>
      </c>
      <c r="B472" s="71">
        <v>7006554492523</v>
      </c>
      <c r="C472" s="70" t="s">
        <v>48</v>
      </c>
      <c r="D472">
        <v>0</v>
      </c>
      <c r="E472" s="72">
        <v>138500</v>
      </c>
      <c r="F472" s="72">
        <v>0</v>
      </c>
      <c r="G472" s="70" t="s">
        <v>84</v>
      </c>
      <c r="H472" s="70" t="s">
        <v>350</v>
      </c>
      <c r="I472" s="70" t="s">
        <v>91</v>
      </c>
    </row>
    <row r="473" spans="1:9" x14ac:dyDescent="0.2">
      <c r="A473" s="71">
        <v>7195885520420</v>
      </c>
      <c r="B473" s="71">
        <v>7006554492544</v>
      </c>
      <c r="C473" s="70" t="s">
        <v>48</v>
      </c>
      <c r="D473">
        <v>0</v>
      </c>
      <c r="E473" s="72">
        <v>143800</v>
      </c>
      <c r="F473" s="72">
        <v>0</v>
      </c>
      <c r="G473" s="70" t="s">
        <v>84</v>
      </c>
      <c r="H473" s="70" t="s">
        <v>351</v>
      </c>
      <c r="I473" s="70" t="s">
        <v>91</v>
      </c>
    </row>
    <row r="474" spans="1:9" x14ac:dyDescent="0.2">
      <c r="A474" s="71">
        <v>7195885520422</v>
      </c>
      <c r="B474" s="71">
        <v>7006554492565</v>
      </c>
      <c r="C474" s="70" t="s">
        <v>48</v>
      </c>
      <c r="D474">
        <v>0</v>
      </c>
      <c r="E474" s="72">
        <v>143800</v>
      </c>
      <c r="F474" s="72">
        <v>0</v>
      </c>
      <c r="G474" s="70" t="s">
        <v>84</v>
      </c>
      <c r="H474" s="70" t="s">
        <v>352</v>
      </c>
      <c r="I474" s="70" t="s">
        <v>91</v>
      </c>
    </row>
    <row r="475" spans="1:9" x14ac:dyDescent="0.2">
      <c r="A475" s="71">
        <v>7195885520424</v>
      </c>
      <c r="B475" s="71">
        <v>7006554502586</v>
      </c>
      <c r="C475" s="70" t="s">
        <v>48</v>
      </c>
      <c r="D475">
        <v>0</v>
      </c>
      <c r="E475" s="72">
        <v>156200</v>
      </c>
      <c r="F475" s="72">
        <v>0</v>
      </c>
      <c r="G475" s="70" t="s">
        <v>84</v>
      </c>
      <c r="H475" s="70" t="s">
        <v>353</v>
      </c>
      <c r="I475" s="70" t="s">
        <v>91</v>
      </c>
    </row>
    <row r="476" spans="1:9" x14ac:dyDescent="0.2">
      <c r="A476" s="71">
        <v>7195885520426</v>
      </c>
      <c r="B476" s="71">
        <v>7006554502607</v>
      </c>
      <c r="C476" s="70" t="s">
        <v>48</v>
      </c>
      <c r="D476">
        <v>0</v>
      </c>
      <c r="E476" s="72">
        <v>179700</v>
      </c>
      <c r="F476" s="72">
        <v>0</v>
      </c>
      <c r="G476" s="70" t="s">
        <v>84</v>
      </c>
      <c r="H476" s="70" t="s">
        <v>354</v>
      </c>
      <c r="I476" s="70" t="s">
        <v>91</v>
      </c>
    </row>
    <row r="477" spans="1:9" x14ac:dyDescent="0.2">
      <c r="A477" s="71">
        <v>7195885520428</v>
      </c>
      <c r="B477" s="71">
        <v>7006554502628</v>
      </c>
      <c r="C477" s="70" t="s">
        <v>48</v>
      </c>
      <c r="D477">
        <v>0</v>
      </c>
      <c r="E477" s="72">
        <v>179700</v>
      </c>
      <c r="F477" s="72">
        <v>0</v>
      </c>
      <c r="G477" s="70" t="s">
        <v>84</v>
      </c>
      <c r="H477" s="70" t="s">
        <v>355</v>
      </c>
      <c r="I477" s="70" t="s">
        <v>91</v>
      </c>
    </row>
    <row r="478" spans="1:9" x14ac:dyDescent="0.2">
      <c r="A478" s="71">
        <v>7195885520430</v>
      </c>
      <c r="B478" s="71">
        <v>7006554502649</v>
      </c>
      <c r="C478" s="70" t="s">
        <v>48</v>
      </c>
      <c r="D478">
        <v>0</v>
      </c>
      <c r="E478" s="72">
        <v>129600</v>
      </c>
      <c r="F478" s="72">
        <v>0</v>
      </c>
      <c r="G478" s="70" t="s">
        <v>84</v>
      </c>
      <c r="H478" s="70" t="s">
        <v>356</v>
      </c>
      <c r="I478" s="70" t="s">
        <v>91</v>
      </c>
    </row>
    <row r="479" spans="1:9" x14ac:dyDescent="0.2">
      <c r="A479" s="71">
        <v>7195885530436</v>
      </c>
      <c r="B479" s="71">
        <v>7006554502691</v>
      </c>
      <c r="C479" s="70" t="s">
        <v>48</v>
      </c>
      <c r="D479">
        <v>0</v>
      </c>
      <c r="E479" s="72">
        <v>200000</v>
      </c>
      <c r="F479" s="72">
        <v>0</v>
      </c>
      <c r="G479" s="70" t="s">
        <v>84</v>
      </c>
      <c r="H479" s="70" t="s">
        <v>357</v>
      </c>
      <c r="I479" s="70" t="s">
        <v>91</v>
      </c>
    </row>
    <row r="480" spans="1:9" x14ac:dyDescent="0.2">
      <c r="A480" s="71">
        <v>7195885530438</v>
      </c>
      <c r="B480" s="71">
        <v>7006554502712</v>
      </c>
      <c r="C480" s="70" t="s">
        <v>48</v>
      </c>
      <c r="D480">
        <v>0</v>
      </c>
      <c r="E480" s="72">
        <v>148200</v>
      </c>
      <c r="F480" s="72">
        <v>0</v>
      </c>
      <c r="G480" s="70" t="s">
        <v>84</v>
      </c>
      <c r="H480" s="70" t="s">
        <v>358</v>
      </c>
      <c r="I480" s="70" t="s">
        <v>91</v>
      </c>
    </row>
    <row r="481" spans="1:9" x14ac:dyDescent="0.2">
      <c r="A481" s="71">
        <v>7195885530443</v>
      </c>
      <c r="B481" s="71">
        <v>7006554502740</v>
      </c>
      <c r="C481" s="70" t="s">
        <v>48</v>
      </c>
      <c r="D481">
        <v>0</v>
      </c>
      <c r="E481" s="72">
        <v>0</v>
      </c>
      <c r="F481" s="72">
        <v>105400</v>
      </c>
      <c r="G481" s="70" t="s">
        <v>84</v>
      </c>
      <c r="H481" s="70" t="s">
        <v>359</v>
      </c>
      <c r="I481" s="70" t="s">
        <v>91</v>
      </c>
    </row>
    <row r="482" spans="1:9" x14ac:dyDescent="0.2">
      <c r="A482" s="71">
        <v>7195885540449</v>
      </c>
      <c r="B482" s="71">
        <v>7006554522797</v>
      </c>
      <c r="C482" s="70" t="s">
        <v>75</v>
      </c>
      <c r="D482">
        <v>-1.5</v>
      </c>
      <c r="E482" s="72">
        <v>-400</v>
      </c>
      <c r="F482" s="72">
        <v>0</v>
      </c>
      <c r="G482" s="70" t="s">
        <v>76</v>
      </c>
      <c r="H482" s="70" t="s">
        <v>360</v>
      </c>
      <c r="I482" s="70" t="s">
        <v>361</v>
      </c>
    </row>
    <row r="483" spans="1:9" x14ac:dyDescent="0.2">
      <c r="A483" s="71">
        <v>7195885540450</v>
      </c>
      <c r="B483" s="71">
        <v>7006554522797</v>
      </c>
      <c r="C483" s="70" t="s">
        <v>79</v>
      </c>
      <c r="D483">
        <v>3.4</v>
      </c>
      <c r="E483" s="72">
        <v>800</v>
      </c>
      <c r="F483" s="72">
        <v>0</v>
      </c>
      <c r="G483" s="70" t="s">
        <v>76</v>
      </c>
      <c r="H483" s="70" t="s">
        <v>360</v>
      </c>
      <c r="I483" s="70" t="s">
        <v>362</v>
      </c>
    </row>
    <row r="484" spans="1:9" x14ac:dyDescent="0.2">
      <c r="A484" s="71">
        <v>7195885540451</v>
      </c>
      <c r="B484" s="71">
        <v>7006554522797</v>
      </c>
      <c r="C484" s="70" t="s">
        <v>81</v>
      </c>
      <c r="D484">
        <v>0.8</v>
      </c>
      <c r="E484" s="72">
        <v>100</v>
      </c>
      <c r="F484" s="72">
        <v>0</v>
      </c>
      <c r="G484" s="70" t="s">
        <v>76</v>
      </c>
      <c r="H484" s="70" t="s">
        <v>360</v>
      </c>
      <c r="I484" s="70" t="s">
        <v>345</v>
      </c>
    </row>
    <row r="485" spans="1:9" x14ac:dyDescent="0.2">
      <c r="A485" s="71">
        <v>7195885540452</v>
      </c>
      <c r="B485" s="71">
        <v>7006554522797</v>
      </c>
      <c r="C485" s="70" t="s">
        <v>125</v>
      </c>
      <c r="D485">
        <v>0.8</v>
      </c>
      <c r="E485" s="72">
        <v>100</v>
      </c>
      <c r="F485" s="72">
        <v>0</v>
      </c>
      <c r="G485" s="70" t="s">
        <v>76</v>
      </c>
      <c r="H485" s="70" t="s">
        <v>360</v>
      </c>
      <c r="I485" s="70" t="s">
        <v>345</v>
      </c>
    </row>
    <row r="486" spans="1:9" x14ac:dyDescent="0.2">
      <c r="A486" s="71">
        <v>7195885540453</v>
      </c>
      <c r="B486" s="71">
        <v>7006554522797</v>
      </c>
      <c r="C486" s="70" t="s">
        <v>80</v>
      </c>
      <c r="D486">
        <v>-3.5</v>
      </c>
      <c r="E486" s="72">
        <v>-600</v>
      </c>
      <c r="F486" s="72">
        <v>0</v>
      </c>
      <c r="G486" s="70" t="s">
        <v>76</v>
      </c>
      <c r="H486" s="70" t="s">
        <v>360</v>
      </c>
      <c r="I486" s="70" t="s">
        <v>363</v>
      </c>
    </row>
    <row r="487" spans="1:9" x14ac:dyDescent="0.2">
      <c r="A487" s="71">
        <v>7195885550459</v>
      </c>
      <c r="B487" s="71">
        <v>7006554522820</v>
      </c>
      <c r="C487" s="70" t="s">
        <v>75</v>
      </c>
      <c r="D487">
        <v>0</v>
      </c>
      <c r="E487" s="72">
        <v>100</v>
      </c>
      <c r="F487" s="72">
        <v>0</v>
      </c>
      <c r="G487" s="70" t="s">
        <v>84</v>
      </c>
      <c r="H487" s="70" t="s">
        <v>364</v>
      </c>
      <c r="I487" s="70" t="s">
        <v>83</v>
      </c>
    </row>
    <row r="488" spans="1:9" x14ac:dyDescent="0.2">
      <c r="A488" s="71">
        <v>7195885550462</v>
      </c>
      <c r="B488" s="71">
        <v>7006554522845</v>
      </c>
      <c r="C488" s="70" t="s">
        <v>81</v>
      </c>
      <c r="D488">
        <v>-1</v>
      </c>
      <c r="E488" s="72">
        <v>-100</v>
      </c>
      <c r="F488" s="72">
        <v>0</v>
      </c>
      <c r="G488" s="70" t="s">
        <v>76</v>
      </c>
      <c r="H488" s="70" t="s">
        <v>365</v>
      </c>
      <c r="I488" s="70" t="s">
        <v>94</v>
      </c>
    </row>
    <row r="489" spans="1:9" x14ac:dyDescent="0.2">
      <c r="A489" s="71">
        <v>7195885550463</v>
      </c>
      <c r="B489" s="71">
        <v>7006554522845</v>
      </c>
      <c r="C489" s="70" t="s">
        <v>75</v>
      </c>
      <c r="D489">
        <v>1</v>
      </c>
      <c r="E489" s="72">
        <v>100</v>
      </c>
      <c r="F489" s="72">
        <v>0</v>
      </c>
      <c r="G489" s="70" t="s">
        <v>76</v>
      </c>
      <c r="H489" s="70" t="s">
        <v>365</v>
      </c>
      <c r="I489" s="70" t="s">
        <v>129</v>
      </c>
    </row>
    <row r="490" spans="1:9" x14ac:dyDescent="0.2">
      <c r="A490" s="71">
        <v>7195885550464</v>
      </c>
      <c r="B490" s="71">
        <v>7006554522845</v>
      </c>
      <c r="C490" s="70" t="s">
        <v>75</v>
      </c>
      <c r="D490">
        <v>0</v>
      </c>
      <c r="E490" s="72">
        <v>1500</v>
      </c>
      <c r="F490" s="72">
        <v>0</v>
      </c>
      <c r="G490" s="70" t="s">
        <v>84</v>
      </c>
      <c r="H490" s="70" t="s">
        <v>365</v>
      </c>
      <c r="I490" s="70" t="s">
        <v>83</v>
      </c>
    </row>
    <row r="491" spans="1:9" x14ac:dyDescent="0.2">
      <c r="A491" s="71">
        <v>7195885570507</v>
      </c>
      <c r="B491" s="71">
        <v>7006554563015</v>
      </c>
      <c r="C491" s="70" t="s">
        <v>48</v>
      </c>
      <c r="D491">
        <v>0</v>
      </c>
      <c r="E491" s="72">
        <v>0</v>
      </c>
      <c r="F491" s="72">
        <v>35800</v>
      </c>
      <c r="G491" s="70" t="s">
        <v>84</v>
      </c>
      <c r="H491" s="70" t="s">
        <v>366</v>
      </c>
      <c r="I491" s="70" t="s">
        <v>91</v>
      </c>
    </row>
    <row r="492" spans="1:9" x14ac:dyDescent="0.2">
      <c r="A492" s="71">
        <v>7195885580510</v>
      </c>
      <c r="B492" s="71">
        <v>7006554573048</v>
      </c>
      <c r="C492" s="70" t="s">
        <v>75</v>
      </c>
      <c r="D492">
        <v>1</v>
      </c>
      <c r="E492" s="72">
        <v>100</v>
      </c>
      <c r="F492" s="72">
        <v>0</v>
      </c>
      <c r="G492" s="70" t="s">
        <v>76</v>
      </c>
      <c r="H492" s="70" t="s">
        <v>367</v>
      </c>
      <c r="I492" s="70" t="s">
        <v>368</v>
      </c>
    </row>
    <row r="493" spans="1:9" x14ac:dyDescent="0.2">
      <c r="A493" s="71">
        <v>7195885580511</v>
      </c>
      <c r="B493" s="71">
        <v>7006554573048</v>
      </c>
      <c r="C493" s="70" t="s">
        <v>79</v>
      </c>
      <c r="D493">
        <v>0.5</v>
      </c>
      <c r="E493" s="72">
        <v>100</v>
      </c>
      <c r="F493" s="72">
        <v>0</v>
      </c>
      <c r="G493" s="70" t="s">
        <v>76</v>
      </c>
      <c r="H493" s="70" t="s">
        <v>367</v>
      </c>
      <c r="I493" s="70" t="s">
        <v>368</v>
      </c>
    </row>
    <row r="494" spans="1:9" x14ac:dyDescent="0.2">
      <c r="A494" s="71">
        <v>7195885580512</v>
      </c>
      <c r="B494" s="71">
        <v>7006554573048</v>
      </c>
      <c r="C494" s="70" t="s">
        <v>81</v>
      </c>
      <c r="D494">
        <v>-1.5</v>
      </c>
      <c r="E494" s="72">
        <v>-200</v>
      </c>
      <c r="F494" s="72">
        <v>0</v>
      </c>
      <c r="G494" s="70" t="s">
        <v>76</v>
      </c>
      <c r="H494" s="70" t="s">
        <v>367</v>
      </c>
      <c r="I494" s="70" t="s">
        <v>369</v>
      </c>
    </row>
    <row r="495" spans="1:9" x14ac:dyDescent="0.2">
      <c r="A495" s="71">
        <v>7195885580513</v>
      </c>
      <c r="B495" s="71">
        <v>7006554573048</v>
      </c>
      <c r="C495" s="70" t="s">
        <v>75</v>
      </c>
      <c r="D495">
        <v>0</v>
      </c>
      <c r="E495" s="72">
        <v>1400</v>
      </c>
      <c r="F495" s="72">
        <v>0</v>
      </c>
      <c r="G495" s="70" t="s">
        <v>84</v>
      </c>
      <c r="H495" s="70" t="s">
        <v>367</v>
      </c>
      <c r="I495" s="70" t="s">
        <v>83</v>
      </c>
    </row>
    <row r="496" spans="1:9" x14ac:dyDescent="0.2">
      <c r="A496" s="71">
        <v>7195885580518</v>
      </c>
      <c r="B496" s="71">
        <v>7006554573073</v>
      </c>
      <c r="C496" s="70" t="s">
        <v>81</v>
      </c>
      <c r="D496">
        <v>-1.135</v>
      </c>
      <c r="E496" s="72">
        <v>-200</v>
      </c>
      <c r="F496" s="72">
        <v>0</v>
      </c>
      <c r="G496" s="70" t="s">
        <v>76</v>
      </c>
      <c r="H496" s="70" t="s">
        <v>370</v>
      </c>
      <c r="I496" s="70" t="s">
        <v>369</v>
      </c>
    </row>
    <row r="497" spans="1:9" x14ac:dyDescent="0.2">
      <c r="A497" s="71">
        <v>7195885580519</v>
      </c>
      <c r="B497" s="71">
        <v>7006554573073</v>
      </c>
      <c r="C497" s="70" t="s">
        <v>75</v>
      </c>
      <c r="D497">
        <v>0.435</v>
      </c>
      <c r="E497" s="72">
        <v>100</v>
      </c>
      <c r="F497" s="72">
        <v>0</v>
      </c>
      <c r="G497" s="70" t="s">
        <v>76</v>
      </c>
      <c r="H497" s="70" t="s">
        <v>370</v>
      </c>
      <c r="I497" s="70" t="s">
        <v>368</v>
      </c>
    </row>
    <row r="498" spans="1:9" x14ac:dyDescent="0.2">
      <c r="A498" s="71">
        <v>7195885580520</v>
      </c>
      <c r="B498" s="71">
        <v>7006554573073</v>
      </c>
      <c r="C498" s="70" t="s">
        <v>79</v>
      </c>
      <c r="D498">
        <v>0.7</v>
      </c>
      <c r="E498" s="72">
        <v>100</v>
      </c>
      <c r="F498" s="72">
        <v>0</v>
      </c>
      <c r="G498" s="70" t="s">
        <v>76</v>
      </c>
      <c r="H498" s="70" t="s">
        <v>370</v>
      </c>
      <c r="I498" s="70" t="s">
        <v>368</v>
      </c>
    </row>
    <row r="499" spans="1:9" x14ac:dyDescent="0.2">
      <c r="A499" s="71">
        <v>7195885580522</v>
      </c>
      <c r="B499" s="71">
        <v>7006554573073</v>
      </c>
      <c r="C499" s="70" t="s">
        <v>75</v>
      </c>
      <c r="D499">
        <v>0</v>
      </c>
      <c r="E499" s="72">
        <v>1200</v>
      </c>
      <c r="F499" s="72">
        <v>0</v>
      </c>
      <c r="G499" s="70" t="s">
        <v>84</v>
      </c>
      <c r="H499" s="70" t="s">
        <v>370</v>
      </c>
      <c r="I499" s="70" t="s">
        <v>83</v>
      </c>
    </row>
    <row r="500" spans="1:9" x14ac:dyDescent="0.2">
      <c r="A500" s="71">
        <v>7195885580523</v>
      </c>
      <c r="B500" s="71">
        <v>7006554573073</v>
      </c>
      <c r="C500" s="70" t="s">
        <v>79</v>
      </c>
      <c r="D500">
        <v>0</v>
      </c>
      <c r="E500" s="72">
        <v>400</v>
      </c>
      <c r="F500" s="72">
        <v>0</v>
      </c>
      <c r="G500" s="70" t="s">
        <v>84</v>
      </c>
      <c r="H500" s="70" t="s">
        <v>370</v>
      </c>
      <c r="I500" s="70" t="s">
        <v>83</v>
      </c>
    </row>
    <row r="501" spans="1:9" x14ac:dyDescent="0.2">
      <c r="A501" s="71">
        <v>7195885590527</v>
      </c>
      <c r="B501" s="71">
        <v>7006554583097</v>
      </c>
      <c r="C501" s="70" t="s">
        <v>75</v>
      </c>
      <c r="D501">
        <v>-0.9</v>
      </c>
      <c r="E501" s="72">
        <v>0</v>
      </c>
      <c r="F501" s="72">
        <v>0</v>
      </c>
      <c r="G501" s="70" t="s">
        <v>76</v>
      </c>
      <c r="H501" s="70" t="s">
        <v>371</v>
      </c>
      <c r="I501" s="70" t="s">
        <v>78</v>
      </c>
    </row>
    <row r="502" spans="1:9" x14ac:dyDescent="0.2">
      <c r="A502" s="71">
        <v>7195885590528</v>
      </c>
      <c r="B502" s="71">
        <v>7006554583097</v>
      </c>
      <c r="C502" s="70" t="s">
        <v>79</v>
      </c>
      <c r="D502">
        <v>0.9</v>
      </c>
      <c r="E502" s="72">
        <v>0</v>
      </c>
      <c r="F502" s="72">
        <v>0</v>
      </c>
      <c r="G502" s="70" t="s">
        <v>76</v>
      </c>
      <c r="H502" s="70" t="s">
        <v>371</v>
      </c>
      <c r="I502" s="70" t="s">
        <v>78</v>
      </c>
    </row>
    <row r="503" spans="1:9" x14ac:dyDescent="0.2">
      <c r="A503" s="71">
        <v>7195885590529</v>
      </c>
      <c r="B503" s="71">
        <v>7006554583097</v>
      </c>
      <c r="C503" s="70" t="s">
        <v>75</v>
      </c>
      <c r="D503">
        <v>0</v>
      </c>
      <c r="E503" s="72">
        <v>1500</v>
      </c>
      <c r="F503" s="72">
        <v>0</v>
      </c>
      <c r="G503" s="70" t="s">
        <v>84</v>
      </c>
      <c r="H503" s="70" t="s">
        <v>371</v>
      </c>
      <c r="I503" s="70" t="s">
        <v>83</v>
      </c>
    </row>
    <row r="504" spans="1:9" x14ac:dyDescent="0.2">
      <c r="A504" s="71">
        <v>7195885590530</v>
      </c>
      <c r="B504" s="71">
        <v>7006554583097</v>
      </c>
      <c r="C504" s="70" t="s">
        <v>79</v>
      </c>
      <c r="D504">
        <v>0</v>
      </c>
      <c r="E504" s="72">
        <v>300</v>
      </c>
      <c r="F504" s="72">
        <v>0</v>
      </c>
      <c r="G504" s="70" t="s">
        <v>84</v>
      </c>
      <c r="H504" s="70" t="s">
        <v>371</v>
      </c>
      <c r="I504" s="70" t="s">
        <v>83</v>
      </c>
    </row>
    <row r="505" spans="1:9" x14ac:dyDescent="0.2">
      <c r="A505" s="71">
        <v>7195885600534</v>
      </c>
      <c r="B505" s="71">
        <v>7006554583121</v>
      </c>
      <c r="C505" s="70" t="s">
        <v>75</v>
      </c>
      <c r="D505">
        <v>2</v>
      </c>
      <c r="E505" s="72">
        <v>300</v>
      </c>
      <c r="F505" s="72">
        <v>0</v>
      </c>
      <c r="G505" s="70" t="s">
        <v>76</v>
      </c>
      <c r="H505" s="70" t="s">
        <v>372</v>
      </c>
      <c r="I505" s="70" t="s">
        <v>299</v>
      </c>
    </row>
    <row r="506" spans="1:9" x14ac:dyDescent="0.2">
      <c r="A506" s="71">
        <v>7195885600535</v>
      </c>
      <c r="B506" s="71">
        <v>7006554583121</v>
      </c>
      <c r="C506" s="70" t="s">
        <v>79</v>
      </c>
      <c r="D506">
        <v>-1.5</v>
      </c>
      <c r="E506" s="72">
        <v>-200</v>
      </c>
      <c r="F506" s="72">
        <v>0</v>
      </c>
      <c r="G506" s="70" t="s">
        <v>76</v>
      </c>
      <c r="H506" s="70" t="s">
        <v>372</v>
      </c>
      <c r="I506" s="70" t="s">
        <v>373</v>
      </c>
    </row>
    <row r="507" spans="1:9" x14ac:dyDescent="0.2">
      <c r="A507" s="71">
        <v>7195885600536</v>
      </c>
      <c r="B507" s="71">
        <v>7006554583121</v>
      </c>
      <c r="C507" s="70" t="s">
        <v>81</v>
      </c>
      <c r="D507">
        <v>-0.5</v>
      </c>
      <c r="E507" s="72">
        <v>-100</v>
      </c>
      <c r="F507" s="72">
        <v>0</v>
      </c>
      <c r="G507" s="70" t="s">
        <v>76</v>
      </c>
      <c r="H507" s="70" t="s">
        <v>372</v>
      </c>
      <c r="I507" s="70" t="s">
        <v>373</v>
      </c>
    </row>
    <row r="508" spans="1:9" x14ac:dyDescent="0.2">
      <c r="A508" s="71">
        <v>7195885600537</v>
      </c>
      <c r="B508" s="71">
        <v>7006554583121</v>
      </c>
      <c r="C508" s="70" t="s">
        <v>75</v>
      </c>
      <c r="D508">
        <v>0</v>
      </c>
      <c r="E508" s="72">
        <v>2100</v>
      </c>
      <c r="F508" s="72">
        <v>0</v>
      </c>
      <c r="G508" s="70" t="s">
        <v>84</v>
      </c>
      <c r="H508" s="70" t="s">
        <v>372</v>
      </c>
      <c r="I508" s="70" t="s">
        <v>83</v>
      </c>
    </row>
    <row r="509" spans="1:9" x14ac:dyDescent="0.2">
      <c r="A509" s="71">
        <v>7195885600538</v>
      </c>
      <c r="B509" s="71">
        <v>7006554583121</v>
      </c>
      <c r="C509" s="70" t="s">
        <v>79</v>
      </c>
      <c r="D509">
        <v>0</v>
      </c>
      <c r="E509" s="72">
        <v>-100</v>
      </c>
      <c r="F509" s="72">
        <v>0</v>
      </c>
      <c r="G509" s="70" t="s">
        <v>82</v>
      </c>
      <c r="H509" s="70" t="s">
        <v>372</v>
      </c>
      <c r="I509" s="70" t="s">
        <v>83</v>
      </c>
    </row>
    <row r="510" spans="1:9" x14ac:dyDescent="0.2">
      <c r="A510" s="71">
        <v>7195885610543</v>
      </c>
      <c r="B510" s="71">
        <v>7006554583167</v>
      </c>
      <c r="C510" s="70" t="s">
        <v>48</v>
      </c>
      <c r="D510">
        <v>0</v>
      </c>
      <c r="E510" s="72">
        <v>0</v>
      </c>
      <c r="F510" s="72">
        <v>5000</v>
      </c>
      <c r="G510" s="70" t="s">
        <v>84</v>
      </c>
      <c r="H510" s="70" t="s">
        <v>374</v>
      </c>
      <c r="I510" s="70" t="s">
        <v>91</v>
      </c>
    </row>
    <row r="511" spans="1:9" x14ac:dyDescent="0.2">
      <c r="A511" s="71">
        <v>7195885630561</v>
      </c>
      <c r="B511" s="71">
        <v>7006554603270</v>
      </c>
      <c r="C511" s="70" t="s">
        <v>75</v>
      </c>
      <c r="D511">
        <v>-2.5</v>
      </c>
      <c r="E511" s="72">
        <v>0</v>
      </c>
      <c r="F511" s="72">
        <v>0</v>
      </c>
      <c r="G511" s="70" t="s">
        <v>76</v>
      </c>
      <c r="H511" s="70" t="s">
        <v>375</v>
      </c>
      <c r="I511" s="70" t="s">
        <v>376</v>
      </c>
    </row>
    <row r="512" spans="1:9" x14ac:dyDescent="0.2">
      <c r="A512" s="71">
        <v>7195885630562</v>
      </c>
      <c r="B512" s="71">
        <v>7006554603270</v>
      </c>
      <c r="C512" s="70" t="s">
        <v>79</v>
      </c>
      <c r="D512">
        <v>2.5</v>
      </c>
      <c r="E512" s="72">
        <v>0</v>
      </c>
      <c r="F512" s="72">
        <v>0</v>
      </c>
      <c r="G512" s="70" t="s">
        <v>76</v>
      </c>
      <c r="H512" s="70" t="s">
        <v>375</v>
      </c>
      <c r="I512" s="70" t="s">
        <v>90</v>
      </c>
    </row>
    <row r="513" spans="1:9" x14ac:dyDescent="0.2">
      <c r="A513" s="71">
        <v>7195885630563</v>
      </c>
      <c r="B513" s="71">
        <v>7006554603270</v>
      </c>
      <c r="C513" s="70" t="s">
        <v>75</v>
      </c>
      <c r="D513">
        <v>0</v>
      </c>
      <c r="E513" s="72">
        <v>300</v>
      </c>
      <c r="F513" s="72">
        <v>0</v>
      </c>
      <c r="G513" s="70" t="s">
        <v>84</v>
      </c>
      <c r="H513" s="70" t="s">
        <v>375</v>
      </c>
      <c r="I513" s="70" t="s">
        <v>83</v>
      </c>
    </row>
    <row r="514" spans="1:9" x14ac:dyDescent="0.2">
      <c r="A514" s="71">
        <v>7195885630564</v>
      </c>
      <c r="B514" s="71">
        <v>7006554603270</v>
      </c>
      <c r="C514" s="70" t="s">
        <v>79</v>
      </c>
      <c r="D514">
        <v>0</v>
      </c>
      <c r="E514" s="72">
        <v>700</v>
      </c>
      <c r="F514" s="72">
        <v>0</v>
      </c>
      <c r="G514" s="70" t="s">
        <v>84</v>
      </c>
      <c r="H514" s="70" t="s">
        <v>375</v>
      </c>
      <c r="I514" s="70" t="s">
        <v>83</v>
      </c>
    </row>
    <row r="515" spans="1:9" x14ac:dyDescent="0.2">
      <c r="A515" s="71">
        <v>7195885640578</v>
      </c>
      <c r="B515" s="71">
        <v>7006554613330</v>
      </c>
      <c r="C515" s="70" t="s">
        <v>48</v>
      </c>
      <c r="D515">
        <v>0</v>
      </c>
      <c r="E515" s="72">
        <v>12800</v>
      </c>
      <c r="F515" s="72">
        <v>22700</v>
      </c>
      <c r="G515" s="70" t="s">
        <v>84</v>
      </c>
      <c r="H515" s="70" t="s">
        <v>377</v>
      </c>
      <c r="I515" s="70" t="s">
        <v>91</v>
      </c>
    </row>
    <row r="516" spans="1:9" x14ac:dyDescent="0.2">
      <c r="A516" s="71">
        <v>7195885640582</v>
      </c>
      <c r="B516" s="71">
        <v>7006554613360</v>
      </c>
      <c r="C516" s="70" t="s">
        <v>48</v>
      </c>
      <c r="D516">
        <v>0</v>
      </c>
      <c r="E516" s="72">
        <v>6100</v>
      </c>
      <c r="F516" s="72">
        <v>107700</v>
      </c>
      <c r="G516" s="70" t="s">
        <v>84</v>
      </c>
      <c r="H516" s="70" t="s">
        <v>378</v>
      </c>
      <c r="I516" s="70" t="s">
        <v>91</v>
      </c>
    </row>
    <row r="517" spans="1:9" x14ac:dyDescent="0.2">
      <c r="A517" s="71">
        <v>7195885650591</v>
      </c>
      <c r="B517" s="71">
        <v>7006554633397</v>
      </c>
      <c r="C517" s="70" t="s">
        <v>48</v>
      </c>
      <c r="D517">
        <v>0</v>
      </c>
      <c r="E517" s="72">
        <v>12000</v>
      </c>
      <c r="F517" s="72">
        <v>23000</v>
      </c>
      <c r="G517" s="70" t="s">
        <v>84</v>
      </c>
      <c r="H517" s="70" t="s">
        <v>379</v>
      </c>
      <c r="I517" s="70" t="s">
        <v>91</v>
      </c>
    </row>
    <row r="518" spans="1:9" x14ac:dyDescent="0.2">
      <c r="A518" s="71">
        <v>7195885650596</v>
      </c>
      <c r="B518" s="71">
        <v>7006554643436</v>
      </c>
      <c r="C518" s="70" t="s">
        <v>48</v>
      </c>
      <c r="D518">
        <v>0</v>
      </c>
      <c r="E518" s="72">
        <v>4500</v>
      </c>
      <c r="F518" s="72">
        <v>108200</v>
      </c>
      <c r="G518" s="70" t="s">
        <v>84</v>
      </c>
      <c r="H518" s="70" t="s">
        <v>380</v>
      </c>
      <c r="I518" s="70" t="s">
        <v>91</v>
      </c>
    </row>
    <row r="519" spans="1:9" x14ac:dyDescent="0.2">
      <c r="A519" s="71">
        <v>7195885650602</v>
      </c>
      <c r="B519" s="71">
        <v>7006554653471</v>
      </c>
      <c r="C519" s="70" t="s">
        <v>48</v>
      </c>
      <c r="D519">
        <v>0</v>
      </c>
      <c r="E519" s="72">
        <v>231000</v>
      </c>
      <c r="F519" s="72">
        <v>63000</v>
      </c>
      <c r="G519" s="70" t="s">
        <v>84</v>
      </c>
      <c r="H519" s="70" t="s">
        <v>381</v>
      </c>
      <c r="I519" s="70" t="s">
        <v>91</v>
      </c>
    </row>
    <row r="520" spans="1:9" x14ac:dyDescent="0.2">
      <c r="A520" s="71">
        <v>7195885650609</v>
      </c>
      <c r="B520" s="71">
        <v>7006554673515</v>
      </c>
      <c r="C520" s="70" t="s">
        <v>48</v>
      </c>
      <c r="D520">
        <v>-2E-3</v>
      </c>
      <c r="E520" s="72">
        <v>0</v>
      </c>
      <c r="F520" s="72">
        <v>0</v>
      </c>
      <c r="G520" s="95" t="s">
        <v>155</v>
      </c>
      <c r="H520" s="70" t="s">
        <v>382</v>
      </c>
      <c r="I520" s="70" t="s">
        <v>102</v>
      </c>
    </row>
    <row r="521" spans="1:9" x14ac:dyDescent="0.2">
      <c r="A521" s="71">
        <v>7195885650610</v>
      </c>
      <c r="B521" s="71">
        <v>7006554673515</v>
      </c>
      <c r="C521" s="70" t="s">
        <v>48</v>
      </c>
      <c r="D521">
        <v>0</v>
      </c>
      <c r="E521" s="72">
        <v>56000</v>
      </c>
      <c r="F521" s="72">
        <v>27800</v>
      </c>
      <c r="G521" s="70" t="s">
        <v>84</v>
      </c>
      <c r="H521" s="70" t="s">
        <v>382</v>
      </c>
      <c r="I521" s="70" t="s">
        <v>91</v>
      </c>
    </row>
    <row r="522" spans="1:9" x14ac:dyDescent="0.2">
      <c r="A522" s="71">
        <v>7195885660612</v>
      </c>
      <c r="B522" s="71">
        <v>7006554683549</v>
      </c>
      <c r="C522" s="70" t="s">
        <v>48</v>
      </c>
      <c r="D522">
        <v>0</v>
      </c>
      <c r="E522" s="72">
        <v>2000</v>
      </c>
      <c r="F522" s="72">
        <v>0</v>
      </c>
      <c r="G522" s="70" t="s">
        <v>84</v>
      </c>
      <c r="H522" s="70" t="s">
        <v>383</v>
      </c>
      <c r="I522" s="70" t="s">
        <v>91</v>
      </c>
    </row>
    <row r="523" spans="1:9" x14ac:dyDescent="0.2">
      <c r="A523" s="71">
        <v>7195885660615</v>
      </c>
      <c r="B523" s="71">
        <v>7006554683570</v>
      </c>
      <c r="C523" s="70" t="s">
        <v>48</v>
      </c>
      <c r="D523">
        <v>0</v>
      </c>
      <c r="E523" s="72">
        <v>0</v>
      </c>
      <c r="F523" s="72">
        <v>5000</v>
      </c>
      <c r="G523" s="70" t="s">
        <v>84</v>
      </c>
      <c r="H523" s="70" t="s">
        <v>384</v>
      </c>
      <c r="I523" s="70" t="s">
        <v>91</v>
      </c>
    </row>
    <row r="524" spans="1:9" x14ac:dyDescent="0.2">
      <c r="A524" s="71">
        <v>7195885670621</v>
      </c>
      <c r="B524" s="71">
        <v>7006554683598</v>
      </c>
      <c r="C524" s="70" t="s">
        <v>48</v>
      </c>
      <c r="D524">
        <v>0</v>
      </c>
      <c r="E524" s="72">
        <v>9000</v>
      </c>
      <c r="F524" s="72">
        <v>128100</v>
      </c>
      <c r="G524" s="70" t="s">
        <v>84</v>
      </c>
      <c r="H524" s="70" t="s">
        <v>385</v>
      </c>
      <c r="I524" s="70" t="s">
        <v>91</v>
      </c>
    </row>
    <row r="525" spans="1:9" x14ac:dyDescent="0.2">
      <c r="A525" s="71">
        <v>7195885680638</v>
      </c>
      <c r="B525" s="71">
        <v>7006554713707</v>
      </c>
      <c r="C525" s="70" t="s">
        <v>48</v>
      </c>
      <c r="D525">
        <v>0</v>
      </c>
      <c r="E525" s="72">
        <v>15000</v>
      </c>
      <c r="F525" s="72">
        <v>104300</v>
      </c>
      <c r="G525" s="70" t="s">
        <v>84</v>
      </c>
      <c r="H525" s="70" t="s">
        <v>386</v>
      </c>
      <c r="I525" s="70" t="s">
        <v>91</v>
      </c>
    </row>
    <row r="526" spans="1:9" x14ac:dyDescent="0.2">
      <c r="A526" s="71">
        <v>7195885680644</v>
      </c>
      <c r="B526" s="71">
        <v>7006554713740</v>
      </c>
      <c r="C526" s="70" t="s">
        <v>48</v>
      </c>
      <c r="D526">
        <v>0</v>
      </c>
      <c r="E526" s="72">
        <v>16500</v>
      </c>
      <c r="F526" s="72">
        <v>69200</v>
      </c>
      <c r="G526" s="70" t="s">
        <v>84</v>
      </c>
      <c r="H526" s="70" t="s">
        <v>387</v>
      </c>
      <c r="I526" s="70" t="s">
        <v>91</v>
      </c>
    </row>
    <row r="527" spans="1:9" x14ac:dyDescent="0.2">
      <c r="A527" s="71">
        <v>7195885690651</v>
      </c>
      <c r="B527" s="71">
        <v>7006554723792</v>
      </c>
      <c r="C527" s="70" t="s">
        <v>48</v>
      </c>
      <c r="D527">
        <v>0</v>
      </c>
      <c r="E527" s="72">
        <v>0</v>
      </c>
      <c r="F527" s="72">
        <v>68100</v>
      </c>
      <c r="G527" s="70" t="s">
        <v>84</v>
      </c>
      <c r="H527" s="70" t="s">
        <v>388</v>
      </c>
      <c r="I527" s="70" t="s">
        <v>91</v>
      </c>
    </row>
    <row r="528" spans="1:9" x14ac:dyDescent="0.2">
      <c r="A528" s="71">
        <v>7195885700691</v>
      </c>
      <c r="B528" s="71">
        <v>7006554743934</v>
      </c>
      <c r="C528" s="70" t="s">
        <v>75</v>
      </c>
      <c r="D528">
        <v>-34.649000000000001</v>
      </c>
      <c r="E528" s="72">
        <v>-9300</v>
      </c>
      <c r="F528" s="72">
        <v>0</v>
      </c>
      <c r="G528" s="70" t="s">
        <v>76</v>
      </c>
      <c r="H528" s="70" t="s">
        <v>389</v>
      </c>
      <c r="I528" s="70" t="s">
        <v>78</v>
      </c>
    </row>
    <row r="529" spans="1:9" x14ac:dyDescent="0.2">
      <c r="A529" s="71">
        <v>7195885700692</v>
      </c>
      <c r="B529" s="71">
        <v>7006554743934</v>
      </c>
      <c r="C529" s="70" t="s">
        <v>79</v>
      </c>
      <c r="D529">
        <v>17.206</v>
      </c>
      <c r="E529" s="72">
        <v>4600</v>
      </c>
      <c r="F529" s="72">
        <v>0</v>
      </c>
      <c r="G529" s="70" t="s">
        <v>76</v>
      </c>
      <c r="H529" s="70" t="s">
        <v>389</v>
      </c>
      <c r="I529" s="70" t="s">
        <v>78</v>
      </c>
    </row>
    <row r="530" spans="1:9" x14ac:dyDescent="0.2">
      <c r="A530" s="71">
        <v>7195885700693</v>
      </c>
      <c r="B530" s="71">
        <v>7006554743934</v>
      </c>
      <c r="C530" s="70" t="s">
        <v>80</v>
      </c>
      <c r="D530">
        <v>17.094000000000001</v>
      </c>
      <c r="E530" s="72">
        <v>4600</v>
      </c>
      <c r="F530" s="72">
        <v>0</v>
      </c>
      <c r="G530" s="70" t="s">
        <v>76</v>
      </c>
      <c r="H530" s="70" t="s">
        <v>389</v>
      </c>
      <c r="I530" s="70" t="s">
        <v>78</v>
      </c>
    </row>
    <row r="531" spans="1:9" x14ac:dyDescent="0.2">
      <c r="A531" s="71">
        <v>7195885700694</v>
      </c>
      <c r="B531" s="71">
        <v>7006554743934</v>
      </c>
      <c r="C531" s="70" t="s">
        <v>81</v>
      </c>
      <c r="D531">
        <v>0.34899999999999998</v>
      </c>
      <c r="E531" s="72">
        <v>100</v>
      </c>
      <c r="F531" s="72">
        <v>0</v>
      </c>
      <c r="G531" s="70" t="s">
        <v>76</v>
      </c>
      <c r="H531" s="70" t="s">
        <v>389</v>
      </c>
      <c r="I531" s="70" t="s">
        <v>78</v>
      </c>
    </row>
    <row r="532" spans="1:9" x14ac:dyDescent="0.2">
      <c r="A532" s="71">
        <v>7195885700703</v>
      </c>
      <c r="B532" s="71">
        <v>7006554743959</v>
      </c>
      <c r="C532" s="70" t="s">
        <v>80</v>
      </c>
      <c r="D532">
        <v>-25.8</v>
      </c>
      <c r="E532" s="72">
        <v>-4300</v>
      </c>
      <c r="F532" s="72">
        <v>0</v>
      </c>
      <c r="G532" s="70" t="s">
        <v>76</v>
      </c>
      <c r="H532" s="70" t="s">
        <v>390</v>
      </c>
      <c r="I532" s="70" t="s">
        <v>78</v>
      </c>
    </row>
    <row r="533" spans="1:9" x14ac:dyDescent="0.2">
      <c r="A533" s="71">
        <v>7195885700704</v>
      </c>
      <c r="B533" s="71">
        <v>7006554743959</v>
      </c>
      <c r="C533" s="70" t="s">
        <v>125</v>
      </c>
      <c r="D533">
        <v>2.6</v>
      </c>
      <c r="E533" s="72">
        <v>400</v>
      </c>
      <c r="F533" s="72">
        <v>0</v>
      </c>
      <c r="G533" s="70" t="s">
        <v>76</v>
      </c>
      <c r="H533" s="70" t="s">
        <v>390</v>
      </c>
      <c r="I533" s="70" t="s">
        <v>78</v>
      </c>
    </row>
    <row r="534" spans="1:9" x14ac:dyDescent="0.2">
      <c r="A534" s="71">
        <v>7195885700705</v>
      </c>
      <c r="B534" s="71">
        <v>7006554743959</v>
      </c>
      <c r="C534" s="70" t="s">
        <v>75</v>
      </c>
      <c r="D534">
        <v>15.85</v>
      </c>
      <c r="E534" s="72">
        <v>2700</v>
      </c>
      <c r="F534" s="72">
        <v>0</v>
      </c>
      <c r="G534" s="70" t="s">
        <v>76</v>
      </c>
      <c r="H534" s="70" t="s">
        <v>390</v>
      </c>
      <c r="I534" s="70" t="s">
        <v>78</v>
      </c>
    </row>
    <row r="535" spans="1:9" x14ac:dyDescent="0.2">
      <c r="A535" s="71">
        <v>7195885700706</v>
      </c>
      <c r="B535" s="71">
        <v>7006554743959</v>
      </c>
      <c r="C535" s="70" t="s">
        <v>79</v>
      </c>
      <c r="D535">
        <v>8.1</v>
      </c>
      <c r="E535" s="72">
        <v>1300</v>
      </c>
      <c r="F535" s="72">
        <v>0</v>
      </c>
      <c r="G535" s="70" t="s">
        <v>76</v>
      </c>
      <c r="H535" s="70" t="s">
        <v>390</v>
      </c>
      <c r="I535" s="70" t="s">
        <v>78</v>
      </c>
    </row>
    <row r="536" spans="1:9" x14ac:dyDescent="0.2">
      <c r="A536" s="71">
        <v>7195885700707</v>
      </c>
      <c r="B536" s="71">
        <v>7006554743959</v>
      </c>
      <c r="C536" s="70" t="s">
        <v>81</v>
      </c>
      <c r="D536">
        <v>-0.75</v>
      </c>
      <c r="E536" s="72">
        <v>-100</v>
      </c>
      <c r="F536" s="72">
        <v>0</v>
      </c>
      <c r="G536" s="70" t="s">
        <v>76</v>
      </c>
      <c r="H536" s="70" t="s">
        <v>390</v>
      </c>
      <c r="I536" s="70" t="s">
        <v>78</v>
      </c>
    </row>
    <row r="537" spans="1:9" x14ac:dyDescent="0.2">
      <c r="A537" s="71">
        <v>7195885710713</v>
      </c>
      <c r="B537" s="71">
        <v>7006554743980</v>
      </c>
      <c r="C537" s="70" t="s">
        <v>48</v>
      </c>
      <c r="D537">
        <v>0</v>
      </c>
      <c r="E537" s="72">
        <v>143800</v>
      </c>
      <c r="F537" s="72">
        <v>0</v>
      </c>
      <c r="G537" s="70" t="s">
        <v>84</v>
      </c>
      <c r="H537" s="70" t="s">
        <v>391</v>
      </c>
      <c r="I537" s="70" t="s">
        <v>91</v>
      </c>
    </row>
    <row r="538" spans="1:9" x14ac:dyDescent="0.2">
      <c r="A538" s="71">
        <v>7195885710715</v>
      </c>
      <c r="B538" s="71">
        <v>7006554744001</v>
      </c>
      <c r="C538" s="70" t="s">
        <v>48</v>
      </c>
      <c r="D538">
        <v>0</v>
      </c>
      <c r="E538" s="72">
        <v>156200</v>
      </c>
      <c r="F538" s="72">
        <v>0</v>
      </c>
      <c r="G538" s="70" t="s">
        <v>84</v>
      </c>
      <c r="H538" s="70" t="s">
        <v>392</v>
      </c>
      <c r="I538" s="70" t="s">
        <v>91</v>
      </c>
    </row>
    <row r="539" spans="1:9" x14ac:dyDescent="0.2">
      <c r="A539" s="71">
        <v>7195885710717</v>
      </c>
      <c r="B539" s="71">
        <v>7006554744022</v>
      </c>
      <c r="C539" s="70" t="s">
        <v>48</v>
      </c>
      <c r="D539">
        <v>0</v>
      </c>
      <c r="E539" s="72">
        <v>179700</v>
      </c>
      <c r="F539" s="72">
        <v>0</v>
      </c>
      <c r="G539" s="70" t="s">
        <v>84</v>
      </c>
      <c r="H539" s="70" t="s">
        <v>393</v>
      </c>
      <c r="I539" s="70" t="s">
        <v>91</v>
      </c>
    </row>
    <row r="540" spans="1:9" x14ac:dyDescent="0.2">
      <c r="A540" s="71">
        <v>7195885710719</v>
      </c>
      <c r="B540" s="71">
        <v>7006554744043</v>
      </c>
      <c r="C540" s="70" t="s">
        <v>48</v>
      </c>
      <c r="D540">
        <v>0</v>
      </c>
      <c r="E540" s="72">
        <v>179700</v>
      </c>
      <c r="F540" s="72">
        <v>0</v>
      </c>
      <c r="G540" s="70" t="s">
        <v>84</v>
      </c>
      <c r="H540" s="70" t="s">
        <v>394</v>
      </c>
      <c r="I540" s="70" t="s">
        <v>91</v>
      </c>
    </row>
    <row r="541" spans="1:9" x14ac:dyDescent="0.2">
      <c r="A541" s="71">
        <v>7195885710721</v>
      </c>
      <c r="B541" s="71">
        <v>7006554744064</v>
      </c>
      <c r="C541" s="70" t="s">
        <v>145</v>
      </c>
      <c r="D541">
        <v>38.94</v>
      </c>
      <c r="E541" s="72">
        <v>0</v>
      </c>
      <c r="F541" s="72">
        <v>0</v>
      </c>
      <c r="G541" s="70" t="s">
        <v>100</v>
      </c>
      <c r="H541" s="70" t="s">
        <v>395</v>
      </c>
      <c r="I541" s="70" t="s">
        <v>167</v>
      </c>
    </row>
    <row r="542" spans="1:9" x14ac:dyDescent="0.2">
      <c r="A542" s="71">
        <v>7195885720725</v>
      </c>
      <c r="B542" s="71">
        <v>7006554754086</v>
      </c>
      <c r="C542" s="70" t="s">
        <v>48</v>
      </c>
      <c r="D542">
        <v>0</v>
      </c>
      <c r="E542" s="72">
        <v>28000</v>
      </c>
      <c r="F542" s="72">
        <v>8400</v>
      </c>
      <c r="G542" s="70" t="s">
        <v>84</v>
      </c>
      <c r="H542" s="70" t="s">
        <v>396</v>
      </c>
      <c r="I542" s="70" t="s">
        <v>91</v>
      </c>
    </row>
    <row r="543" spans="1:9" x14ac:dyDescent="0.2">
      <c r="A543" s="71">
        <v>7195885720729</v>
      </c>
      <c r="B543" s="71">
        <v>7006554754117</v>
      </c>
      <c r="C543" s="70" t="s">
        <v>78</v>
      </c>
      <c r="D543">
        <v>0</v>
      </c>
      <c r="E543" s="72">
        <v>0</v>
      </c>
      <c r="F543" s="72">
        <v>-25000</v>
      </c>
      <c r="G543" s="70" t="s">
        <v>82</v>
      </c>
      <c r="H543" s="70" t="s">
        <v>255</v>
      </c>
      <c r="I543" s="70" t="s">
        <v>91</v>
      </c>
    </row>
    <row r="544" spans="1:9" x14ac:dyDescent="0.2">
      <c r="A544" s="71">
        <v>7195885730733</v>
      </c>
      <c r="B544" s="71">
        <v>7006554764153</v>
      </c>
      <c r="C544" s="70" t="s">
        <v>48</v>
      </c>
      <c r="D544">
        <v>0</v>
      </c>
      <c r="E544" s="72">
        <v>46700</v>
      </c>
      <c r="F544" s="72">
        <v>197400</v>
      </c>
      <c r="G544" s="70" t="s">
        <v>84</v>
      </c>
      <c r="H544" s="70" t="s">
        <v>397</v>
      </c>
      <c r="I544" s="70" t="s">
        <v>91</v>
      </c>
    </row>
    <row r="545" spans="1:9" x14ac:dyDescent="0.2">
      <c r="A545" s="71">
        <v>7195885730737</v>
      </c>
      <c r="B545" s="71">
        <v>7006554784192</v>
      </c>
      <c r="C545" s="70" t="s">
        <v>48</v>
      </c>
      <c r="D545">
        <v>0</v>
      </c>
      <c r="E545" s="72">
        <v>16300</v>
      </c>
      <c r="F545" s="72">
        <v>102700</v>
      </c>
      <c r="G545" s="70" t="s">
        <v>84</v>
      </c>
      <c r="H545" s="70" t="s">
        <v>398</v>
      </c>
      <c r="I545" s="70" t="s">
        <v>91</v>
      </c>
    </row>
    <row r="546" spans="1:9" x14ac:dyDescent="0.2">
      <c r="A546" s="71">
        <v>7195885730741</v>
      </c>
      <c r="B546" s="71">
        <v>7006554784224</v>
      </c>
      <c r="C546" s="70" t="s">
        <v>48</v>
      </c>
      <c r="D546">
        <v>0</v>
      </c>
      <c r="E546" s="72">
        <v>15700</v>
      </c>
      <c r="F546" s="72">
        <v>110300</v>
      </c>
      <c r="G546" s="70" t="s">
        <v>84</v>
      </c>
      <c r="H546" s="70" t="s">
        <v>399</v>
      </c>
      <c r="I546" s="70" t="s">
        <v>91</v>
      </c>
    </row>
    <row r="547" spans="1:9" x14ac:dyDescent="0.2">
      <c r="A547" s="71">
        <v>7195885740752</v>
      </c>
      <c r="B547" s="71">
        <v>7006554794267</v>
      </c>
      <c r="C547" s="70" t="s">
        <v>81</v>
      </c>
      <c r="D547">
        <v>0</v>
      </c>
      <c r="E547" s="72">
        <v>400</v>
      </c>
      <c r="F547" s="72">
        <v>0</v>
      </c>
      <c r="G547" s="70" t="s">
        <v>84</v>
      </c>
      <c r="H547" s="70" t="s">
        <v>400</v>
      </c>
      <c r="I547" s="70" t="s">
        <v>91</v>
      </c>
    </row>
    <row r="548" spans="1:9" x14ac:dyDescent="0.2">
      <c r="A548" s="71">
        <v>7195885740753</v>
      </c>
      <c r="B548" s="71">
        <v>7006554794267</v>
      </c>
      <c r="C548" s="70" t="s">
        <v>48</v>
      </c>
      <c r="D548">
        <v>0</v>
      </c>
      <c r="E548" s="72">
        <v>0</v>
      </c>
      <c r="F548" s="72">
        <v>85000</v>
      </c>
      <c r="G548" s="70" t="s">
        <v>84</v>
      </c>
      <c r="H548" s="70" t="s">
        <v>400</v>
      </c>
      <c r="I548" s="70" t="s">
        <v>91</v>
      </c>
    </row>
    <row r="549" spans="1:9" x14ac:dyDescent="0.2">
      <c r="A549" s="71">
        <v>7195885740760</v>
      </c>
      <c r="B549" s="71">
        <v>7006554804311</v>
      </c>
      <c r="C549" s="70" t="s">
        <v>48</v>
      </c>
      <c r="D549">
        <v>0</v>
      </c>
      <c r="E549" s="72">
        <v>0</v>
      </c>
      <c r="F549" s="72">
        <v>24600</v>
      </c>
      <c r="G549" s="70" t="s">
        <v>84</v>
      </c>
      <c r="H549" s="70" t="s">
        <v>401</v>
      </c>
      <c r="I549" s="70" t="s">
        <v>91</v>
      </c>
    </row>
    <row r="550" spans="1:9" x14ac:dyDescent="0.2">
      <c r="A550" s="71">
        <v>7195885750762</v>
      </c>
      <c r="B550" s="71">
        <v>7006554804336</v>
      </c>
      <c r="C550" s="70" t="s">
        <v>48</v>
      </c>
      <c r="D550">
        <v>0</v>
      </c>
      <c r="E550" s="72">
        <v>144600</v>
      </c>
      <c r="F550" s="72">
        <v>0</v>
      </c>
      <c r="G550" s="70" t="s">
        <v>84</v>
      </c>
      <c r="H550" s="70" t="s">
        <v>402</v>
      </c>
      <c r="I550" s="70" t="s">
        <v>91</v>
      </c>
    </row>
    <row r="551" spans="1:9" x14ac:dyDescent="0.2">
      <c r="A551" s="71">
        <v>7195885750764</v>
      </c>
      <c r="B551" s="71">
        <v>7006554804357</v>
      </c>
      <c r="C551" s="70" t="s">
        <v>48</v>
      </c>
      <c r="D551">
        <v>0</v>
      </c>
      <c r="E551" s="72">
        <v>145100</v>
      </c>
      <c r="F551" s="72">
        <v>0</v>
      </c>
      <c r="G551" s="70" t="s">
        <v>84</v>
      </c>
      <c r="H551" s="70" t="s">
        <v>403</v>
      </c>
      <c r="I551" s="70" t="s">
        <v>91</v>
      </c>
    </row>
    <row r="552" spans="1:9" x14ac:dyDescent="0.2">
      <c r="A552" s="71">
        <v>7195885750766</v>
      </c>
      <c r="B552" s="71">
        <v>7006554804378</v>
      </c>
      <c r="C552" s="70" t="s">
        <v>48</v>
      </c>
      <c r="D552">
        <v>0</v>
      </c>
      <c r="E552" s="72">
        <v>148700</v>
      </c>
      <c r="F552" s="72">
        <v>0</v>
      </c>
      <c r="G552" s="70" t="s">
        <v>84</v>
      </c>
      <c r="H552" s="70" t="s">
        <v>404</v>
      </c>
      <c r="I552" s="70" t="s">
        <v>91</v>
      </c>
    </row>
    <row r="553" spans="1:9" x14ac:dyDescent="0.2">
      <c r="A553" s="71">
        <v>7195885750768</v>
      </c>
      <c r="B553" s="71">
        <v>7006554804399</v>
      </c>
      <c r="C553" s="70" t="s">
        <v>48</v>
      </c>
      <c r="D553">
        <v>0</v>
      </c>
      <c r="E553" s="72">
        <v>200500</v>
      </c>
      <c r="F553" s="72">
        <v>0</v>
      </c>
      <c r="G553" s="70" t="s">
        <v>84</v>
      </c>
      <c r="H553" s="70" t="s">
        <v>405</v>
      </c>
      <c r="I553" s="70" t="s">
        <v>91</v>
      </c>
    </row>
    <row r="554" spans="1:9" x14ac:dyDescent="0.2">
      <c r="A554" s="71">
        <v>7195885750770</v>
      </c>
      <c r="B554" s="71">
        <v>7006554804420</v>
      </c>
      <c r="C554" s="70" t="s">
        <v>48</v>
      </c>
      <c r="D554">
        <v>0</v>
      </c>
      <c r="E554" s="72">
        <v>198900</v>
      </c>
      <c r="F554" s="72">
        <v>0</v>
      </c>
      <c r="G554" s="70" t="s">
        <v>84</v>
      </c>
      <c r="H554" s="70" t="s">
        <v>406</v>
      </c>
      <c r="I554" s="70" t="s">
        <v>91</v>
      </c>
    </row>
    <row r="555" spans="1:9" x14ac:dyDescent="0.2">
      <c r="A555" s="71">
        <v>7195885750772</v>
      </c>
      <c r="B555" s="71">
        <v>7006554814441</v>
      </c>
      <c r="C555" s="70" t="s">
        <v>48</v>
      </c>
      <c r="D555">
        <v>0</v>
      </c>
      <c r="E555" s="72">
        <v>147400</v>
      </c>
      <c r="F555" s="72">
        <v>0</v>
      </c>
      <c r="G555" s="70" t="s">
        <v>84</v>
      </c>
      <c r="H555" s="70" t="s">
        <v>407</v>
      </c>
      <c r="I555" s="70" t="s">
        <v>91</v>
      </c>
    </row>
    <row r="556" spans="1:9" x14ac:dyDescent="0.2">
      <c r="A556" s="71">
        <v>7195885750774</v>
      </c>
      <c r="B556" s="71">
        <v>7006554814462</v>
      </c>
      <c r="C556" s="70" t="s">
        <v>48</v>
      </c>
      <c r="D556">
        <v>0</v>
      </c>
      <c r="E556" s="72">
        <v>151000</v>
      </c>
      <c r="F556" s="72">
        <v>0</v>
      </c>
      <c r="G556" s="70" t="s">
        <v>84</v>
      </c>
      <c r="H556" s="70" t="s">
        <v>408</v>
      </c>
      <c r="I556" s="70" t="s">
        <v>91</v>
      </c>
    </row>
    <row r="557" spans="1:9" x14ac:dyDescent="0.2">
      <c r="A557" s="71">
        <v>7195885760776</v>
      </c>
      <c r="B557" s="71">
        <v>7006554814483</v>
      </c>
      <c r="C557" s="70" t="s">
        <v>48</v>
      </c>
      <c r="D557">
        <v>0</v>
      </c>
      <c r="E557" s="72">
        <v>159700</v>
      </c>
      <c r="F557" s="72">
        <v>0</v>
      </c>
      <c r="G557" s="70" t="s">
        <v>84</v>
      </c>
      <c r="H557" s="70" t="s">
        <v>409</v>
      </c>
      <c r="I557" s="70" t="s">
        <v>91</v>
      </c>
    </row>
    <row r="558" spans="1:9" x14ac:dyDescent="0.2">
      <c r="A558" s="71">
        <v>7195885760778</v>
      </c>
      <c r="B558" s="71">
        <v>7006554814504</v>
      </c>
      <c r="C558" s="70" t="s">
        <v>48</v>
      </c>
      <c r="D558">
        <v>0</v>
      </c>
      <c r="E558" s="72">
        <v>147400</v>
      </c>
      <c r="F558" s="72">
        <v>0</v>
      </c>
      <c r="G558" s="70" t="s">
        <v>84</v>
      </c>
      <c r="H558" s="70" t="s">
        <v>410</v>
      </c>
      <c r="I558" s="70" t="s">
        <v>91</v>
      </c>
    </row>
    <row r="559" spans="1:9" x14ac:dyDescent="0.2">
      <c r="A559" s="71">
        <v>7195885760780</v>
      </c>
      <c r="B559" s="71">
        <v>7006554814525</v>
      </c>
      <c r="C559" s="70" t="s">
        <v>48</v>
      </c>
      <c r="D559">
        <v>0</v>
      </c>
      <c r="E559" s="72">
        <v>198900</v>
      </c>
      <c r="F559" s="72">
        <v>0</v>
      </c>
      <c r="G559" s="70" t="s">
        <v>84</v>
      </c>
      <c r="H559" s="70" t="s">
        <v>411</v>
      </c>
      <c r="I559" s="70" t="s">
        <v>91</v>
      </c>
    </row>
    <row r="560" spans="1:9" x14ac:dyDescent="0.2">
      <c r="A560" s="71">
        <v>7195885760783</v>
      </c>
      <c r="B560" s="71">
        <v>7006554814548</v>
      </c>
      <c r="C560" s="70" t="s">
        <v>79</v>
      </c>
      <c r="D560">
        <v>-1</v>
      </c>
      <c r="E560" s="72">
        <v>0</v>
      </c>
      <c r="F560" s="72">
        <v>0</v>
      </c>
      <c r="G560" s="70" t="s">
        <v>76</v>
      </c>
      <c r="H560" s="70" t="s">
        <v>412</v>
      </c>
      <c r="I560" s="70" t="s">
        <v>94</v>
      </c>
    </row>
    <row r="561" spans="1:9" x14ac:dyDescent="0.2">
      <c r="A561" s="71">
        <v>7195885760784</v>
      </c>
      <c r="B561" s="71">
        <v>7006554814548</v>
      </c>
      <c r="C561" s="70" t="s">
        <v>75</v>
      </c>
      <c r="D561">
        <v>1</v>
      </c>
      <c r="E561" s="72">
        <v>0</v>
      </c>
      <c r="F561" s="72">
        <v>0</v>
      </c>
      <c r="G561" s="70" t="s">
        <v>76</v>
      </c>
      <c r="H561" s="70" t="s">
        <v>412</v>
      </c>
      <c r="I561" s="70" t="s">
        <v>119</v>
      </c>
    </row>
    <row r="562" spans="1:9" x14ac:dyDescent="0.2">
      <c r="A562" s="71">
        <v>7195885760785</v>
      </c>
      <c r="B562" s="71">
        <v>7006554814548</v>
      </c>
      <c r="C562" s="70" t="s">
        <v>75</v>
      </c>
      <c r="D562">
        <v>0</v>
      </c>
      <c r="E562" s="72">
        <v>1400</v>
      </c>
      <c r="F562" s="72">
        <v>0</v>
      </c>
      <c r="G562" s="70" t="s">
        <v>84</v>
      </c>
      <c r="H562" s="70" t="s">
        <v>412</v>
      </c>
      <c r="I562" s="70" t="s">
        <v>83</v>
      </c>
    </row>
    <row r="563" spans="1:9" x14ac:dyDescent="0.2">
      <c r="A563" s="71">
        <v>7195885760786</v>
      </c>
      <c r="B563" s="71">
        <v>7006554814548</v>
      </c>
      <c r="C563" s="70" t="s">
        <v>79</v>
      </c>
      <c r="D563">
        <v>0</v>
      </c>
      <c r="E563" s="72">
        <v>400</v>
      </c>
      <c r="F563" s="72">
        <v>0</v>
      </c>
      <c r="G563" s="70" t="s">
        <v>84</v>
      </c>
      <c r="H563" s="70" t="s">
        <v>412</v>
      </c>
      <c r="I563" s="70" t="s">
        <v>83</v>
      </c>
    </row>
    <row r="564" spans="1:9" x14ac:dyDescent="0.2">
      <c r="A564" s="71">
        <v>7195885780810</v>
      </c>
      <c r="B564" s="71">
        <v>7006554814608</v>
      </c>
      <c r="C564" s="70" t="s">
        <v>75</v>
      </c>
      <c r="D564">
        <v>-2</v>
      </c>
      <c r="E564" s="72">
        <v>0</v>
      </c>
      <c r="F564" s="72">
        <v>0</v>
      </c>
      <c r="G564" s="70" t="s">
        <v>76</v>
      </c>
      <c r="H564" s="70" t="s">
        <v>413</v>
      </c>
      <c r="I564" s="70" t="s">
        <v>376</v>
      </c>
    </row>
    <row r="565" spans="1:9" x14ac:dyDescent="0.2">
      <c r="A565" s="71">
        <v>7195885780811</v>
      </c>
      <c r="B565" s="71">
        <v>7006554814608</v>
      </c>
      <c r="C565" s="70" t="s">
        <v>79</v>
      </c>
      <c r="D565">
        <v>2</v>
      </c>
      <c r="E565" s="72">
        <v>0</v>
      </c>
      <c r="F565" s="72">
        <v>0</v>
      </c>
      <c r="G565" s="70" t="s">
        <v>76</v>
      </c>
      <c r="H565" s="70" t="s">
        <v>413</v>
      </c>
      <c r="I565" s="70" t="s">
        <v>90</v>
      </c>
    </row>
    <row r="566" spans="1:9" x14ac:dyDescent="0.2">
      <c r="A566" s="71">
        <v>7195885780812</v>
      </c>
      <c r="B566" s="71">
        <v>7006554814608</v>
      </c>
      <c r="C566" s="70" t="s">
        <v>117</v>
      </c>
      <c r="D566">
        <v>0</v>
      </c>
      <c r="E566" s="72">
        <v>50000</v>
      </c>
      <c r="F566" s="72">
        <v>83600</v>
      </c>
      <c r="G566" s="70" t="s">
        <v>84</v>
      </c>
      <c r="H566" s="70" t="s">
        <v>413</v>
      </c>
      <c r="I566" s="70" t="s">
        <v>91</v>
      </c>
    </row>
    <row r="567" spans="1:9" x14ac:dyDescent="0.2">
      <c r="A567" s="71">
        <v>7195885780813</v>
      </c>
      <c r="B567" s="71">
        <v>7006554814608</v>
      </c>
      <c r="C567" s="70" t="s">
        <v>75</v>
      </c>
      <c r="D567">
        <v>0</v>
      </c>
      <c r="E567" s="72">
        <v>800</v>
      </c>
      <c r="F567" s="72">
        <v>0</v>
      </c>
      <c r="G567" s="70" t="s">
        <v>84</v>
      </c>
      <c r="H567" s="70" t="s">
        <v>413</v>
      </c>
      <c r="I567" s="70" t="s">
        <v>83</v>
      </c>
    </row>
    <row r="568" spans="1:9" x14ac:dyDescent="0.2">
      <c r="A568" s="71">
        <v>7195885780814</v>
      </c>
      <c r="B568" s="71">
        <v>7006554814608</v>
      </c>
      <c r="C568" s="70" t="s">
        <v>79</v>
      </c>
      <c r="D568">
        <v>0</v>
      </c>
      <c r="E568" s="72">
        <v>500</v>
      </c>
      <c r="F568" s="72">
        <v>0</v>
      </c>
      <c r="G568" s="70" t="s">
        <v>84</v>
      </c>
      <c r="H568" s="70" t="s">
        <v>413</v>
      </c>
      <c r="I568" s="70" t="s">
        <v>83</v>
      </c>
    </row>
    <row r="569" spans="1:9" x14ac:dyDescent="0.2">
      <c r="A569" s="71">
        <v>7195885780820</v>
      </c>
      <c r="B569" s="71">
        <v>7006554824659</v>
      </c>
      <c r="C569" s="70" t="s">
        <v>48</v>
      </c>
      <c r="D569">
        <v>0</v>
      </c>
      <c r="E569" s="72">
        <v>25000</v>
      </c>
      <c r="F569" s="72">
        <v>89200</v>
      </c>
      <c r="G569" s="70" t="s">
        <v>84</v>
      </c>
      <c r="H569" s="70" t="s">
        <v>414</v>
      </c>
      <c r="I569" s="70" t="s">
        <v>91</v>
      </c>
    </row>
    <row r="570" spans="1:9" x14ac:dyDescent="0.2">
      <c r="A570" s="71">
        <v>7195885790831</v>
      </c>
      <c r="B570" s="71">
        <v>7006554834728</v>
      </c>
      <c r="C570" s="70" t="s">
        <v>48</v>
      </c>
      <c r="D570">
        <v>0</v>
      </c>
      <c r="E570" s="72">
        <v>25000</v>
      </c>
      <c r="F570" s="72">
        <v>70000</v>
      </c>
      <c r="G570" s="70" t="s">
        <v>84</v>
      </c>
      <c r="H570" s="70" t="s">
        <v>415</v>
      </c>
      <c r="I570" s="70" t="s">
        <v>91</v>
      </c>
    </row>
    <row r="571" spans="1:9" x14ac:dyDescent="0.2">
      <c r="A571" s="71">
        <v>7195885790836</v>
      </c>
      <c r="B571" s="71">
        <v>7006554844766</v>
      </c>
      <c r="C571" s="70" t="s">
        <v>48</v>
      </c>
      <c r="D571">
        <v>0</v>
      </c>
      <c r="E571" s="72">
        <v>247000</v>
      </c>
      <c r="F571" s="72">
        <v>25300</v>
      </c>
      <c r="G571" s="70" t="s">
        <v>84</v>
      </c>
      <c r="H571" s="70" t="s">
        <v>416</v>
      </c>
      <c r="I571" s="70" t="s">
        <v>91</v>
      </c>
    </row>
    <row r="572" spans="1:9" x14ac:dyDescent="0.2">
      <c r="A572" s="71">
        <v>7195885800838</v>
      </c>
      <c r="B572" s="71">
        <v>7006554864802</v>
      </c>
      <c r="C572" s="70" t="s">
        <v>48</v>
      </c>
      <c r="D572">
        <v>0</v>
      </c>
      <c r="E572" s="72">
        <v>203600</v>
      </c>
      <c r="F572" s="72">
        <v>0</v>
      </c>
      <c r="G572" s="70" t="s">
        <v>84</v>
      </c>
      <c r="H572" s="70" t="s">
        <v>417</v>
      </c>
      <c r="I572" s="70" t="s">
        <v>91</v>
      </c>
    </row>
    <row r="573" spans="1:9" x14ac:dyDescent="0.2">
      <c r="A573" s="71">
        <v>7195885800840</v>
      </c>
      <c r="B573" s="71">
        <v>7006554864823</v>
      </c>
      <c r="C573" s="70" t="s">
        <v>48</v>
      </c>
      <c r="D573">
        <v>0</v>
      </c>
      <c r="E573" s="72">
        <v>157400</v>
      </c>
      <c r="F573" s="72">
        <v>0</v>
      </c>
      <c r="G573" s="70" t="s">
        <v>84</v>
      </c>
      <c r="H573" s="70" t="s">
        <v>418</v>
      </c>
      <c r="I573" s="70" t="s">
        <v>91</v>
      </c>
    </row>
    <row r="574" spans="1:9" x14ac:dyDescent="0.2">
      <c r="A574" s="71">
        <v>7195885800842</v>
      </c>
      <c r="B574" s="71">
        <v>7006554874844</v>
      </c>
      <c r="C574" s="70" t="s">
        <v>48</v>
      </c>
      <c r="D574">
        <v>0</v>
      </c>
      <c r="E574" s="72">
        <v>170700</v>
      </c>
      <c r="F574" s="72">
        <v>0</v>
      </c>
      <c r="G574" s="70" t="s">
        <v>84</v>
      </c>
      <c r="H574" s="70" t="s">
        <v>419</v>
      </c>
      <c r="I574" s="70" t="s">
        <v>91</v>
      </c>
    </row>
    <row r="575" spans="1:9" x14ac:dyDescent="0.2">
      <c r="A575" s="71">
        <v>7195885800844</v>
      </c>
      <c r="B575" s="71">
        <v>7006554874865</v>
      </c>
      <c r="C575" s="70" t="s">
        <v>48</v>
      </c>
      <c r="D575">
        <v>0</v>
      </c>
      <c r="E575" s="72">
        <v>163700</v>
      </c>
      <c r="F575" s="72">
        <v>0</v>
      </c>
      <c r="G575" s="70" t="s">
        <v>84</v>
      </c>
      <c r="H575" s="70" t="s">
        <v>420</v>
      </c>
      <c r="I575" s="70" t="s">
        <v>91</v>
      </c>
    </row>
    <row r="576" spans="1:9" x14ac:dyDescent="0.2">
      <c r="A576" s="71">
        <v>7195885800846</v>
      </c>
      <c r="B576" s="71">
        <v>7006554874886</v>
      </c>
      <c r="C576" s="70" t="s">
        <v>48</v>
      </c>
      <c r="D576">
        <v>0</v>
      </c>
      <c r="E576" s="72">
        <v>147400</v>
      </c>
      <c r="F576" s="72">
        <v>0</v>
      </c>
      <c r="G576" s="70" t="s">
        <v>84</v>
      </c>
      <c r="H576" s="70" t="s">
        <v>421</v>
      </c>
      <c r="I576" s="70" t="s">
        <v>91</v>
      </c>
    </row>
    <row r="577" spans="1:9" x14ac:dyDescent="0.2">
      <c r="A577" s="71">
        <v>7195885800848</v>
      </c>
      <c r="B577" s="71">
        <v>7006554874907</v>
      </c>
      <c r="C577" s="70" t="s">
        <v>48</v>
      </c>
      <c r="D577">
        <v>0</v>
      </c>
      <c r="E577" s="72">
        <v>198900</v>
      </c>
      <c r="F577" s="72">
        <v>0</v>
      </c>
      <c r="G577" s="70" t="s">
        <v>84</v>
      </c>
      <c r="H577" s="70" t="s">
        <v>422</v>
      </c>
      <c r="I577" s="70" t="s">
        <v>91</v>
      </c>
    </row>
    <row r="578" spans="1:9" x14ac:dyDescent="0.2">
      <c r="A578" s="71">
        <v>7195885810850</v>
      </c>
      <c r="B578" s="71">
        <v>7006554874928</v>
      </c>
      <c r="C578" s="70" t="s">
        <v>48</v>
      </c>
      <c r="D578">
        <v>0</v>
      </c>
      <c r="E578" s="72">
        <v>198900</v>
      </c>
      <c r="F578" s="72">
        <v>0</v>
      </c>
      <c r="G578" s="70" t="s">
        <v>84</v>
      </c>
      <c r="H578" s="70" t="s">
        <v>423</v>
      </c>
      <c r="I578" s="70" t="s">
        <v>91</v>
      </c>
    </row>
    <row r="579" spans="1:9" x14ac:dyDescent="0.2">
      <c r="A579" s="71">
        <v>7195885810852</v>
      </c>
      <c r="B579" s="71">
        <v>7006554874949</v>
      </c>
      <c r="C579" s="70" t="s">
        <v>48</v>
      </c>
      <c r="D579">
        <v>0</v>
      </c>
      <c r="E579" s="72">
        <v>147400</v>
      </c>
      <c r="F579" s="72">
        <v>0</v>
      </c>
      <c r="G579" s="70" t="s">
        <v>84</v>
      </c>
      <c r="H579" s="70" t="s">
        <v>424</v>
      </c>
      <c r="I579" s="70" t="s">
        <v>91</v>
      </c>
    </row>
    <row r="580" spans="1:9" x14ac:dyDescent="0.2">
      <c r="A580" s="71">
        <v>7195885810854</v>
      </c>
      <c r="B580" s="71">
        <v>7006554874970</v>
      </c>
      <c r="C580" s="70" t="s">
        <v>48</v>
      </c>
      <c r="D580">
        <v>0</v>
      </c>
      <c r="E580" s="72">
        <v>153000</v>
      </c>
      <c r="F580" s="72">
        <v>0</v>
      </c>
      <c r="G580" s="70" t="s">
        <v>84</v>
      </c>
      <c r="H580" s="70" t="s">
        <v>425</v>
      </c>
      <c r="I580" s="70" t="s">
        <v>91</v>
      </c>
    </row>
    <row r="581" spans="1:9" x14ac:dyDescent="0.2">
      <c r="A581" s="71">
        <v>7195885810856</v>
      </c>
      <c r="B581" s="71">
        <v>7006554874991</v>
      </c>
      <c r="C581" s="70" t="s">
        <v>48</v>
      </c>
      <c r="D581">
        <v>0</v>
      </c>
      <c r="E581" s="72">
        <v>163000</v>
      </c>
      <c r="F581" s="72">
        <v>0</v>
      </c>
      <c r="G581" s="70" t="s">
        <v>84</v>
      </c>
      <c r="H581" s="70" t="s">
        <v>426</v>
      </c>
      <c r="I581" s="70" t="s">
        <v>91</v>
      </c>
    </row>
    <row r="582" spans="1:9" x14ac:dyDescent="0.2">
      <c r="A582" s="71">
        <v>7195885820861</v>
      </c>
      <c r="B582" s="71">
        <v>7006554875019</v>
      </c>
      <c r="C582" s="70" t="s">
        <v>48</v>
      </c>
      <c r="D582">
        <v>0</v>
      </c>
      <c r="E582" s="72">
        <v>282900</v>
      </c>
      <c r="F582" s="72">
        <v>104900</v>
      </c>
      <c r="G582" s="70" t="s">
        <v>84</v>
      </c>
      <c r="H582" s="70" t="s">
        <v>427</v>
      </c>
      <c r="I582" s="70" t="s">
        <v>91</v>
      </c>
    </row>
    <row r="583" spans="1:9" x14ac:dyDescent="0.2">
      <c r="A583" s="71">
        <v>7195885830873</v>
      </c>
      <c r="B583" s="71">
        <v>7006554895165</v>
      </c>
      <c r="C583" s="70" t="s">
        <v>48</v>
      </c>
      <c r="D583">
        <v>0</v>
      </c>
      <c r="E583" s="72">
        <v>11900</v>
      </c>
      <c r="F583" s="72">
        <v>50900</v>
      </c>
      <c r="G583" s="70" t="s">
        <v>84</v>
      </c>
      <c r="H583" s="70" t="s">
        <v>428</v>
      </c>
      <c r="I583" s="70" t="s">
        <v>91</v>
      </c>
    </row>
    <row r="584" spans="1:9" x14ac:dyDescent="0.2">
      <c r="A584" s="71">
        <v>7195885840886</v>
      </c>
      <c r="B584" s="71">
        <v>7006554905226</v>
      </c>
      <c r="C584" s="70" t="s">
        <v>48</v>
      </c>
      <c r="D584">
        <v>0</v>
      </c>
      <c r="E584" s="72">
        <v>0</v>
      </c>
      <c r="F584" s="72">
        <v>33600</v>
      </c>
      <c r="G584" s="70" t="s">
        <v>84</v>
      </c>
      <c r="H584" s="70" t="s">
        <v>429</v>
      </c>
      <c r="I584" s="70" t="s">
        <v>91</v>
      </c>
    </row>
    <row r="585" spans="1:9" x14ac:dyDescent="0.2">
      <c r="A585" s="71">
        <v>7195885840888</v>
      </c>
      <c r="B585" s="71">
        <v>7006554915254</v>
      </c>
      <c r="C585" s="70" t="s">
        <v>48</v>
      </c>
      <c r="D585">
        <v>0</v>
      </c>
      <c r="E585" s="72">
        <v>155100</v>
      </c>
      <c r="F585" s="72">
        <v>0</v>
      </c>
      <c r="G585" s="70" t="s">
        <v>84</v>
      </c>
      <c r="H585" s="70" t="s">
        <v>430</v>
      </c>
      <c r="I585" s="70" t="s">
        <v>91</v>
      </c>
    </row>
    <row r="586" spans="1:9" x14ac:dyDescent="0.2">
      <c r="A586" s="71">
        <v>7195885850890</v>
      </c>
      <c r="B586" s="71">
        <v>7006554915275</v>
      </c>
      <c r="C586" s="70" t="s">
        <v>48</v>
      </c>
      <c r="D586">
        <v>0</v>
      </c>
      <c r="E586" s="72">
        <v>153000</v>
      </c>
      <c r="F586" s="72">
        <v>0</v>
      </c>
      <c r="G586" s="70" t="s">
        <v>84</v>
      </c>
      <c r="H586" s="70" t="s">
        <v>431</v>
      </c>
      <c r="I586" s="70" t="s">
        <v>91</v>
      </c>
    </row>
    <row r="587" spans="1:9" x14ac:dyDescent="0.2">
      <c r="A587" s="71">
        <v>7195885850892</v>
      </c>
      <c r="B587" s="71">
        <v>7006554915296</v>
      </c>
      <c r="C587" s="70" t="s">
        <v>48</v>
      </c>
      <c r="D587">
        <v>0</v>
      </c>
      <c r="E587" s="72">
        <v>147400</v>
      </c>
      <c r="F587" s="72">
        <v>0</v>
      </c>
      <c r="G587" s="70" t="s">
        <v>84</v>
      </c>
      <c r="H587" s="70" t="s">
        <v>432</v>
      </c>
      <c r="I587" s="70" t="s">
        <v>91</v>
      </c>
    </row>
    <row r="588" spans="1:9" x14ac:dyDescent="0.2">
      <c r="A588" s="71">
        <v>7195885850894</v>
      </c>
      <c r="B588" s="71">
        <v>7006554915317</v>
      </c>
      <c r="C588" s="70" t="s">
        <v>48</v>
      </c>
      <c r="D588">
        <v>0</v>
      </c>
      <c r="E588" s="72">
        <v>198900</v>
      </c>
      <c r="F588" s="72">
        <v>0</v>
      </c>
      <c r="G588" s="70" t="s">
        <v>84</v>
      </c>
      <c r="H588" s="70" t="s">
        <v>433</v>
      </c>
      <c r="I588" s="70" t="s">
        <v>91</v>
      </c>
    </row>
    <row r="589" spans="1:9" x14ac:dyDescent="0.2">
      <c r="A589" s="71">
        <v>7195885850899</v>
      </c>
      <c r="B589" s="71">
        <v>7006554915359</v>
      </c>
      <c r="C589" s="70" t="s">
        <v>48</v>
      </c>
      <c r="D589">
        <v>0</v>
      </c>
      <c r="E589" s="72">
        <v>129600</v>
      </c>
      <c r="F589" s="72">
        <v>0</v>
      </c>
      <c r="G589" s="70" t="s">
        <v>84</v>
      </c>
      <c r="H589" s="70" t="s">
        <v>434</v>
      </c>
      <c r="I589" s="70" t="s">
        <v>91</v>
      </c>
    </row>
    <row r="590" spans="1:9" x14ac:dyDescent="0.2">
      <c r="A590" s="71">
        <v>7195885850901</v>
      </c>
      <c r="B590" s="71">
        <v>7006554915380</v>
      </c>
      <c r="C590" s="70" t="s">
        <v>48</v>
      </c>
      <c r="D590">
        <v>0</v>
      </c>
      <c r="E590" s="72">
        <v>179700</v>
      </c>
      <c r="F590" s="72">
        <v>0</v>
      </c>
      <c r="G590" s="70" t="s">
        <v>84</v>
      </c>
      <c r="H590" s="70" t="s">
        <v>435</v>
      </c>
      <c r="I590" s="70" t="s">
        <v>91</v>
      </c>
    </row>
    <row r="591" spans="1:9" x14ac:dyDescent="0.2">
      <c r="A591" s="71">
        <v>7195885860903</v>
      </c>
      <c r="B591" s="71">
        <v>7006554915401</v>
      </c>
      <c r="C591" s="70" t="s">
        <v>48</v>
      </c>
      <c r="D591">
        <v>0</v>
      </c>
      <c r="E591" s="72">
        <v>189300</v>
      </c>
      <c r="F591" s="72">
        <v>0</v>
      </c>
      <c r="G591" s="70" t="s">
        <v>84</v>
      </c>
      <c r="H591" s="70" t="s">
        <v>436</v>
      </c>
      <c r="I591" s="70" t="s">
        <v>91</v>
      </c>
    </row>
    <row r="592" spans="1:9" x14ac:dyDescent="0.2">
      <c r="A592" s="71">
        <v>7195885860905</v>
      </c>
      <c r="B592" s="71">
        <v>7006554925422</v>
      </c>
      <c r="C592" s="70" t="s">
        <v>48</v>
      </c>
      <c r="D592">
        <v>0</v>
      </c>
      <c r="E592" s="72">
        <v>147400</v>
      </c>
      <c r="F592" s="72">
        <v>0</v>
      </c>
      <c r="G592" s="70" t="s">
        <v>84</v>
      </c>
      <c r="H592" s="70" t="s">
        <v>437</v>
      </c>
      <c r="I592" s="70" t="s">
        <v>91</v>
      </c>
    </row>
    <row r="593" spans="1:9" x14ac:dyDescent="0.2">
      <c r="A593" s="71">
        <v>7195885860907</v>
      </c>
      <c r="B593" s="71">
        <v>7006554925443</v>
      </c>
      <c r="C593" s="70" t="s">
        <v>48</v>
      </c>
      <c r="D593">
        <v>0</v>
      </c>
      <c r="E593" s="72">
        <v>143800</v>
      </c>
      <c r="F593" s="72">
        <v>0</v>
      </c>
      <c r="G593" s="70" t="s">
        <v>84</v>
      </c>
      <c r="H593" s="70" t="s">
        <v>438</v>
      </c>
      <c r="I593" s="70" t="s">
        <v>91</v>
      </c>
    </row>
    <row r="594" spans="1:9" x14ac:dyDescent="0.2">
      <c r="A594" s="71">
        <v>7195885860913</v>
      </c>
      <c r="B594" s="71">
        <v>7006554925471</v>
      </c>
      <c r="C594" s="70" t="s">
        <v>48</v>
      </c>
      <c r="D594">
        <v>0</v>
      </c>
      <c r="E594" s="72">
        <v>0</v>
      </c>
      <c r="F594" s="72">
        <v>87900</v>
      </c>
      <c r="G594" s="70" t="s">
        <v>84</v>
      </c>
      <c r="H594" s="70" t="s">
        <v>439</v>
      </c>
      <c r="I594" s="70" t="s">
        <v>91</v>
      </c>
    </row>
    <row r="595" spans="1:9" x14ac:dyDescent="0.2">
      <c r="A595" s="71">
        <v>7195885870922</v>
      </c>
      <c r="B595" s="71">
        <v>7006554925543</v>
      </c>
      <c r="C595" s="70" t="s">
        <v>48</v>
      </c>
      <c r="D595">
        <v>0</v>
      </c>
      <c r="E595" s="72">
        <v>0</v>
      </c>
      <c r="F595" s="72">
        <v>-14600</v>
      </c>
      <c r="G595" s="70" t="s">
        <v>82</v>
      </c>
      <c r="H595" s="70" t="s">
        <v>440</v>
      </c>
      <c r="I595" s="70" t="s">
        <v>91</v>
      </c>
    </row>
    <row r="596" spans="1:9" x14ac:dyDescent="0.2">
      <c r="A596" s="71">
        <v>7195885870926</v>
      </c>
      <c r="B596" s="71">
        <v>7006554955587</v>
      </c>
      <c r="C596" s="70" t="s">
        <v>48</v>
      </c>
      <c r="D596">
        <v>0</v>
      </c>
      <c r="E596" s="72">
        <v>15800</v>
      </c>
      <c r="F596" s="72">
        <v>141100</v>
      </c>
      <c r="G596" s="70" t="s">
        <v>84</v>
      </c>
      <c r="H596" s="70" t="s">
        <v>441</v>
      </c>
      <c r="I596" s="70" t="s">
        <v>91</v>
      </c>
    </row>
    <row r="597" spans="1:9" x14ac:dyDescent="0.2">
      <c r="A597" s="71">
        <v>7195885880930</v>
      </c>
      <c r="B597" s="71">
        <v>7006554965619</v>
      </c>
      <c r="C597" s="70" t="s">
        <v>48</v>
      </c>
      <c r="D597">
        <v>0</v>
      </c>
      <c r="E597" s="72">
        <v>16300</v>
      </c>
      <c r="F597" s="72">
        <v>212400</v>
      </c>
      <c r="G597" s="70" t="s">
        <v>84</v>
      </c>
      <c r="H597" s="70" t="s">
        <v>442</v>
      </c>
      <c r="I597" s="70" t="s">
        <v>91</v>
      </c>
    </row>
    <row r="598" spans="1:9" x14ac:dyDescent="0.2">
      <c r="A598" s="71">
        <v>7195885880934</v>
      </c>
      <c r="B598" s="71">
        <v>7006554985658</v>
      </c>
      <c r="C598" s="70" t="s">
        <v>48</v>
      </c>
      <c r="D598">
        <v>0</v>
      </c>
      <c r="E598" s="72">
        <v>15500</v>
      </c>
      <c r="F598" s="72">
        <v>86100</v>
      </c>
      <c r="G598" s="70" t="s">
        <v>84</v>
      </c>
      <c r="H598" s="70" t="s">
        <v>443</v>
      </c>
      <c r="I598" s="70" t="s">
        <v>91</v>
      </c>
    </row>
    <row r="599" spans="1:9" x14ac:dyDescent="0.2">
      <c r="A599" s="71">
        <v>7195885890937</v>
      </c>
      <c r="B599" s="71">
        <v>7006554985688</v>
      </c>
      <c r="C599" s="70" t="s">
        <v>48</v>
      </c>
      <c r="D599">
        <v>0</v>
      </c>
      <c r="E599" s="72">
        <v>12700</v>
      </c>
      <c r="F599" s="72">
        <v>241200</v>
      </c>
      <c r="G599" s="70" t="s">
        <v>84</v>
      </c>
      <c r="H599" s="70" t="s">
        <v>444</v>
      </c>
      <c r="I599" s="70" t="s">
        <v>91</v>
      </c>
    </row>
    <row r="600" spans="1:9" x14ac:dyDescent="0.2">
      <c r="A600" s="71">
        <v>7195885890940</v>
      </c>
      <c r="B600" s="71">
        <v>7006554995720</v>
      </c>
      <c r="C600" s="70" t="s">
        <v>48</v>
      </c>
      <c r="D600">
        <v>0</v>
      </c>
      <c r="E600" s="72">
        <v>14000</v>
      </c>
      <c r="F600" s="72">
        <v>57600</v>
      </c>
      <c r="G600" s="70" t="s">
        <v>84</v>
      </c>
      <c r="H600" s="70" t="s">
        <v>445</v>
      </c>
      <c r="I600" s="70" t="s">
        <v>91</v>
      </c>
    </row>
    <row r="601" spans="1:9" x14ac:dyDescent="0.2">
      <c r="A601" s="71">
        <v>7195885890942</v>
      </c>
      <c r="B601" s="71">
        <v>7006555005750</v>
      </c>
      <c r="C601" s="70" t="s">
        <v>48</v>
      </c>
      <c r="D601">
        <v>0</v>
      </c>
      <c r="E601" s="72">
        <v>134600</v>
      </c>
      <c r="F601" s="72">
        <v>0</v>
      </c>
      <c r="G601" s="70" t="s">
        <v>84</v>
      </c>
      <c r="H601" s="70" t="s">
        <v>446</v>
      </c>
      <c r="I601" s="70" t="s">
        <v>91</v>
      </c>
    </row>
    <row r="602" spans="1:9" x14ac:dyDescent="0.2">
      <c r="A602" s="71">
        <v>7195885900944</v>
      </c>
      <c r="B602" s="71">
        <v>7006555005771</v>
      </c>
      <c r="C602" s="70" t="s">
        <v>48</v>
      </c>
      <c r="D602">
        <v>0</v>
      </c>
      <c r="E602" s="72">
        <v>147400</v>
      </c>
      <c r="F602" s="72">
        <v>0</v>
      </c>
      <c r="G602" s="70" t="s">
        <v>84</v>
      </c>
      <c r="H602" s="70" t="s">
        <v>447</v>
      </c>
      <c r="I602" s="70" t="s">
        <v>91</v>
      </c>
    </row>
    <row r="603" spans="1:9" x14ac:dyDescent="0.2">
      <c r="A603" s="71">
        <v>7195885900946</v>
      </c>
      <c r="B603" s="71">
        <v>7006555005792</v>
      </c>
      <c r="C603" s="70" t="s">
        <v>48</v>
      </c>
      <c r="D603">
        <v>0</v>
      </c>
      <c r="E603" s="72">
        <v>189300</v>
      </c>
      <c r="F603" s="72">
        <v>0</v>
      </c>
      <c r="G603" s="70" t="s">
        <v>84</v>
      </c>
      <c r="H603" s="70" t="s">
        <v>448</v>
      </c>
      <c r="I603" s="70" t="s">
        <v>91</v>
      </c>
    </row>
    <row r="604" spans="1:9" x14ac:dyDescent="0.2">
      <c r="A604" s="71">
        <v>7195885900948</v>
      </c>
      <c r="B604" s="71">
        <v>7006555005813</v>
      </c>
      <c r="C604" s="70" t="s">
        <v>48</v>
      </c>
      <c r="D604">
        <v>0</v>
      </c>
      <c r="E604" s="72">
        <v>189300</v>
      </c>
      <c r="F604" s="72">
        <v>0</v>
      </c>
      <c r="G604" s="70" t="s">
        <v>84</v>
      </c>
      <c r="H604" s="70" t="s">
        <v>449</v>
      </c>
      <c r="I604" s="70" t="s">
        <v>91</v>
      </c>
    </row>
    <row r="605" spans="1:9" x14ac:dyDescent="0.2">
      <c r="A605" s="71">
        <v>7195885900950</v>
      </c>
      <c r="B605" s="71">
        <v>7006555005834</v>
      </c>
      <c r="C605" s="70" t="s">
        <v>48</v>
      </c>
      <c r="D605">
        <v>0</v>
      </c>
      <c r="E605" s="72">
        <v>147400</v>
      </c>
      <c r="F605" s="72">
        <v>0</v>
      </c>
      <c r="G605" s="70" t="s">
        <v>84</v>
      </c>
      <c r="H605" s="70" t="s">
        <v>450</v>
      </c>
      <c r="I605" s="70" t="s">
        <v>91</v>
      </c>
    </row>
    <row r="606" spans="1:9" x14ac:dyDescent="0.2">
      <c r="A606" s="71">
        <v>7195885900952</v>
      </c>
      <c r="B606" s="71">
        <v>7006555005855</v>
      </c>
      <c r="C606" s="70" t="s">
        <v>48</v>
      </c>
      <c r="D606">
        <v>0</v>
      </c>
      <c r="E606" s="72">
        <v>153200</v>
      </c>
      <c r="F606" s="72">
        <v>0</v>
      </c>
      <c r="G606" s="70" t="s">
        <v>84</v>
      </c>
      <c r="H606" s="70" t="s">
        <v>451</v>
      </c>
      <c r="I606" s="70" t="s">
        <v>91</v>
      </c>
    </row>
    <row r="607" spans="1:9" x14ac:dyDescent="0.2">
      <c r="A607" s="71">
        <v>7195885910954</v>
      </c>
      <c r="B607" s="71">
        <v>7006555005876</v>
      </c>
      <c r="C607" s="70" t="s">
        <v>48</v>
      </c>
      <c r="D607">
        <v>0</v>
      </c>
      <c r="E607" s="72">
        <v>154400</v>
      </c>
      <c r="F607" s="72">
        <v>0</v>
      </c>
      <c r="G607" s="70" t="s">
        <v>84</v>
      </c>
      <c r="H607" s="70" t="s">
        <v>452</v>
      </c>
      <c r="I607" s="70" t="s">
        <v>91</v>
      </c>
    </row>
    <row r="608" spans="1:9" x14ac:dyDescent="0.2">
      <c r="A608" s="71">
        <v>7195885910956</v>
      </c>
      <c r="B608" s="71">
        <v>7006555015897</v>
      </c>
      <c r="C608" s="70" t="s">
        <v>48</v>
      </c>
      <c r="D608">
        <v>0</v>
      </c>
      <c r="E608" s="72">
        <v>163900</v>
      </c>
      <c r="F608" s="72">
        <v>0</v>
      </c>
      <c r="G608" s="70" t="s">
        <v>84</v>
      </c>
      <c r="H608" s="70" t="s">
        <v>453</v>
      </c>
      <c r="I608" s="70" t="s">
        <v>91</v>
      </c>
    </row>
    <row r="609" spans="1:9" x14ac:dyDescent="0.2">
      <c r="A609" s="71">
        <v>7195885910958</v>
      </c>
      <c r="B609" s="71">
        <v>7006555015918</v>
      </c>
      <c r="C609" s="70" t="s">
        <v>48</v>
      </c>
      <c r="D609">
        <v>0</v>
      </c>
      <c r="E609" s="72">
        <v>195200</v>
      </c>
      <c r="F609" s="72">
        <v>0</v>
      </c>
      <c r="G609" s="70" t="s">
        <v>84</v>
      </c>
      <c r="H609" s="70" t="s">
        <v>454</v>
      </c>
      <c r="I609" s="70" t="s">
        <v>91</v>
      </c>
    </row>
    <row r="610" spans="1:9" x14ac:dyDescent="0.2">
      <c r="A610" s="71">
        <v>7195885910960</v>
      </c>
      <c r="B610" s="71">
        <v>7006555015939</v>
      </c>
      <c r="C610" s="70" t="s">
        <v>48</v>
      </c>
      <c r="D610">
        <v>0</v>
      </c>
      <c r="E610" s="72">
        <v>208500</v>
      </c>
      <c r="F610" s="72">
        <v>0</v>
      </c>
      <c r="G610" s="70" t="s">
        <v>84</v>
      </c>
      <c r="H610" s="70" t="s">
        <v>455</v>
      </c>
      <c r="I610" s="70" t="s">
        <v>91</v>
      </c>
    </row>
    <row r="611" spans="1:9" x14ac:dyDescent="0.2">
      <c r="A611" s="71">
        <v>7195885910965</v>
      </c>
      <c r="B611" s="71">
        <v>7006555015965</v>
      </c>
      <c r="C611" s="70" t="s">
        <v>48</v>
      </c>
      <c r="D611">
        <v>0</v>
      </c>
      <c r="E611" s="72">
        <v>13400</v>
      </c>
      <c r="F611" s="72">
        <v>94900</v>
      </c>
      <c r="G611" s="70" t="s">
        <v>84</v>
      </c>
      <c r="H611" s="70" t="s">
        <v>456</v>
      </c>
      <c r="I611" s="70" t="s">
        <v>91</v>
      </c>
    </row>
    <row r="612" spans="1:9" x14ac:dyDescent="0.2">
      <c r="A612" s="71">
        <v>7195885920968</v>
      </c>
      <c r="B612" s="71">
        <v>7006555025999</v>
      </c>
      <c r="C612" s="70" t="s">
        <v>48</v>
      </c>
      <c r="D612">
        <v>0</v>
      </c>
      <c r="E612" s="72">
        <v>14300</v>
      </c>
      <c r="F612" s="72">
        <v>128000</v>
      </c>
      <c r="G612" s="70" t="s">
        <v>84</v>
      </c>
      <c r="H612" s="70" t="s">
        <v>457</v>
      </c>
      <c r="I612" s="70" t="s">
        <v>91</v>
      </c>
    </row>
    <row r="613" spans="1:9" x14ac:dyDescent="0.2">
      <c r="A613" s="71">
        <v>7195885920971</v>
      </c>
      <c r="B613" s="71">
        <v>7006555036031</v>
      </c>
      <c r="C613" s="70" t="s">
        <v>48</v>
      </c>
      <c r="D613">
        <v>0</v>
      </c>
      <c r="E613" s="72">
        <v>13000</v>
      </c>
      <c r="F613" s="72">
        <v>185500</v>
      </c>
      <c r="G613" s="70" t="s">
        <v>84</v>
      </c>
      <c r="H613" s="70" t="s">
        <v>458</v>
      </c>
      <c r="I613" s="70" t="s">
        <v>91</v>
      </c>
    </row>
    <row r="614" spans="1:9" x14ac:dyDescent="0.2">
      <c r="A614" s="71">
        <v>7195885930975</v>
      </c>
      <c r="B614" s="71">
        <v>7006555046060</v>
      </c>
      <c r="C614" s="70" t="s">
        <v>75</v>
      </c>
      <c r="D614">
        <v>-1.7</v>
      </c>
      <c r="E614" s="72">
        <v>-500</v>
      </c>
      <c r="F614" s="72">
        <v>0</v>
      </c>
      <c r="G614" s="70" t="s">
        <v>76</v>
      </c>
      <c r="H614" s="70" t="s">
        <v>459</v>
      </c>
      <c r="I614" s="70" t="s">
        <v>460</v>
      </c>
    </row>
    <row r="615" spans="1:9" x14ac:dyDescent="0.2">
      <c r="A615" s="71">
        <v>7195885930976</v>
      </c>
      <c r="B615" s="71">
        <v>7006555046060</v>
      </c>
      <c r="C615" s="70" t="s">
        <v>79</v>
      </c>
      <c r="D615">
        <v>1.4</v>
      </c>
      <c r="E615" s="72">
        <v>400</v>
      </c>
      <c r="F615" s="72">
        <v>0</v>
      </c>
      <c r="G615" s="70" t="s">
        <v>76</v>
      </c>
      <c r="H615" s="70" t="s">
        <v>459</v>
      </c>
      <c r="I615" s="70" t="s">
        <v>334</v>
      </c>
    </row>
    <row r="616" spans="1:9" x14ac:dyDescent="0.2">
      <c r="A616" s="71">
        <v>7195885930977</v>
      </c>
      <c r="B616" s="71">
        <v>7006555046060</v>
      </c>
      <c r="C616" s="70" t="s">
        <v>80</v>
      </c>
      <c r="D616">
        <v>0.3</v>
      </c>
      <c r="E616" s="72">
        <v>100</v>
      </c>
      <c r="F616" s="72">
        <v>0</v>
      </c>
      <c r="G616" s="70" t="s">
        <v>76</v>
      </c>
      <c r="H616" s="70" t="s">
        <v>459</v>
      </c>
      <c r="I616" s="70" t="s">
        <v>334</v>
      </c>
    </row>
    <row r="617" spans="1:9" x14ac:dyDescent="0.2">
      <c r="A617" s="71">
        <v>7195885930984</v>
      </c>
      <c r="B617" s="71">
        <v>7006555046082</v>
      </c>
      <c r="C617" s="70" t="s">
        <v>80</v>
      </c>
      <c r="D617">
        <v>-2.5</v>
      </c>
      <c r="E617" s="72">
        <v>-400</v>
      </c>
      <c r="F617" s="72">
        <v>0</v>
      </c>
      <c r="G617" s="70" t="s">
        <v>76</v>
      </c>
      <c r="H617" s="70" t="s">
        <v>461</v>
      </c>
      <c r="I617" s="70" t="s">
        <v>376</v>
      </c>
    </row>
    <row r="618" spans="1:9" x14ac:dyDescent="0.2">
      <c r="A618" s="71">
        <v>7195885930985</v>
      </c>
      <c r="B618" s="71">
        <v>7006555046082</v>
      </c>
      <c r="C618" s="70" t="s">
        <v>79</v>
      </c>
      <c r="D618">
        <v>2.5</v>
      </c>
      <c r="E618" s="72">
        <v>400</v>
      </c>
      <c r="F618" s="72">
        <v>0</v>
      </c>
      <c r="G618" s="70" t="s">
        <v>76</v>
      </c>
      <c r="H618" s="70" t="s">
        <v>461</v>
      </c>
      <c r="I618" s="70" t="s">
        <v>320</v>
      </c>
    </row>
    <row r="619" spans="1:9" x14ac:dyDescent="0.2">
      <c r="A619" s="71">
        <v>7195885930986</v>
      </c>
      <c r="B619" s="71">
        <v>7006555046082</v>
      </c>
      <c r="C619" s="70" t="s">
        <v>75</v>
      </c>
      <c r="D619">
        <v>0</v>
      </c>
      <c r="E619" s="72">
        <v>400</v>
      </c>
      <c r="F619" s="72">
        <v>0</v>
      </c>
      <c r="G619" s="70" t="s">
        <v>84</v>
      </c>
      <c r="H619" s="70" t="s">
        <v>461</v>
      </c>
      <c r="I619" s="70" t="s">
        <v>83</v>
      </c>
    </row>
    <row r="620" spans="1:9" x14ac:dyDescent="0.2">
      <c r="A620" s="71">
        <v>7195885930987</v>
      </c>
      <c r="B620" s="71">
        <v>7006555046082</v>
      </c>
      <c r="C620" s="70" t="s">
        <v>79</v>
      </c>
      <c r="D620">
        <v>0</v>
      </c>
      <c r="E620" s="72">
        <v>1300</v>
      </c>
      <c r="F620" s="72">
        <v>0</v>
      </c>
      <c r="G620" s="70" t="s">
        <v>84</v>
      </c>
      <c r="H620" s="70" t="s">
        <v>461</v>
      </c>
      <c r="I620" s="70" t="s">
        <v>83</v>
      </c>
    </row>
    <row r="621" spans="1:9" x14ac:dyDescent="0.2">
      <c r="A621" s="71">
        <v>7195885951018</v>
      </c>
      <c r="B621" s="71">
        <v>7006555046152</v>
      </c>
      <c r="C621" s="70" t="s">
        <v>79</v>
      </c>
      <c r="D621">
        <v>-30</v>
      </c>
      <c r="E621" s="72">
        <v>-6700</v>
      </c>
      <c r="F621" s="72">
        <v>0</v>
      </c>
      <c r="G621" s="70" t="s">
        <v>76</v>
      </c>
      <c r="H621" s="70" t="s">
        <v>462</v>
      </c>
      <c r="I621" s="70" t="s">
        <v>373</v>
      </c>
    </row>
    <row r="622" spans="1:9" x14ac:dyDescent="0.2">
      <c r="A622" s="71">
        <v>7195885951019</v>
      </c>
      <c r="B622" s="71">
        <v>7006555046152</v>
      </c>
      <c r="C622" s="70" t="s">
        <v>81</v>
      </c>
      <c r="D622">
        <v>-1.6</v>
      </c>
      <c r="E622" s="72">
        <v>-200</v>
      </c>
      <c r="F622" s="72">
        <v>0</v>
      </c>
      <c r="G622" s="70" t="s">
        <v>76</v>
      </c>
      <c r="H622" s="70" t="s">
        <v>462</v>
      </c>
      <c r="I622" s="70" t="s">
        <v>373</v>
      </c>
    </row>
    <row r="623" spans="1:9" x14ac:dyDescent="0.2">
      <c r="A623" s="71">
        <v>7195885951020</v>
      </c>
      <c r="B623" s="71">
        <v>7006555046152</v>
      </c>
      <c r="C623" s="70" t="s">
        <v>75</v>
      </c>
      <c r="D623">
        <v>31.6</v>
      </c>
      <c r="E623" s="72">
        <v>6900</v>
      </c>
      <c r="F623" s="72">
        <v>0</v>
      </c>
      <c r="G623" s="70" t="s">
        <v>76</v>
      </c>
      <c r="H623" s="70" t="s">
        <v>462</v>
      </c>
      <c r="I623" s="70" t="s">
        <v>299</v>
      </c>
    </row>
    <row r="624" spans="1:9" x14ac:dyDescent="0.2">
      <c r="A624" s="71">
        <v>7195885951021</v>
      </c>
      <c r="B624" s="71">
        <v>7006555046152</v>
      </c>
      <c r="C624" s="70" t="s">
        <v>117</v>
      </c>
      <c r="D624">
        <v>0</v>
      </c>
      <c r="E624" s="72">
        <v>50000</v>
      </c>
      <c r="F624" s="72">
        <v>99700</v>
      </c>
      <c r="G624" s="70" t="s">
        <v>84</v>
      </c>
      <c r="H624" s="70" t="s">
        <v>462</v>
      </c>
      <c r="I624" s="70" t="s">
        <v>91</v>
      </c>
    </row>
    <row r="625" spans="1:9" x14ac:dyDescent="0.2">
      <c r="A625" s="71">
        <v>7195885951024</v>
      </c>
      <c r="B625" s="71">
        <v>7006555046152</v>
      </c>
      <c r="C625" s="70" t="s">
        <v>75</v>
      </c>
      <c r="D625">
        <v>0</v>
      </c>
      <c r="E625" s="72">
        <v>3100</v>
      </c>
      <c r="F625" s="72">
        <v>0</v>
      </c>
      <c r="G625" s="70" t="s">
        <v>84</v>
      </c>
      <c r="H625" s="70" t="s">
        <v>462</v>
      </c>
      <c r="I625" s="70" t="s">
        <v>83</v>
      </c>
    </row>
    <row r="626" spans="1:9" x14ac:dyDescent="0.2">
      <c r="A626" s="71">
        <v>7195885951029</v>
      </c>
      <c r="B626" s="71">
        <v>7006555096259</v>
      </c>
      <c r="C626" s="70" t="s">
        <v>48</v>
      </c>
      <c r="D626">
        <v>0</v>
      </c>
      <c r="E626" s="72">
        <v>0</v>
      </c>
      <c r="F626" s="72">
        <v>23500</v>
      </c>
      <c r="G626" s="70" t="s">
        <v>84</v>
      </c>
      <c r="H626" s="70" t="s">
        <v>463</v>
      </c>
      <c r="I626" s="70" t="s">
        <v>91</v>
      </c>
    </row>
    <row r="627" spans="1:9" x14ac:dyDescent="0.2">
      <c r="A627" s="71">
        <v>7195885961036</v>
      </c>
      <c r="B627" s="71">
        <v>7006555096293</v>
      </c>
      <c r="C627" s="70" t="s">
        <v>48</v>
      </c>
      <c r="D627">
        <v>0</v>
      </c>
      <c r="E627" s="72">
        <v>0</v>
      </c>
      <c r="F627" s="72">
        <v>40700</v>
      </c>
      <c r="G627" s="70" t="s">
        <v>84</v>
      </c>
      <c r="H627" s="70" t="s">
        <v>464</v>
      </c>
      <c r="I627" s="70" t="s">
        <v>91</v>
      </c>
    </row>
    <row r="628" spans="1:9" x14ac:dyDescent="0.2">
      <c r="A628" s="71">
        <v>7195885961038</v>
      </c>
      <c r="B628" s="71">
        <v>7006555106320</v>
      </c>
      <c r="C628" s="70" t="s">
        <v>48</v>
      </c>
      <c r="D628">
        <v>0</v>
      </c>
      <c r="E628" s="72">
        <v>200600</v>
      </c>
      <c r="F628" s="72">
        <v>0</v>
      </c>
      <c r="G628" s="70" t="s">
        <v>84</v>
      </c>
      <c r="H628" s="70" t="s">
        <v>465</v>
      </c>
      <c r="I628" s="70" t="s">
        <v>91</v>
      </c>
    </row>
    <row r="629" spans="1:9" x14ac:dyDescent="0.2">
      <c r="A629" s="71">
        <v>7195885961040</v>
      </c>
      <c r="B629" s="71">
        <v>7006555106341</v>
      </c>
      <c r="C629" s="70" t="s">
        <v>48</v>
      </c>
      <c r="D629">
        <v>0</v>
      </c>
      <c r="E629" s="72">
        <v>209600</v>
      </c>
      <c r="F629" s="72">
        <v>0</v>
      </c>
      <c r="G629" s="70" t="s">
        <v>84</v>
      </c>
      <c r="H629" s="70" t="s">
        <v>466</v>
      </c>
      <c r="I629" s="70" t="s">
        <v>91</v>
      </c>
    </row>
    <row r="630" spans="1:9" x14ac:dyDescent="0.2">
      <c r="A630" s="71">
        <v>7195885961042</v>
      </c>
      <c r="B630" s="71">
        <v>7006555106362</v>
      </c>
      <c r="C630" s="70" t="s">
        <v>48</v>
      </c>
      <c r="D630">
        <v>0</v>
      </c>
      <c r="E630" s="72">
        <v>225600</v>
      </c>
      <c r="F630" s="72">
        <v>0</v>
      </c>
      <c r="G630" s="70" t="s">
        <v>84</v>
      </c>
      <c r="H630" s="70" t="s">
        <v>467</v>
      </c>
      <c r="I630" s="70" t="s">
        <v>91</v>
      </c>
    </row>
    <row r="631" spans="1:9" x14ac:dyDescent="0.2">
      <c r="A631" s="71">
        <v>7195885971044</v>
      </c>
      <c r="B631" s="71">
        <v>7006555106384</v>
      </c>
      <c r="C631" s="70" t="s">
        <v>48</v>
      </c>
      <c r="D631">
        <v>0</v>
      </c>
      <c r="E631" s="72">
        <v>202300</v>
      </c>
      <c r="F631" s="72">
        <v>0</v>
      </c>
      <c r="G631" s="70" t="s">
        <v>84</v>
      </c>
      <c r="H631" s="70" t="s">
        <v>468</v>
      </c>
      <c r="I631" s="70" t="s">
        <v>91</v>
      </c>
    </row>
    <row r="632" spans="1:9" x14ac:dyDescent="0.2">
      <c r="A632" s="71">
        <v>7195885971046</v>
      </c>
      <c r="B632" s="71">
        <v>7006555106405</v>
      </c>
      <c r="C632" s="70" t="s">
        <v>48</v>
      </c>
      <c r="D632">
        <v>0</v>
      </c>
      <c r="E632" s="72">
        <v>206500</v>
      </c>
      <c r="F632" s="72">
        <v>0</v>
      </c>
      <c r="G632" s="70" t="s">
        <v>84</v>
      </c>
      <c r="H632" s="70" t="s">
        <v>469</v>
      </c>
      <c r="I632" s="70" t="s">
        <v>91</v>
      </c>
    </row>
    <row r="633" spans="1:9" x14ac:dyDescent="0.2">
      <c r="A633" s="71">
        <v>7195885971048</v>
      </c>
      <c r="B633" s="71">
        <v>7006555106426</v>
      </c>
      <c r="C633" s="70" t="s">
        <v>48</v>
      </c>
      <c r="D633">
        <v>0</v>
      </c>
      <c r="E633" s="72">
        <v>200600</v>
      </c>
      <c r="F633" s="72">
        <v>0</v>
      </c>
      <c r="G633" s="70" t="s">
        <v>84</v>
      </c>
      <c r="H633" s="70" t="s">
        <v>470</v>
      </c>
      <c r="I633" s="70" t="s">
        <v>91</v>
      </c>
    </row>
    <row r="634" spans="1:9" x14ac:dyDescent="0.2">
      <c r="A634" s="71">
        <v>7195885971050</v>
      </c>
      <c r="B634" s="71">
        <v>7006555106447</v>
      </c>
      <c r="C634" s="70" t="s">
        <v>48</v>
      </c>
      <c r="D634">
        <v>0</v>
      </c>
      <c r="E634" s="72">
        <v>218200</v>
      </c>
      <c r="F634" s="72">
        <v>0</v>
      </c>
      <c r="G634" s="70" t="s">
        <v>84</v>
      </c>
      <c r="H634" s="70" t="s">
        <v>471</v>
      </c>
      <c r="I634" s="70" t="s">
        <v>91</v>
      </c>
    </row>
    <row r="635" spans="1:9" x14ac:dyDescent="0.2">
      <c r="A635" s="71">
        <v>7195885981055</v>
      </c>
      <c r="B635" s="71">
        <v>7006555106493</v>
      </c>
      <c r="C635" s="70" t="s">
        <v>48</v>
      </c>
      <c r="D635">
        <v>0</v>
      </c>
      <c r="E635" s="72">
        <v>191700</v>
      </c>
      <c r="F635" s="72">
        <v>0</v>
      </c>
      <c r="G635" s="70" t="s">
        <v>84</v>
      </c>
      <c r="H635" s="70" t="s">
        <v>472</v>
      </c>
      <c r="I635" s="70" t="s">
        <v>91</v>
      </c>
    </row>
    <row r="636" spans="1:9" x14ac:dyDescent="0.2">
      <c r="A636" s="71">
        <v>7195885981057</v>
      </c>
      <c r="B636" s="71">
        <v>7006555106514</v>
      </c>
      <c r="C636" s="70" t="s">
        <v>48</v>
      </c>
      <c r="D636">
        <v>0</v>
      </c>
      <c r="E636" s="72">
        <v>204000</v>
      </c>
      <c r="F636" s="72">
        <v>0</v>
      </c>
      <c r="G636" s="70" t="s">
        <v>84</v>
      </c>
      <c r="H636" s="70" t="s">
        <v>473</v>
      </c>
      <c r="I636" s="70" t="s">
        <v>91</v>
      </c>
    </row>
    <row r="637" spans="1:9" x14ac:dyDescent="0.2">
      <c r="A637" s="71">
        <v>7195885981063</v>
      </c>
      <c r="B637" s="71">
        <v>7006555116541</v>
      </c>
      <c r="C637" s="70" t="s">
        <v>48</v>
      </c>
      <c r="D637">
        <v>0</v>
      </c>
      <c r="E637" s="72">
        <v>0</v>
      </c>
      <c r="F637" s="72">
        <v>17800</v>
      </c>
      <c r="G637" s="70" t="s">
        <v>84</v>
      </c>
      <c r="H637" s="70" t="s">
        <v>474</v>
      </c>
      <c r="I637" s="70" t="s">
        <v>91</v>
      </c>
    </row>
    <row r="638" spans="1:9" x14ac:dyDescent="0.2">
      <c r="A638" s="71">
        <v>7195885981069</v>
      </c>
      <c r="B638" s="71">
        <v>7006555116574</v>
      </c>
      <c r="C638" s="70" t="s">
        <v>48</v>
      </c>
      <c r="D638">
        <v>0</v>
      </c>
      <c r="E638" s="72">
        <v>0</v>
      </c>
      <c r="F638" s="72">
        <v>22200</v>
      </c>
      <c r="G638" s="70" t="s">
        <v>84</v>
      </c>
      <c r="H638" s="70" t="s">
        <v>475</v>
      </c>
      <c r="I638" s="70" t="s">
        <v>91</v>
      </c>
    </row>
    <row r="639" spans="1:9" x14ac:dyDescent="0.2">
      <c r="A639" s="71">
        <v>7195885991074</v>
      </c>
      <c r="B639" s="71">
        <v>7006555126607</v>
      </c>
      <c r="C639" s="70" t="s">
        <v>48</v>
      </c>
      <c r="D639">
        <v>0</v>
      </c>
      <c r="E639" s="72">
        <v>27500</v>
      </c>
      <c r="F639" s="72">
        <v>56600</v>
      </c>
      <c r="G639" s="70" t="s">
        <v>84</v>
      </c>
      <c r="H639" s="70" t="s">
        <v>476</v>
      </c>
      <c r="I639" s="70" t="s">
        <v>91</v>
      </c>
    </row>
    <row r="640" spans="1:9" x14ac:dyDescent="0.2">
      <c r="A640" s="71">
        <v>7195885991080</v>
      </c>
      <c r="B640" s="71">
        <v>7006555126640</v>
      </c>
      <c r="C640" s="70" t="s">
        <v>48</v>
      </c>
      <c r="D640">
        <v>0</v>
      </c>
      <c r="E640" s="72">
        <v>0</v>
      </c>
      <c r="F640" s="72">
        <v>34500</v>
      </c>
      <c r="G640" s="70" t="s">
        <v>84</v>
      </c>
      <c r="H640" s="70" t="s">
        <v>477</v>
      </c>
      <c r="I640" s="70" t="s">
        <v>91</v>
      </c>
    </row>
    <row r="641" spans="1:9" x14ac:dyDescent="0.2">
      <c r="A641" s="71">
        <v>7195886001086</v>
      </c>
      <c r="B641" s="71">
        <v>7006555136673</v>
      </c>
      <c r="C641" s="70" t="s">
        <v>125</v>
      </c>
      <c r="D641">
        <v>-0.6</v>
      </c>
      <c r="E641" s="72">
        <v>-2700</v>
      </c>
      <c r="F641" s="72">
        <v>0</v>
      </c>
      <c r="G641" s="70" t="s">
        <v>76</v>
      </c>
      <c r="H641" s="70" t="s">
        <v>478</v>
      </c>
      <c r="I641" s="70" t="s">
        <v>78</v>
      </c>
    </row>
    <row r="642" spans="1:9" x14ac:dyDescent="0.2">
      <c r="A642" s="71">
        <v>7195886001087</v>
      </c>
      <c r="B642" s="71">
        <v>7006555136673</v>
      </c>
      <c r="C642" s="70" t="s">
        <v>75</v>
      </c>
      <c r="D642">
        <v>0.47399999999999998</v>
      </c>
      <c r="E642" s="72">
        <v>100</v>
      </c>
      <c r="F642" s="72">
        <v>0</v>
      </c>
      <c r="G642" s="70" t="s">
        <v>76</v>
      </c>
      <c r="H642" s="70" t="s">
        <v>478</v>
      </c>
      <c r="I642" s="70" t="s">
        <v>78</v>
      </c>
    </row>
    <row r="643" spans="1:9" x14ac:dyDescent="0.2">
      <c r="A643" s="71">
        <v>7195886001088</v>
      </c>
      <c r="B643" s="71">
        <v>7006555136673</v>
      </c>
      <c r="C643" s="70" t="s">
        <v>79</v>
      </c>
      <c r="D643">
        <v>1.22</v>
      </c>
      <c r="E643" s="72">
        <v>2700</v>
      </c>
      <c r="F643" s="72">
        <v>0</v>
      </c>
      <c r="G643" s="70" t="s">
        <v>76</v>
      </c>
      <c r="H643" s="70" t="s">
        <v>478</v>
      </c>
      <c r="I643" s="70" t="s">
        <v>78</v>
      </c>
    </row>
    <row r="644" spans="1:9" x14ac:dyDescent="0.2">
      <c r="A644" s="71">
        <v>7195886001089</v>
      </c>
      <c r="B644" s="71">
        <v>7006555136673</v>
      </c>
      <c r="C644" s="70" t="s">
        <v>81</v>
      </c>
      <c r="D644">
        <v>-1.177</v>
      </c>
      <c r="E644" s="72">
        <v>-200</v>
      </c>
      <c r="F644" s="72">
        <v>0</v>
      </c>
      <c r="G644" s="70" t="s">
        <v>76</v>
      </c>
      <c r="H644" s="70" t="s">
        <v>478</v>
      </c>
      <c r="I644" s="70" t="s">
        <v>78</v>
      </c>
    </row>
    <row r="645" spans="1:9" x14ac:dyDescent="0.2">
      <c r="A645" s="71">
        <v>7195886001090</v>
      </c>
      <c r="B645" s="71">
        <v>7006555136673</v>
      </c>
      <c r="C645" s="70" t="s">
        <v>80</v>
      </c>
      <c r="D645">
        <v>8.3000000000000004E-2</v>
      </c>
      <c r="E645" s="72">
        <v>100</v>
      </c>
      <c r="F645" s="72">
        <v>0</v>
      </c>
      <c r="G645" s="70" t="s">
        <v>76</v>
      </c>
      <c r="H645" s="70" t="s">
        <v>478</v>
      </c>
      <c r="I645" s="70" t="s">
        <v>78</v>
      </c>
    </row>
    <row r="646" spans="1:9" x14ac:dyDescent="0.2">
      <c r="A646" s="71">
        <v>7195886021100</v>
      </c>
      <c r="B646" s="71">
        <v>7006555136699</v>
      </c>
      <c r="C646" s="70" t="s">
        <v>48</v>
      </c>
      <c r="D646">
        <v>0</v>
      </c>
      <c r="E646" s="72">
        <v>0</v>
      </c>
      <c r="F646" s="72">
        <v>46000</v>
      </c>
      <c r="G646" s="70" t="s">
        <v>84</v>
      </c>
      <c r="H646" s="70" t="s">
        <v>479</v>
      </c>
      <c r="I646" s="70" t="s">
        <v>91</v>
      </c>
    </row>
    <row r="647" spans="1:9" x14ac:dyDescent="0.2">
      <c r="A647" s="71">
        <v>7195886031108</v>
      </c>
      <c r="B647" s="71">
        <v>7006555146759</v>
      </c>
      <c r="C647" s="70" t="s">
        <v>48</v>
      </c>
      <c r="D647">
        <v>0</v>
      </c>
      <c r="E647" s="72">
        <v>9700</v>
      </c>
      <c r="F647" s="72">
        <v>25600</v>
      </c>
      <c r="G647" s="70" t="s">
        <v>84</v>
      </c>
      <c r="H647" s="70" t="s">
        <v>480</v>
      </c>
      <c r="I647" s="70" t="s">
        <v>91</v>
      </c>
    </row>
    <row r="648" spans="1:9" x14ac:dyDescent="0.2">
      <c r="A648" s="71">
        <v>7195886031110</v>
      </c>
      <c r="B648" s="71">
        <v>7006555166796</v>
      </c>
      <c r="C648" s="70" t="s">
        <v>48</v>
      </c>
      <c r="D648">
        <v>0</v>
      </c>
      <c r="E648" s="72">
        <v>161900</v>
      </c>
      <c r="F648" s="72">
        <v>0</v>
      </c>
      <c r="G648" s="70" t="s">
        <v>84</v>
      </c>
      <c r="H648" s="70" t="s">
        <v>481</v>
      </c>
      <c r="I648" s="70" t="s">
        <v>91</v>
      </c>
    </row>
    <row r="649" spans="1:9" x14ac:dyDescent="0.2">
      <c r="A649" s="71">
        <v>7195886031112</v>
      </c>
      <c r="B649" s="71">
        <v>7006555166817</v>
      </c>
      <c r="C649" s="70" t="s">
        <v>48</v>
      </c>
      <c r="D649">
        <v>0</v>
      </c>
      <c r="E649" s="72">
        <v>146900</v>
      </c>
      <c r="F649" s="72">
        <v>0</v>
      </c>
      <c r="G649" s="70" t="s">
        <v>84</v>
      </c>
      <c r="H649" s="70" t="s">
        <v>482</v>
      </c>
      <c r="I649" s="70" t="s">
        <v>91</v>
      </c>
    </row>
    <row r="650" spans="1:9" x14ac:dyDescent="0.2">
      <c r="A650" s="71">
        <v>7195886031114</v>
      </c>
      <c r="B650" s="71">
        <v>7006555166838</v>
      </c>
      <c r="C650" s="70" t="s">
        <v>48</v>
      </c>
      <c r="D650">
        <v>0</v>
      </c>
      <c r="E650" s="72">
        <v>159900</v>
      </c>
      <c r="F650" s="72">
        <v>0</v>
      </c>
      <c r="G650" s="70" t="s">
        <v>84</v>
      </c>
      <c r="H650" s="70" t="s">
        <v>483</v>
      </c>
      <c r="I650" s="70" t="s">
        <v>91</v>
      </c>
    </row>
    <row r="651" spans="1:9" x14ac:dyDescent="0.2">
      <c r="A651" s="71">
        <v>7195886031116</v>
      </c>
      <c r="B651" s="71">
        <v>7006555166859</v>
      </c>
      <c r="C651" s="70" t="s">
        <v>48</v>
      </c>
      <c r="D651">
        <v>0</v>
      </c>
      <c r="E651" s="72">
        <v>141200</v>
      </c>
      <c r="F651" s="72">
        <v>0</v>
      </c>
      <c r="G651" s="70" t="s">
        <v>84</v>
      </c>
      <c r="H651" s="70" t="s">
        <v>484</v>
      </c>
      <c r="I651" s="70" t="s">
        <v>91</v>
      </c>
    </row>
    <row r="652" spans="1:9" x14ac:dyDescent="0.2">
      <c r="A652" s="71">
        <v>7195886041118</v>
      </c>
      <c r="B652" s="71">
        <v>7006555166880</v>
      </c>
      <c r="C652" s="70" t="s">
        <v>48</v>
      </c>
      <c r="D652">
        <v>0</v>
      </c>
      <c r="E652" s="72">
        <v>147400</v>
      </c>
      <c r="F652" s="72">
        <v>0</v>
      </c>
      <c r="G652" s="70" t="s">
        <v>84</v>
      </c>
      <c r="H652" s="70" t="s">
        <v>485</v>
      </c>
      <c r="I652" s="70" t="s">
        <v>91</v>
      </c>
    </row>
    <row r="653" spans="1:9" x14ac:dyDescent="0.2">
      <c r="A653" s="71">
        <v>7195886041120</v>
      </c>
      <c r="B653" s="71">
        <v>7006555166901</v>
      </c>
      <c r="C653" s="70" t="s">
        <v>48</v>
      </c>
      <c r="D653">
        <v>0</v>
      </c>
      <c r="E653" s="72">
        <v>167200</v>
      </c>
      <c r="F653" s="72">
        <v>0</v>
      </c>
      <c r="G653" s="70" t="s">
        <v>84</v>
      </c>
      <c r="H653" s="70" t="s">
        <v>486</v>
      </c>
      <c r="I653" s="70" t="s">
        <v>91</v>
      </c>
    </row>
    <row r="654" spans="1:9" x14ac:dyDescent="0.2">
      <c r="A654" s="71">
        <v>7195886041122</v>
      </c>
      <c r="B654" s="71">
        <v>7006555176922</v>
      </c>
      <c r="C654" s="70" t="s">
        <v>48</v>
      </c>
      <c r="D654">
        <v>0</v>
      </c>
      <c r="E654" s="72">
        <v>143700</v>
      </c>
      <c r="F654" s="72">
        <v>0</v>
      </c>
      <c r="G654" s="70" t="s">
        <v>84</v>
      </c>
      <c r="H654" s="70" t="s">
        <v>487</v>
      </c>
      <c r="I654" s="70" t="s">
        <v>91</v>
      </c>
    </row>
    <row r="655" spans="1:9" x14ac:dyDescent="0.2">
      <c r="A655" s="71">
        <v>7195886051124</v>
      </c>
      <c r="B655" s="71">
        <v>7006555176943</v>
      </c>
      <c r="C655" s="70" t="s">
        <v>48</v>
      </c>
      <c r="D655">
        <v>0</v>
      </c>
      <c r="E655" s="72">
        <v>138400</v>
      </c>
      <c r="F655" s="72">
        <v>0</v>
      </c>
      <c r="G655" s="70" t="s">
        <v>84</v>
      </c>
      <c r="H655" s="70" t="s">
        <v>488</v>
      </c>
      <c r="I655" s="70" t="s">
        <v>91</v>
      </c>
    </row>
    <row r="656" spans="1:9" x14ac:dyDescent="0.2">
      <c r="A656" s="71">
        <v>7195886051126</v>
      </c>
      <c r="B656" s="71">
        <v>7006555176964</v>
      </c>
      <c r="C656" s="70" t="s">
        <v>48</v>
      </c>
      <c r="D656">
        <v>0</v>
      </c>
      <c r="E656" s="72">
        <v>140200</v>
      </c>
      <c r="F656" s="72">
        <v>0</v>
      </c>
      <c r="G656" s="70" t="s">
        <v>84</v>
      </c>
      <c r="H656" s="70" t="s">
        <v>489</v>
      </c>
      <c r="I656" s="70" t="s">
        <v>91</v>
      </c>
    </row>
    <row r="657" spans="1:9" x14ac:dyDescent="0.2">
      <c r="A657" s="71">
        <v>7195886051128</v>
      </c>
      <c r="B657" s="71">
        <v>7006555176985</v>
      </c>
      <c r="C657" s="70" t="s">
        <v>48</v>
      </c>
      <c r="D657">
        <v>0</v>
      </c>
      <c r="E657" s="72">
        <v>126600</v>
      </c>
      <c r="F657" s="72">
        <v>0</v>
      </c>
      <c r="G657" s="70" t="s">
        <v>84</v>
      </c>
      <c r="H657" s="70" t="s">
        <v>490</v>
      </c>
      <c r="I657" s="70" t="s">
        <v>91</v>
      </c>
    </row>
    <row r="658" spans="1:9" x14ac:dyDescent="0.2">
      <c r="A658" s="71">
        <v>7195886061134</v>
      </c>
      <c r="B658" s="71">
        <v>7006555177013</v>
      </c>
      <c r="C658" s="70" t="s">
        <v>48</v>
      </c>
      <c r="D658">
        <v>0</v>
      </c>
      <c r="E658" s="72">
        <v>18100</v>
      </c>
      <c r="F658" s="72">
        <v>38000</v>
      </c>
      <c r="G658" s="70" t="s">
        <v>84</v>
      </c>
      <c r="H658" s="70" t="s">
        <v>491</v>
      </c>
      <c r="I658" s="70" t="s">
        <v>91</v>
      </c>
    </row>
    <row r="659" spans="1:9" x14ac:dyDescent="0.2">
      <c r="A659" s="71">
        <v>7195886061138</v>
      </c>
      <c r="B659" s="71">
        <v>7006555187055</v>
      </c>
      <c r="C659" s="70" t="s">
        <v>48</v>
      </c>
      <c r="D659">
        <v>0</v>
      </c>
      <c r="E659" s="72">
        <v>27600</v>
      </c>
      <c r="F659" s="72">
        <v>48800</v>
      </c>
      <c r="G659" s="70" t="s">
        <v>84</v>
      </c>
      <c r="H659" s="70" t="s">
        <v>492</v>
      </c>
      <c r="I659" s="70" t="s">
        <v>91</v>
      </c>
    </row>
    <row r="660" spans="1:9" x14ac:dyDescent="0.2">
      <c r="A660" s="71">
        <v>7195886071142</v>
      </c>
      <c r="B660" s="71">
        <v>7006555197088</v>
      </c>
      <c r="C660" s="70" t="s">
        <v>48</v>
      </c>
      <c r="D660">
        <v>0</v>
      </c>
      <c r="E660" s="72">
        <v>28600</v>
      </c>
      <c r="F660" s="72">
        <v>44600</v>
      </c>
      <c r="G660" s="70" t="s">
        <v>84</v>
      </c>
      <c r="H660" s="70" t="s">
        <v>493</v>
      </c>
      <c r="I660" s="70" t="s">
        <v>91</v>
      </c>
    </row>
    <row r="661" spans="1:9" x14ac:dyDescent="0.2">
      <c r="A661" s="71">
        <v>7195886071146</v>
      </c>
      <c r="B661" s="71">
        <v>7006555207124</v>
      </c>
      <c r="C661" s="70" t="s">
        <v>48</v>
      </c>
      <c r="D661">
        <v>0</v>
      </c>
      <c r="E661" s="72">
        <v>1300</v>
      </c>
      <c r="F661" s="72">
        <v>17100</v>
      </c>
      <c r="G661" s="70" t="s">
        <v>84</v>
      </c>
      <c r="H661" s="70" t="s">
        <v>494</v>
      </c>
      <c r="I661" s="70" t="s">
        <v>91</v>
      </c>
    </row>
    <row r="662" spans="1:9" x14ac:dyDescent="0.2">
      <c r="A662" s="71">
        <v>7195886081150</v>
      </c>
      <c r="B662" s="71">
        <v>7006555217154</v>
      </c>
      <c r="C662" s="70" t="s">
        <v>48</v>
      </c>
      <c r="D662">
        <v>0</v>
      </c>
      <c r="E662" s="72">
        <v>5300</v>
      </c>
      <c r="F662" s="72">
        <v>42200</v>
      </c>
      <c r="G662" s="70" t="s">
        <v>84</v>
      </c>
      <c r="H662" s="70" t="s">
        <v>495</v>
      </c>
      <c r="I662" s="70" t="s">
        <v>91</v>
      </c>
    </row>
    <row r="663" spans="1:9" x14ac:dyDescent="0.2">
      <c r="A663" s="71">
        <v>7195886081157</v>
      </c>
      <c r="B663" s="71">
        <v>7006555217189</v>
      </c>
      <c r="C663" s="70" t="s">
        <v>48</v>
      </c>
      <c r="D663">
        <v>0</v>
      </c>
      <c r="E663" s="72">
        <v>377000</v>
      </c>
      <c r="F663" s="72">
        <v>311000</v>
      </c>
      <c r="G663" s="70" t="s">
        <v>84</v>
      </c>
      <c r="H663" s="70" t="s">
        <v>496</v>
      </c>
      <c r="I663" s="70" t="s">
        <v>91</v>
      </c>
    </row>
    <row r="664" spans="1:9" x14ac:dyDescent="0.2">
      <c r="A664" s="71">
        <v>7195886081162</v>
      </c>
      <c r="B664" s="71">
        <v>7006555247238</v>
      </c>
      <c r="C664" s="70" t="s">
        <v>48</v>
      </c>
      <c r="D664">
        <v>0</v>
      </c>
      <c r="E664" s="72">
        <v>29300</v>
      </c>
      <c r="F664" s="72">
        <v>52700</v>
      </c>
      <c r="G664" s="70" t="s">
        <v>84</v>
      </c>
      <c r="H664" s="70" t="s">
        <v>497</v>
      </c>
      <c r="I664" s="70" t="s">
        <v>91</v>
      </c>
    </row>
    <row r="665" spans="1:9" x14ac:dyDescent="0.2">
      <c r="A665" s="71">
        <v>7195886091166</v>
      </c>
      <c r="B665" s="71">
        <v>7006555257293</v>
      </c>
      <c r="C665" s="70" t="s">
        <v>48</v>
      </c>
      <c r="D665">
        <v>0</v>
      </c>
      <c r="E665" s="72">
        <v>136600</v>
      </c>
      <c r="F665" s="72">
        <v>0</v>
      </c>
      <c r="G665" s="70" t="s">
        <v>84</v>
      </c>
      <c r="H665" s="70" t="s">
        <v>498</v>
      </c>
      <c r="I665" s="70" t="s">
        <v>91</v>
      </c>
    </row>
    <row r="666" spans="1:9" x14ac:dyDescent="0.2">
      <c r="A666" s="71">
        <v>7195886091168</v>
      </c>
      <c r="B666" s="71">
        <v>7006555257314</v>
      </c>
      <c r="C666" s="70" t="s">
        <v>48</v>
      </c>
      <c r="D666">
        <v>0</v>
      </c>
      <c r="E666" s="72">
        <v>138400</v>
      </c>
      <c r="F666" s="72">
        <v>0</v>
      </c>
      <c r="G666" s="70" t="s">
        <v>84</v>
      </c>
      <c r="H666" s="70" t="s">
        <v>499</v>
      </c>
      <c r="I666" s="70" t="s">
        <v>91</v>
      </c>
    </row>
    <row r="667" spans="1:9" x14ac:dyDescent="0.2">
      <c r="A667" s="71">
        <v>7195886091170</v>
      </c>
      <c r="B667" s="71">
        <v>7006555267335</v>
      </c>
      <c r="C667" s="70" t="s">
        <v>48</v>
      </c>
      <c r="D667">
        <v>0</v>
      </c>
      <c r="E667" s="72">
        <v>138400</v>
      </c>
      <c r="F667" s="72">
        <v>0</v>
      </c>
      <c r="G667" s="70" t="s">
        <v>84</v>
      </c>
      <c r="H667" s="70" t="s">
        <v>500</v>
      </c>
      <c r="I667" s="70" t="s">
        <v>91</v>
      </c>
    </row>
    <row r="668" spans="1:9" x14ac:dyDescent="0.2">
      <c r="A668" s="71">
        <v>7195886101172</v>
      </c>
      <c r="B668" s="71">
        <v>7006555267356</v>
      </c>
      <c r="C668" s="70" t="s">
        <v>48</v>
      </c>
      <c r="D668">
        <v>0</v>
      </c>
      <c r="E668" s="72">
        <v>167100</v>
      </c>
      <c r="F668" s="72">
        <v>0</v>
      </c>
      <c r="G668" s="70" t="s">
        <v>84</v>
      </c>
      <c r="H668" s="70" t="s">
        <v>501</v>
      </c>
      <c r="I668" s="70" t="s">
        <v>91</v>
      </c>
    </row>
    <row r="669" spans="1:9" x14ac:dyDescent="0.2">
      <c r="A669" s="71">
        <v>7195886101174</v>
      </c>
      <c r="B669" s="71">
        <v>7006555267377</v>
      </c>
      <c r="C669" s="70" t="s">
        <v>48</v>
      </c>
      <c r="D669">
        <v>0</v>
      </c>
      <c r="E669" s="72">
        <v>167100</v>
      </c>
      <c r="F669" s="72">
        <v>0</v>
      </c>
      <c r="G669" s="70" t="s">
        <v>84</v>
      </c>
      <c r="H669" s="70" t="s">
        <v>502</v>
      </c>
      <c r="I669" s="70" t="s">
        <v>91</v>
      </c>
    </row>
    <row r="670" spans="1:9" x14ac:dyDescent="0.2">
      <c r="A670" s="71">
        <v>7195886101176</v>
      </c>
      <c r="B670" s="71">
        <v>7006555267398</v>
      </c>
      <c r="C670" s="70" t="s">
        <v>48</v>
      </c>
      <c r="D670">
        <v>0</v>
      </c>
      <c r="E670" s="72">
        <v>167100</v>
      </c>
      <c r="F670" s="72">
        <v>0</v>
      </c>
      <c r="G670" s="70" t="s">
        <v>84</v>
      </c>
      <c r="H670" s="70" t="s">
        <v>503</v>
      </c>
      <c r="I670" s="70" t="s">
        <v>91</v>
      </c>
    </row>
    <row r="671" spans="1:9" x14ac:dyDescent="0.2">
      <c r="A671" s="71">
        <v>7195886101178</v>
      </c>
      <c r="B671" s="71">
        <v>7006555267419</v>
      </c>
      <c r="C671" s="70" t="s">
        <v>48</v>
      </c>
      <c r="D671">
        <v>0</v>
      </c>
      <c r="E671" s="72">
        <v>170600</v>
      </c>
      <c r="F671" s="72">
        <v>0</v>
      </c>
      <c r="G671" s="70" t="s">
        <v>84</v>
      </c>
      <c r="H671" s="70" t="s">
        <v>504</v>
      </c>
      <c r="I671" s="70" t="s">
        <v>91</v>
      </c>
    </row>
    <row r="672" spans="1:9" x14ac:dyDescent="0.2">
      <c r="A672" s="71">
        <v>7195886101180</v>
      </c>
      <c r="B672" s="71">
        <v>7006555267440</v>
      </c>
      <c r="C672" s="70" t="s">
        <v>48</v>
      </c>
      <c r="D672">
        <v>0</v>
      </c>
      <c r="E672" s="72">
        <v>192400</v>
      </c>
      <c r="F672" s="72">
        <v>0</v>
      </c>
      <c r="G672" s="70" t="s">
        <v>84</v>
      </c>
      <c r="H672" s="70" t="s">
        <v>505</v>
      </c>
      <c r="I672" s="70" t="s">
        <v>91</v>
      </c>
    </row>
    <row r="673" spans="1:9" x14ac:dyDescent="0.2">
      <c r="A673" s="71">
        <v>7195886111182</v>
      </c>
      <c r="B673" s="71">
        <v>7006555267461</v>
      </c>
      <c r="C673" s="70" t="s">
        <v>48</v>
      </c>
      <c r="D673">
        <v>0</v>
      </c>
      <c r="E673" s="72">
        <v>190000</v>
      </c>
      <c r="F673" s="72">
        <v>0</v>
      </c>
      <c r="G673" s="70" t="s">
        <v>84</v>
      </c>
      <c r="H673" s="70" t="s">
        <v>506</v>
      </c>
      <c r="I673" s="70" t="s">
        <v>91</v>
      </c>
    </row>
    <row r="674" spans="1:9" x14ac:dyDescent="0.2">
      <c r="A674" s="71">
        <v>7195886111184</v>
      </c>
      <c r="B674" s="71">
        <v>7006555267482</v>
      </c>
      <c r="C674" s="70" t="s">
        <v>48</v>
      </c>
      <c r="D674">
        <v>0</v>
      </c>
      <c r="E674" s="72">
        <v>138400</v>
      </c>
      <c r="F674" s="72">
        <v>0</v>
      </c>
      <c r="G674" s="70" t="s">
        <v>84</v>
      </c>
      <c r="H674" s="70" t="s">
        <v>507</v>
      </c>
      <c r="I674" s="70" t="s">
        <v>91</v>
      </c>
    </row>
    <row r="675" spans="1:9" x14ac:dyDescent="0.2">
      <c r="A675" s="71">
        <v>7195886121202</v>
      </c>
      <c r="B675" s="71">
        <v>7006555277685</v>
      </c>
      <c r="C675" s="70" t="s">
        <v>48</v>
      </c>
      <c r="D675">
        <v>0</v>
      </c>
      <c r="E675" s="72">
        <v>29800</v>
      </c>
      <c r="F675" s="72">
        <v>24100</v>
      </c>
      <c r="G675" s="70" t="s">
        <v>84</v>
      </c>
      <c r="H675" s="70" t="s">
        <v>508</v>
      </c>
      <c r="I675" s="70" t="s">
        <v>91</v>
      </c>
    </row>
    <row r="676" spans="1:9" x14ac:dyDescent="0.2">
      <c r="A676" s="71">
        <v>7195886121204</v>
      </c>
      <c r="B676" s="71">
        <v>7006555277710</v>
      </c>
      <c r="C676" s="70" t="s">
        <v>48</v>
      </c>
      <c r="D676">
        <v>0</v>
      </c>
      <c r="E676" s="72">
        <v>138400</v>
      </c>
      <c r="F676" s="72">
        <v>0</v>
      </c>
      <c r="G676" s="70" t="s">
        <v>84</v>
      </c>
      <c r="H676" s="70" t="s">
        <v>509</v>
      </c>
      <c r="I676" s="70" t="s">
        <v>91</v>
      </c>
    </row>
    <row r="677" spans="1:9" x14ac:dyDescent="0.2">
      <c r="A677" s="71">
        <v>7195886121206</v>
      </c>
      <c r="B677" s="71">
        <v>7006555277731</v>
      </c>
      <c r="C677" s="70" t="s">
        <v>48</v>
      </c>
      <c r="D677">
        <v>0</v>
      </c>
      <c r="E677" s="72">
        <v>138000</v>
      </c>
      <c r="F677" s="72">
        <v>0</v>
      </c>
      <c r="G677" s="70" t="s">
        <v>84</v>
      </c>
      <c r="H677" s="70" t="s">
        <v>510</v>
      </c>
      <c r="I677" s="70" t="s">
        <v>91</v>
      </c>
    </row>
    <row r="678" spans="1:9" x14ac:dyDescent="0.2">
      <c r="A678" s="71">
        <v>7195886131208</v>
      </c>
      <c r="B678" s="71">
        <v>7006555287752</v>
      </c>
      <c r="C678" s="70" t="s">
        <v>48</v>
      </c>
      <c r="D678">
        <v>0</v>
      </c>
      <c r="E678" s="72">
        <v>4000</v>
      </c>
      <c r="F678" s="72">
        <v>0</v>
      </c>
      <c r="G678" s="70" t="s">
        <v>84</v>
      </c>
      <c r="H678" s="70" t="s">
        <v>511</v>
      </c>
      <c r="I678" s="70" t="s">
        <v>91</v>
      </c>
    </row>
    <row r="679" spans="1:9" x14ac:dyDescent="0.2">
      <c r="A679" s="71">
        <v>7195886131210</v>
      </c>
      <c r="B679" s="71">
        <v>7006555287772</v>
      </c>
      <c r="C679" s="70" t="s">
        <v>48</v>
      </c>
      <c r="D679">
        <v>0</v>
      </c>
      <c r="E679" s="72">
        <v>4000</v>
      </c>
      <c r="F679" s="72">
        <v>0</v>
      </c>
      <c r="G679" s="70" t="s">
        <v>84</v>
      </c>
      <c r="H679" s="70" t="s">
        <v>512</v>
      </c>
      <c r="I679" s="70" t="s">
        <v>91</v>
      </c>
    </row>
    <row r="680" spans="1:9" x14ac:dyDescent="0.2">
      <c r="A680" s="71">
        <v>7195886131212</v>
      </c>
      <c r="B680" s="71">
        <v>7006555287792</v>
      </c>
      <c r="C680" s="70" t="s">
        <v>48</v>
      </c>
      <c r="D680">
        <v>0</v>
      </c>
      <c r="E680" s="72">
        <v>25300</v>
      </c>
      <c r="F680" s="72">
        <v>0</v>
      </c>
      <c r="G680" s="70" t="s">
        <v>84</v>
      </c>
      <c r="H680" s="70" t="s">
        <v>513</v>
      </c>
      <c r="I680" s="70" t="s">
        <v>91</v>
      </c>
    </row>
    <row r="681" spans="1:9" x14ac:dyDescent="0.2">
      <c r="A681" s="71">
        <v>7195886131214</v>
      </c>
      <c r="B681" s="71">
        <v>7006555287813</v>
      </c>
      <c r="C681" s="70" t="s">
        <v>48</v>
      </c>
      <c r="D681">
        <v>0</v>
      </c>
      <c r="E681" s="72">
        <v>4000</v>
      </c>
      <c r="F681" s="72">
        <v>0</v>
      </c>
      <c r="G681" s="70" t="s">
        <v>84</v>
      </c>
      <c r="H681" s="70" t="s">
        <v>514</v>
      </c>
      <c r="I681" s="70" t="s">
        <v>91</v>
      </c>
    </row>
    <row r="682" spans="1:9" x14ac:dyDescent="0.2">
      <c r="A682" s="71">
        <v>7195886131216</v>
      </c>
      <c r="B682" s="71">
        <v>7006555287833</v>
      </c>
      <c r="C682" s="70" t="s">
        <v>48</v>
      </c>
      <c r="D682">
        <v>0</v>
      </c>
      <c r="E682" s="72">
        <v>4000</v>
      </c>
      <c r="F682" s="72">
        <v>0</v>
      </c>
      <c r="G682" s="70" t="s">
        <v>84</v>
      </c>
      <c r="H682" s="70" t="s">
        <v>515</v>
      </c>
      <c r="I682" s="70" t="s">
        <v>91</v>
      </c>
    </row>
    <row r="683" spans="1:9" x14ac:dyDescent="0.2">
      <c r="A683" s="71">
        <v>7195886131218</v>
      </c>
      <c r="B683" s="71">
        <v>7006555287853</v>
      </c>
      <c r="C683" s="70" t="s">
        <v>48</v>
      </c>
      <c r="D683">
        <v>0</v>
      </c>
      <c r="E683" s="72">
        <v>4000</v>
      </c>
      <c r="F683" s="72">
        <v>0</v>
      </c>
      <c r="G683" s="70" t="s">
        <v>84</v>
      </c>
      <c r="H683" s="70" t="s">
        <v>516</v>
      </c>
      <c r="I683" s="70" t="s">
        <v>91</v>
      </c>
    </row>
    <row r="684" spans="1:9" x14ac:dyDescent="0.2">
      <c r="A684" s="71">
        <v>7195886141220</v>
      </c>
      <c r="B684" s="71">
        <v>7006555287873</v>
      </c>
      <c r="C684" s="70" t="s">
        <v>48</v>
      </c>
      <c r="D684">
        <v>0</v>
      </c>
      <c r="E684" s="72">
        <v>4000</v>
      </c>
      <c r="F684" s="72">
        <v>0</v>
      </c>
      <c r="G684" s="70" t="s">
        <v>84</v>
      </c>
      <c r="H684" s="70" t="s">
        <v>517</v>
      </c>
      <c r="I684" s="70" t="s">
        <v>91</v>
      </c>
    </row>
    <row r="685" spans="1:9" x14ac:dyDescent="0.2">
      <c r="A685" s="71">
        <v>7195886141222</v>
      </c>
      <c r="B685" s="71">
        <v>7006555287893</v>
      </c>
      <c r="C685" s="70" t="s">
        <v>48</v>
      </c>
      <c r="D685">
        <v>0</v>
      </c>
      <c r="E685" s="72">
        <v>25200</v>
      </c>
      <c r="F685" s="72">
        <v>0</v>
      </c>
      <c r="G685" s="70" t="s">
        <v>84</v>
      </c>
      <c r="H685" s="70" t="s">
        <v>518</v>
      </c>
      <c r="I685" s="70" t="s">
        <v>91</v>
      </c>
    </row>
    <row r="686" spans="1:9" x14ac:dyDescent="0.2">
      <c r="A686" s="71">
        <v>7195886141227</v>
      </c>
      <c r="B686" s="71">
        <v>7006555287920</v>
      </c>
      <c r="C686" s="70" t="s">
        <v>48</v>
      </c>
      <c r="D686">
        <v>0</v>
      </c>
      <c r="E686" s="72">
        <v>28600</v>
      </c>
      <c r="F686" s="72">
        <v>18800</v>
      </c>
      <c r="G686" s="70" t="s">
        <v>84</v>
      </c>
      <c r="H686" s="70" t="s">
        <v>519</v>
      </c>
      <c r="I686" s="70" t="s">
        <v>91</v>
      </c>
    </row>
    <row r="687" spans="1:9" x14ac:dyDescent="0.2">
      <c r="A687" s="71">
        <v>7195886141232</v>
      </c>
      <c r="B687" s="71">
        <v>7006555297951</v>
      </c>
      <c r="C687" s="70" t="s">
        <v>48</v>
      </c>
      <c r="D687">
        <v>0</v>
      </c>
      <c r="E687" s="72">
        <v>31900</v>
      </c>
      <c r="F687" s="72">
        <v>14700</v>
      </c>
      <c r="G687" s="70" t="s">
        <v>84</v>
      </c>
      <c r="H687" s="70" t="s">
        <v>520</v>
      </c>
      <c r="I687" s="70" t="s">
        <v>91</v>
      </c>
    </row>
    <row r="688" spans="1:9" x14ac:dyDescent="0.2">
      <c r="A688" s="71">
        <v>7195886151243</v>
      </c>
      <c r="B688" s="71">
        <v>7006555308040</v>
      </c>
      <c r="C688" s="70" t="s">
        <v>48</v>
      </c>
      <c r="D688">
        <v>0</v>
      </c>
      <c r="E688" s="72">
        <v>15000</v>
      </c>
      <c r="F688" s="72">
        <v>130100</v>
      </c>
      <c r="G688" s="70" t="s">
        <v>84</v>
      </c>
      <c r="H688" s="70" t="s">
        <v>521</v>
      </c>
      <c r="I688" s="70" t="s">
        <v>91</v>
      </c>
    </row>
    <row r="689" spans="1:9" x14ac:dyDescent="0.2">
      <c r="A689" s="71">
        <v>7195886161252</v>
      </c>
      <c r="B689" s="71">
        <v>7006555338124</v>
      </c>
      <c r="C689" s="70" t="s">
        <v>48</v>
      </c>
      <c r="D689">
        <v>0</v>
      </c>
      <c r="E689" s="72">
        <v>33000</v>
      </c>
      <c r="F689" s="72">
        <v>63200</v>
      </c>
      <c r="G689" s="70" t="s">
        <v>84</v>
      </c>
      <c r="H689" s="70" t="s">
        <v>522</v>
      </c>
      <c r="I689" s="70" t="s">
        <v>91</v>
      </c>
    </row>
    <row r="690" spans="1:9" x14ac:dyDescent="0.2">
      <c r="A690" s="71">
        <v>7195886161259</v>
      </c>
      <c r="B690" s="71">
        <v>7006555348171</v>
      </c>
      <c r="C690" s="70" t="s">
        <v>48</v>
      </c>
      <c r="D690">
        <v>0</v>
      </c>
      <c r="E690" s="72">
        <v>4000</v>
      </c>
      <c r="F690" s="72">
        <v>0</v>
      </c>
      <c r="G690" s="70" t="s">
        <v>84</v>
      </c>
      <c r="H690" s="70" t="s">
        <v>523</v>
      </c>
      <c r="I690" s="70" t="s">
        <v>91</v>
      </c>
    </row>
    <row r="691" spans="1:9" x14ac:dyDescent="0.2">
      <c r="A691" s="71">
        <v>7195886161261</v>
      </c>
      <c r="B691" s="71">
        <v>7006555348191</v>
      </c>
      <c r="C691" s="70" t="s">
        <v>48</v>
      </c>
      <c r="D691">
        <v>0</v>
      </c>
      <c r="E691" s="72">
        <v>4000</v>
      </c>
      <c r="F691" s="72">
        <v>0</v>
      </c>
      <c r="G691" s="70" t="s">
        <v>84</v>
      </c>
      <c r="H691" s="70" t="s">
        <v>524</v>
      </c>
      <c r="I691" s="70" t="s">
        <v>91</v>
      </c>
    </row>
    <row r="692" spans="1:9" x14ac:dyDescent="0.2">
      <c r="A692" s="71">
        <v>7195886171263</v>
      </c>
      <c r="B692" s="71">
        <v>7006555348211</v>
      </c>
      <c r="C692" s="70" t="s">
        <v>48</v>
      </c>
      <c r="D692">
        <v>0</v>
      </c>
      <c r="E692" s="72">
        <v>4000</v>
      </c>
      <c r="F692" s="72">
        <v>0</v>
      </c>
      <c r="G692" s="70" t="s">
        <v>84</v>
      </c>
      <c r="H692" s="70" t="s">
        <v>525</v>
      </c>
      <c r="I692" s="70" t="s">
        <v>91</v>
      </c>
    </row>
    <row r="693" spans="1:9" x14ac:dyDescent="0.2">
      <c r="A693" s="71">
        <v>7195886171265</v>
      </c>
      <c r="B693" s="71">
        <v>7006555348231</v>
      </c>
      <c r="C693" s="70" t="s">
        <v>48</v>
      </c>
      <c r="D693">
        <v>0</v>
      </c>
      <c r="E693" s="72">
        <v>24900</v>
      </c>
      <c r="F693" s="72">
        <v>0</v>
      </c>
      <c r="G693" s="70" t="s">
        <v>84</v>
      </c>
      <c r="H693" s="70" t="s">
        <v>526</v>
      </c>
      <c r="I693" s="70" t="s">
        <v>91</v>
      </c>
    </row>
    <row r="694" spans="1:9" x14ac:dyDescent="0.2">
      <c r="A694" s="71">
        <v>7195886171268</v>
      </c>
      <c r="B694" s="71">
        <v>7006555348272</v>
      </c>
      <c r="C694" s="70" t="s">
        <v>48</v>
      </c>
      <c r="D694">
        <v>0</v>
      </c>
      <c r="E694" s="72">
        <v>4000</v>
      </c>
      <c r="F694" s="72">
        <v>0</v>
      </c>
      <c r="G694" s="70" t="s">
        <v>84</v>
      </c>
      <c r="H694" s="70" t="s">
        <v>527</v>
      </c>
      <c r="I694" s="70" t="s">
        <v>91</v>
      </c>
    </row>
    <row r="695" spans="1:9" x14ac:dyDescent="0.2">
      <c r="A695" s="71">
        <v>7195886171270</v>
      </c>
      <c r="B695" s="71">
        <v>7006555348292</v>
      </c>
      <c r="C695" s="70" t="s">
        <v>48</v>
      </c>
      <c r="D695">
        <v>0</v>
      </c>
      <c r="E695" s="72">
        <v>4000</v>
      </c>
      <c r="F695" s="72">
        <v>0</v>
      </c>
      <c r="G695" s="70" t="s">
        <v>84</v>
      </c>
      <c r="H695" s="70" t="s">
        <v>528</v>
      </c>
      <c r="I695" s="70" t="s">
        <v>91</v>
      </c>
    </row>
    <row r="696" spans="1:9" x14ac:dyDescent="0.2">
      <c r="A696" s="71">
        <v>7195886191297</v>
      </c>
      <c r="B696" s="71">
        <v>7006555368600</v>
      </c>
      <c r="C696" s="70" t="s">
        <v>48</v>
      </c>
      <c r="D696">
        <v>0</v>
      </c>
      <c r="E696" s="72">
        <v>7900</v>
      </c>
      <c r="F696" s="72">
        <v>112500</v>
      </c>
      <c r="G696" s="70" t="s">
        <v>84</v>
      </c>
      <c r="H696" s="70" t="s">
        <v>529</v>
      </c>
      <c r="I696" s="70" t="s">
        <v>91</v>
      </c>
    </row>
    <row r="697" spans="1:9" x14ac:dyDescent="0.2">
      <c r="A697" s="71">
        <v>7195886211301</v>
      </c>
      <c r="B697" s="71">
        <v>7006555388640</v>
      </c>
      <c r="C697" s="70" t="s">
        <v>48</v>
      </c>
      <c r="D697">
        <v>0</v>
      </c>
      <c r="E697" s="72">
        <v>4500</v>
      </c>
      <c r="F697" s="72">
        <v>115200</v>
      </c>
      <c r="G697" s="70" t="s">
        <v>84</v>
      </c>
      <c r="H697" s="70" t="s">
        <v>530</v>
      </c>
      <c r="I697" s="70" t="s">
        <v>91</v>
      </c>
    </row>
    <row r="698" spans="1:9" x14ac:dyDescent="0.2">
      <c r="A698" s="71">
        <v>7195886211308</v>
      </c>
      <c r="B698" s="71">
        <v>7006555398699</v>
      </c>
      <c r="C698" s="70" t="s">
        <v>48</v>
      </c>
      <c r="D698">
        <v>0</v>
      </c>
      <c r="E698" s="72">
        <v>33300</v>
      </c>
      <c r="F698" s="72">
        <v>33700</v>
      </c>
      <c r="G698" s="70" t="s">
        <v>84</v>
      </c>
      <c r="H698" s="70" t="s">
        <v>531</v>
      </c>
      <c r="I698" s="70" t="s">
        <v>91</v>
      </c>
    </row>
    <row r="699" spans="1:9" x14ac:dyDescent="0.2">
      <c r="A699" s="71">
        <v>7195886221313</v>
      </c>
      <c r="B699" s="71">
        <v>7006555398732</v>
      </c>
      <c r="C699" s="70" t="s">
        <v>48</v>
      </c>
      <c r="D699">
        <v>0</v>
      </c>
      <c r="E699" s="72">
        <v>28500</v>
      </c>
      <c r="F699" s="72">
        <v>54200</v>
      </c>
      <c r="G699" s="70" t="s">
        <v>84</v>
      </c>
      <c r="H699" s="70" t="s">
        <v>532</v>
      </c>
      <c r="I699" s="70" t="s">
        <v>91</v>
      </c>
    </row>
    <row r="700" spans="1:9" x14ac:dyDescent="0.2">
      <c r="A700" s="71">
        <v>7195886261317</v>
      </c>
      <c r="B700" s="71">
        <v>7006555408765</v>
      </c>
      <c r="C700" s="70" t="s">
        <v>48</v>
      </c>
      <c r="D700">
        <v>0</v>
      </c>
      <c r="E700" s="72">
        <v>30400</v>
      </c>
      <c r="F700" s="72">
        <v>52100</v>
      </c>
      <c r="G700" s="70" t="s">
        <v>84</v>
      </c>
      <c r="H700" s="70" t="s">
        <v>533</v>
      </c>
      <c r="I700" s="70" t="s">
        <v>91</v>
      </c>
    </row>
    <row r="701" spans="1:9" x14ac:dyDescent="0.2">
      <c r="A701" s="71">
        <v>7195886261323</v>
      </c>
      <c r="B701" s="71">
        <v>7006555418800</v>
      </c>
      <c r="C701" s="70" t="s">
        <v>48</v>
      </c>
      <c r="D701">
        <v>0</v>
      </c>
      <c r="E701" s="72">
        <v>28500</v>
      </c>
      <c r="F701" s="72">
        <v>51400</v>
      </c>
      <c r="G701" s="70" t="s">
        <v>84</v>
      </c>
      <c r="H701" s="70" t="s">
        <v>534</v>
      </c>
      <c r="I701" s="70" t="s">
        <v>91</v>
      </c>
    </row>
    <row r="702" spans="1:9" x14ac:dyDescent="0.2">
      <c r="A702" s="71">
        <v>7195886261328</v>
      </c>
      <c r="B702" s="71">
        <v>7006555428842</v>
      </c>
      <c r="C702" s="70" t="s">
        <v>48</v>
      </c>
      <c r="D702">
        <v>0</v>
      </c>
      <c r="E702" s="72">
        <v>31800</v>
      </c>
      <c r="F702" s="72">
        <v>43500</v>
      </c>
      <c r="G702" s="70" t="s">
        <v>84</v>
      </c>
      <c r="H702" s="70" t="s">
        <v>535</v>
      </c>
      <c r="I702" s="70" t="s">
        <v>91</v>
      </c>
    </row>
    <row r="703" spans="1:9" x14ac:dyDescent="0.2">
      <c r="A703" s="71">
        <v>7195886271332</v>
      </c>
      <c r="B703" s="71">
        <v>7006555438881</v>
      </c>
      <c r="C703" s="70" t="s">
        <v>48</v>
      </c>
      <c r="D703">
        <v>0</v>
      </c>
      <c r="E703" s="72">
        <v>32800</v>
      </c>
      <c r="F703" s="72">
        <v>38000</v>
      </c>
      <c r="G703" s="70" t="s">
        <v>84</v>
      </c>
      <c r="H703" s="70" t="s">
        <v>536</v>
      </c>
      <c r="I703" s="70" t="s">
        <v>91</v>
      </c>
    </row>
    <row r="704" spans="1:9" x14ac:dyDescent="0.2">
      <c r="A704" s="71">
        <v>7195886271338</v>
      </c>
      <c r="B704" s="71">
        <v>7006555438916</v>
      </c>
      <c r="C704" s="70" t="s">
        <v>48</v>
      </c>
      <c r="D704">
        <v>0</v>
      </c>
      <c r="E704" s="72">
        <v>38200</v>
      </c>
      <c r="F704" s="72">
        <v>31500</v>
      </c>
      <c r="G704" s="70" t="s">
        <v>84</v>
      </c>
      <c r="H704" s="70" t="s">
        <v>537</v>
      </c>
      <c r="I704" s="70" t="s">
        <v>91</v>
      </c>
    </row>
    <row r="705" spans="1:9" x14ac:dyDescent="0.2">
      <c r="A705" s="71">
        <v>7195886271346</v>
      </c>
      <c r="B705" s="71">
        <v>7006555448961</v>
      </c>
      <c r="C705" s="70" t="s">
        <v>48</v>
      </c>
      <c r="D705">
        <v>0</v>
      </c>
      <c r="E705" s="72">
        <v>39000</v>
      </c>
      <c r="F705" s="72">
        <v>19000</v>
      </c>
      <c r="G705" s="70" t="s">
        <v>84</v>
      </c>
      <c r="H705" s="70" t="s">
        <v>538</v>
      </c>
      <c r="I705" s="70" t="s">
        <v>91</v>
      </c>
    </row>
    <row r="706" spans="1:9" x14ac:dyDescent="0.2">
      <c r="A706" s="71">
        <v>7195886291366</v>
      </c>
      <c r="B706" s="71">
        <v>7006555469217</v>
      </c>
      <c r="C706" s="70" t="s">
        <v>48</v>
      </c>
      <c r="D706">
        <v>0</v>
      </c>
      <c r="E706" s="72">
        <v>30000</v>
      </c>
      <c r="F706" s="72">
        <v>0</v>
      </c>
      <c r="G706" s="70" t="s">
        <v>84</v>
      </c>
      <c r="H706" s="70" t="s">
        <v>539</v>
      </c>
      <c r="I706" s="70" t="s">
        <v>91</v>
      </c>
    </row>
    <row r="707" spans="1:9" x14ac:dyDescent="0.2">
      <c r="A707" s="71">
        <v>7195886291372</v>
      </c>
      <c r="B707" s="71">
        <v>7006555469245</v>
      </c>
      <c r="C707" s="70" t="s">
        <v>48</v>
      </c>
      <c r="D707">
        <v>6.2E-2</v>
      </c>
      <c r="E707" s="72">
        <v>0</v>
      </c>
      <c r="F707" s="72">
        <v>0</v>
      </c>
      <c r="G707" s="70" t="s">
        <v>100</v>
      </c>
      <c r="H707" s="70" t="s">
        <v>540</v>
      </c>
      <c r="I707" s="70" t="s">
        <v>102</v>
      </c>
    </row>
    <row r="708" spans="1:9" x14ac:dyDescent="0.2">
      <c r="A708" s="71">
        <v>7195886291373</v>
      </c>
      <c r="B708" s="71">
        <v>7006555469245</v>
      </c>
      <c r="C708" s="70" t="s">
        <v>48</v>
      </c>
      <c r="D708">
        <v>0</v>
      </c>
      <c r="E708" s="72">
        <v>260000</v>
      </c>
      <c r="F708" s="72">
        <v>49100</v>
      </c>
      <c r="G708" s="70" t="s">
        <v>84</v>
      </c>
      <c r="H708" s="70" t="s">
        <v>540</v>
      </c>
      <c r="I708" s="70" t="s">
        <v>91</v>
      </c>
    </row>
    <row r="709" spans="1:9" x14ac:dyDescent="0.2">
      <c r="A709" s="71">
        <v>7195886301377</v>
      </c>
      <c r="B709" s="71">
        <v>7006555489281</v>
      </c>
      <c r="C709" s="70" t="s">
        <v>48</v>
      </c>
      <c r="D709">
        <v>9.8000000000000004E-2</v>
      </c>
      <c r="E709" s="72">
        <v>0</v>
      </c>
      <c r="F709" s="72">
        <v>0</v>
      </c>
      <c r="G709" s="70" t="s">
        <v>100</v>
      </c>
      <c r="H709" s="70" t="s">
        <v>541</v>
      </c>
      <c r="I709" s="70" t="s">
        <v>102</v>
      </c>
    </row>
    <row r="710" spans="1:9" x14ac:dyDescent="0.2">
      <c r="A710" s="71">
        <v>7195886301378</v>
      </c>
      <c r="B710" s="71">
        <v>7006555489281</v>
      </c>
      <c r="C710" s="70" t="s">
        <v>48</v>
      </c>
      <c r="D710">
        <v>0</v>
      </c>
      <c r="E710" s="72">
        <v>405200</v>
      </c>
      <c r="F710" s="72">
        <v>10400</v>
      </c>
      <c r="G710" s="70" t="s">
        <v>84</v>
      </c>
      <c r="H710" s="70" t="s">
        <v>541</v>
      </c>
      <c r="I710" s="70" t="s">
        <v>91</v>
      </c>
    </row>
    <row r="711" spans="1:9" x14ac:dyDescent="0.2">
      <c r="A711" s="71">
        <v>7195886301382</v>
      </c>
      <c r="B711" s="71">
        <v>7006555509323</v>
      </c>
      <c r="C711" s="70" t="s">
        <v>48</v>
      </c>
      <c r="D711">
        <v>0.06</v>
      </c>
      <c r="E711" s="72">
        <v>0</v>
      </c>
      <c r="F711" s="72">
        <v>0</v>
      </c>
      <c r="G711" s="70" t="s">
        <v>100</v>
      </c>
      <c r="H711" s="70" t="s">
        <v>542</v>
      </c>
      <c r="I711" s="70" t="s">
        <v>102</v>
      </c>
    </row>
    <row r="712" spans="1:9" x14ac:dyDescent="0.2">
      <c r="A712" s="71">
        <v>7195886301383</v>
      </c>
      <c r="B712" s="71">
        <v>7006555509323</v>
      </c>
      <c r="C712" s="70" t="s">
        <v>48</v>
      </c>
      <c r="D712">
        <v>0</v>
      </c>
      <c r="E712" s="72">
        <v>239200</v>
      </c>
      <c r="F712" s="72">
        <v>32000</v>
      </c>
      <c r="G712" s="70" t="s">
        <v>84</v>
      </c>
      <c r="H712" s="70" t="s">
        <v>542</v>
      </c>
      <c r="I712" s="70" t="s">
        <v>91</v>
      </c>
    </row>
    <row r="713" spans="1:9" x14ac:dyDescent="0.2">
      <c r="A713" s="71">
        <v>7195886311400</v>
      </c>
      <c r="B713" s="71">
        <v>7006555519508</v>
      </c>
      <c r="C713" s="70" t="s">
        <v>48</v>
      </c>
      <c r="D713">
        <v>0</v>
      </c>
      <c r="E713" s="72">
        <v>0</v>
      </c>
      <c r="F713" s="72">
        <v>50900</v>
      </c>
      <c r="G713" s="70" t="s">
        <v>84</v>
      </c>
      <c r="H713" s="70" t="s">
        <v>543</v>
      </c>
      <c r="I713" s="70" t="s">
        <v>91</v>
      </c>
    </row>
    <row r="714" spans="1:9" x14ac:dyDescent="0.2">
      <c r="A714" s="71">
        <v>7195886321407</v>
      </c>
      <c r="B714" s="71">
        <v>7006555529544</v>
      </c>
      <c r="C714" s="70" t="s">
        <v>48</v>
      </c>
      <c r="D714">
        <v>0</v>
      </c>
      <c r="E714" s="72">
        <v>0</v>
      </c>
      <c r="F714" s="72">
        <v>29100</v>
      </c>
      <c r="G714" s="70" t="s">
        <v>84</v>
      </c>
      <c r="H714" s="70" t="s">
        <v>544</v>
      </c>
      <c r="I714" s="70" t="s">
        <v>91</v>
      </c>
    </row>
    <row r="715" spans="1:9" x14ac:dyDescent="0.2">
      <c r="A715" s="71">
        <v>7195886321411</v>
      </c>
      <c r="B715" s="71">
        <v>7006555539578</v>
      </c>
      <c r="C715" s="70" t="s">
        <v>48</v>
      </c>
      <c r="D715">
        <v>0</v>
      </c>
      <c r="E715" s="72">
        <v>13700</v>
      </c>
      <c r="F715" s="72">
        <v>128700</v>
      </c>
      <c r="G715" s="70" t="s">
        <v>84</v>
      </c>
      <c r="H715" s="70" t="s">
        <v>545</v>
      </c>
      <c r="I715" s="70" t="s">
        <v>91</v>
      </c>
    </row>
    <row r="716" spans="1:9" x14ac:dyDescent="0.2">
      <c r="A716" s="71">
        <v>7195886321415</v>
      </c>
      <c r="B716" s="71">
        <v>7006555549613</v>
      </c>
      <c r="C716" s="70" t="s">
        <v>48</v>
      </c>
      <c r="D716">
        <v>0</v>
      </c>
      <c r="E716" s="72">
        <v>12500</v>
      </c>
      <c r="F716" s="72">
        <v>38000</v>
      </c>
      <c r="G716" s="70" t="s">
        <v>84</v>
      </c>
      <c r="H716" s="70" t="s">
        <v>546</v>
      </c>
      <c r="I716" s="70" t="s">
        <v>91</v>
      </c>
    </row>
    <row r="717" spans="1:9" x14ac:dyDescent="0.2">
      <c r="A717" s="71">
        <v>7195886331418</v>
      </c>
      <c r="B717" s="71">
        <v>7006555559648</v>
      </c>
      <c r="C717" s="70" t="s">
        <v>48</v>
      </c>
      <c r="D717">
        <v>0</v>
      </c>
      <c r="E717" s="72">
        <v>12500</v>
      </c>
      <c r="F717" s="72">
        <v>123000</v>
      </c>
      <c r="G717" s="70" t="s">
        <v>84</v>
      </c>
      <c r="H717" s="70" t="s">
        <v>547</v>
      </c>
      <c r="I717" s="70" t="s">
        <v>91</v>
      </c>
    </row>
    <row r="718" spans="1:9" x14ac:dyDescent="0.2">
      <c r="A718" s="71">
        <v>7195886331421</v>
      </c>
      <c r="B718" s="71">
        <v>7006555569682</v>
      </c>
      <c r="C718" s="70" t="s">
        <v>48</v>
      </c>
      <c r="D718">
        <v>0</v>
      </c>
      <c r="E718" s="72">
        <v>13300</v>
      </c>
      <c r="F718" s="72">
        <v>79400</v>
      </c>
      <c r="G718" s="70" t="s">
        <v>84</v>
      </c>
      <c r="H718" s="70" t="s">
        <v>548</v>
      </c>
      <c r="I718" s="70" t="s">
        <v>91</v>
      </c>
    </row>
    <row r="719" spans="1:9" x14ac:dyDescent="0.2">
      <c r="A719" s="71">
        <v>7195886331424</v>
      </c>
      <c r="B719" s="71">
        <v>7006555579712</v>
      </c>
      <c r="C719" s="70" t="s">
        <v>48</v>
      </c>
      <c r="D719">
        <v>0</v>
      </c>
      <c r="E719" s="72">
        <v>13400</v>
      </c>
      <c r="F719" s="72">
        <v>127500</v>
      </c>
      <c r="G719" s="70" t="s">
        <v>84</v>
      </c>
      <c r="H719" s="70" t="s">
        <v>549</v>
      </c>
      <c r="I719" s="70" t="s">
        <v>91</v>
      </c>
    </row>
    <row r="720" spans="1:9" x14ac:dyDescent="0.2">
      <c r="A720" s="71">
        <v>7195886341427</v>
      </c>
      <c r="B720" s="71">
        <v>7006555579743</v>
      </c>
      <c r="C720" s="70" t="s">
        <v>48</v>
      </c>
      <c r="D720">
        <v>0</v>
      </c>
      <c r="E720" s="72">
        <v>15200</v>
      </c>
      <c r="F720" s="72">
        <v>402900</v>
      </c>
      <c r="G720" s="70" t="s">
        <v>84</v>
      </c>
      <c r="H720" s="70" t="s">
        <v>550</v>
      </c>
      <c r="I720" s="70" t="s">
        <v>91</v>
      </c>
    </row>
    <row r="721" spans="1:9" x14ac:dyDescent="0.2">
      <c r="A721" s="71">
        <v>7195886341430</v>
      </c>
      <c r="B721" s="71">
        <v>7006555589772</v>
      </c>
      <c r="C721" s="70" t="s">
        <v>48</v>
      </c>
      <c r="D721">
        <v>0</v>
      </c>
      <c r="E721" s="72">
        <v>17200</v>
      </c>
      <c r="F721" s="72">
        <v>147600</v>
      </c>
      <c r="G721" s="70" t="s">
        <v>84</v>
      </c>
      <c r="H721" s="70" t="s">
        <v>551</v>
      </c>
      <c r="I721" s="70" t="s">
        <v>91</v>
      </c>
    </row>
    <row r="722" spans="1:9" x14ac:dyDescent="0.2">
      <c r="A722" s="71">
        <v>7195886351464</v>
      </c>
      <c r="B722" s="71">
        <v>7006555600022</v>
      </c>
      <c r="C722" s="70" t="s">
        <v>117</v>
      </c>
      <c r="D722">
        <v>3.5</v>
      </c>
      <c r="E722" s="72">
        <v>600</v>
      </c>
      <c r="F722" s="72">
        <v>0</v>
      </c>
      <c r="G722" s="70" t="s">
        <v>76</v>
      </c>
      <c r="H722" s="70" t="s">
        <v>552</v>
      </c>
      <c r="I722" s="70" t="s">
        <v>345</v>
      </c>
    </row>
    <row r="723" spans="1:9" x14ac:dyDescent="0.2">
      <c r="A723" s="71">
        <v>7195886351465</v>
      </c>
      <c r="B723" s="71">
        <v>7006555600022</v>
      </c>
      <c r="C723" s="70" t="s">
        <v>79</v>
      </c>
      <c r="D723">
        <v>0.6</v>
      </c>
      <c r="E723" s="72">
        <v>100</v>
      </c>
      <c r="F723" s="72">
        <v>0</v>
      </c>
      <c r="G723" s="70" t="s">
        <v>76</v>
      </c>
      <c r="H723" s="70" t="s">
        <v>552</v>
      </c>
      <c r="I723" s="70" t="s">
        <v>553</v>
      </c>
    </row>
    <row r="724" spans="1:9" x14ac:dyDescent="0.2">
      <c r="A724" s="71">
        <v>7195886351466</v>
      </c>
      <c r="B724" s="71">
        <v>7006555600022</v>
      </c>
      <c r="C724" s="70" t="s">
        <v>81</v>
      </c>
      <c r="D724">
        <v>-0.2</v>
      </c>
      <c r="E724" s="72">
        <v>-100</v>
      </c>
      <c r="F724" s="72">
        <v>0</v>
      </c>
      <c r="G724" s="70" t="s">
        <v>76</v>
      </c>
      <c r="H724" s="70" t="s">
        <v>552</v>
      </c>
      <c r="I724" s="70" t="s">
        <v>361</v>
      </c>
    </row>
    <row r="725" spans="1:9" x14ac:dyDescent="0.2">
      <c r="A725" s="71">
        <v>7195886351467</v>
      </c>
      <c r="B725" s="71">
        <v>7006555600022</v>
      </c>
      <c r="C725" s="70" t="s">
        <v>75</v>
      </c>
      <c r="D725">
        <v>31.4</v>
      </c>
      <c r="E725" s="72">
        <v>5200</v>
      </c>
      <c r="F725" s="72">
        <v>0</v>
      </c>
      <c r="G725" s="70" t="s">
        <v>76</v>
      </c>
      <c r="H725" s="70" t="s">
        <v>552</v>
      </c>
      <c r="I725" s="70" t="s">
        <v>345</v>
      </c>
    </row>
    <row r="726" spans="1:9" x14ac:dyDescent="0.2">
      <c r="A726" s="71">
        <v>7195886351468</v>
      </c>
      <c r="B726" s="71">
        <v>7006555600022</v>
      </c>
      <c r="C726" s="70" t="s">
        <v>80</v>
      </c>
      <c r="D726">
        <v>-35.299999999999997</v>
      </c>
      <c r="E726" s="72">
        <v>-5800</v>
      </c>
      <c r="F726" s="72">
        <v>0</v>
      </c>
      <c r="G726" s="70" t="s">
        <v>76</v>
      </c>
      <c r="H726" s="70" t="s">
        <v>552</v>
      </c>
      <c r="I726" s="70" t="s">
        <v>554</v>
      </c>
    </row>
    <row r="727" spans="1:9" x14ac:dyDescent="0.2">
      <c r="A727" s="71">
        <v>7195886351469</v>
      </c>
      <c r="B727" s="71">
        <v>7006555600022</v>
      </c>
      <c r="C727" s="70" t="s">
        <v>117</v>
      </c>
      <c r="D727">
        <v>0</v>
      </c>
      <c r="E727" s="72">
        <v>84400</v>
      </c>
      <c r="F727" s="72">
        <v>169200</v>
      </c>
      <c r="G727" s="70" t="s">
        <v>84</v>
      </c>
      <c r="H727" s="70" t="s">
        <v>552</v>
      </c>
      <c r="I727" s="70" t="s">
        <v>91</v>
      </c>
    </row>
    <row r="728" spans="1:9" x14ac:dyDescent="0.2">
      <c r="A728" s="71">
        <v>7195886351470</v>
      </c>
      <c r="B728" s="71">
        <v>7006555600022</v>
      </c>
      <c r="C728" s="70" t="s">
        <v>79</v>
      </c>
      <c r="D728">
        <v>0</v>
      </c>
      <c r="E728" s="72">
        <v>100</v>
      </c>
      <c r="F728" s="72">
        <v>0</v>
      </c>
      <c r="G728" s="70" t="s">
        <v>84</v>
      </c>
      <c r="H728" s="70" t="s">
        <v>552</v>
      </c>
      <c r="I728" s="70" t="s">
        <v>83</v>
      </c>
    </row>
    <row r="729" spans="1:9" x14ac:dyDescent="0.2">
      <c r="A729" s="71">
        <v>7195886351471</v>
      </c>
      <c r="B729" s="71">
        <v>7006555600022</v>
      </c>
      <c r="C729" s="70" t="s">
        <v>75</v>
      </c>
      <c r="D729">
        <v>0</v>
      </c>
      <c r="E729" s="72">
        <v>4700</v>
      </c>
      <c r="F729" s="72">
        <v>0</v>
      </c>
      <c r="G729" s="70" t="s">
        <v>84</v>
      </c>
      <c r="H729" s="70" t="s">
        <v>552</v>
      </c>
      <c r="I729" s="70" t="s">
        <v>83</v>
      </c>
    </row>
    <row r="730" spans="1:9" x14ac:dyDescent="0.2">
      <c r="A730" s="71">
        <v>7195886361476</v>
      </c>
      <c r="B730" s="71">
        <v>7006555600067</v>
      </c>
      <c r="C730" s="70" t="s">
        <v>75</v>
      </c>
      <c r="D730">
        <v>-3.8</v>
      </c>
      <c r="E730" s="72">
        <v>-1000</v>
      </c>
      <c r="F730" s="72">
        <v>0</v>
      </c>
      <c r="G730" s="70" t="s">
        <v>76</v>
      </c>
      <c r="H730" s="70" t="s">
        <v>555</v>
      </c>
      <c r="I730" s="70" t="s">
        <v>361</v>
      </c>
    </row>
    <row r="731" spans="1:9" x14ac:dyDescent="0.2">
      <c r="A731" s="71">
        <v>7195886361477</v>
      </c>
      <c r="B731" s="71">
        <v>7006555600067</v>
      </c>
      <c r="C731" s="70" t="s">
        <v>79</v>
      </c>
      <c r="D731">
        <v>6.3</v>
      </c>
      <c r="E731" s="72">
        <v>2600</v>
      </c>
      <c r="F731" s="72">
        <v>0</v>
      </c>
      <c r="G731" s="70" t="s">
        <v>76</v>
      </c>
      <c r="H731" s="70" t="s">
        <v>555</v>
      </c>
      <c r="I731" s="70" t="s">
        <v>556</v>
      </c>
    </row>
    <row r="732" spans="1:9" x14ac:dyDescent="0.2">
      <c r="A732" s="71">
        <v>7195886361478</v>
      </c>
      <c r="B732" s="71">
        <v>7006555600067</v>
      </c>
      <c r="C732" s="70" t="s">
        <v>80</v>
      </c>
      <c r="D732">
        <v>-0.7</v>
      </c>
      <c r="E732" s="72">
        <v>-200</v>
      </c>
      <c r="F732" s="72">
        <v>0</v>
      </c>
      <c r="G732" s="70" t="s">
        <v>76</v>
      </c>
      <c r="H732" s="70" t="s">
        <v>555</v>
      </c>
      <c r="I732" s="70" t="s">
        <v>361</v>
      </c>
    </row>
    <row r="733" spans="1:9" x14ac:dyDescent="0.2">
      <c r="A733" s="71">
        <v>7195886361479</v>
      </c>
      <c r="B733" s="71">
        <v>7006555600067</v>
      </c>
      <c r="C733" s="70" t="s">
        <v>81</v>
      </c>
      <c r="D733">
        <v>-1.8</v>
      </c>
      <c r="E733" s="72">
        <v>-1400</v>
      </c>
      <c r="F733" s="72">
        <v>0</v>
      </c>
      <c r="G733" s="70" t="s">
        <v>76</v>
      </c>
      <c r="H733" s="70" t="s">
        <v>555</v>
      </c>
      <c r="I733" s="70" t="s">
        <v>361</v>
      </c>
    </row>
    <row r="734" spans="1:9" x14ac:dyDescent="0.2">
      <c r="A734" s="71">
        <v>7195886371485</v>
      </c>
      <c r="B734" s="71">
        <v>7006555600090</v>
      </c>
      <c r="C734" s="70" t="s">
        <v>81</v>
      </c>
      <c r="D734">
        <v>0</v>
      </c>
      <c r="E734" s="72">
        <v>4900</v>
      </c>
      <c r="F734" s="72">
        <v>0</v>
      </c>
      <c r="G734" s="70" t="s">
        <v>84</v>
      </c>
      <c r="H734" s="70" t="s">
        <v>557</v>
      </c>
      <c r="I734" s="70" t="s">
        <v>91</v>
      </c>
    </row>
    <row r="735" spans="1:9" x14ac:dyDescent="0.2">
      <c r="A735" s="71">
        <v>7195886381490</v>
      </c>
      <c r="B735" s="71">
        <v>7006555610115</v>
      </c>
      <c r="C735" s="70" t="s">
        <v>48</v>
      </c>
      <c r="D735">
        <v>0</v>
      </c>
      <c r="E735" s="72">
        <v>33000</v>
      </c>
      <c r="F735" s="72">
        <v>28700</v>
      </c>
      <c r="G735" s="70" t="s">
        <v>84</v>
      </c>
      <c r="H735" s="70" t="s">
        <v>558</v>
      </c>
      <c r="I735" s="70" t="s">
        <v>91</v>
      </c>
    </row>
    <row r="736" spans="1:9" x14ac:dyDescent="0.2">
      <c r="A736" s="71">
        <v>7195886381494</v>
      </c>
      <c r="B736" s="71">
        <v>7006555610147</v>
      </c>
      <c r="C736" s="70" t="s">
        <v>48</v>
      </c>
      <c r="D736">
        <v>0</v>
      </c>
      <c r="E736" s="72">
        <v>33000</v>
      </c>
      <c r="F736" s="72">
        <v>119800</v>
      </c>
      <c r="G736" s="70" t="s">
        <v>84</v>
      </c>
      <c r="H736" s="70" t="s">
        <v>559</v>
      </c>
      <c r="I736" s="70" t="s">
        <v>91</v>
      </c>
    </row>
    <row r="737" spans="1:9" x14ac:dyDescent="0.2">
      <c r="A737" s="71">
        <v>7195886381499</v>
      </c>
      <c r="B737" s="71">
        <v>7006555620183</v>
      </c>
      <c r="C737" s="70" t="s">
        <v>48</v>
      </c>
      <c r="D737">
        <v>0</v>
      </c>
      <c r="E737" s="72">
        <v>33000</v>
      </c>
      <c r="F737" s="72">
        <v>15500</v>
      </c>
      <c r="G737" s="70" t="s">
        <v>84</v>
      </c>
      <c r="H737" s="70" t="s">
        <v>560</v>
      </c>
      <c r="I737" s="70" t="s">
        <v>91</v>
      </c>
    </row>
    <row r="738" spans="1:9" x14ac:dyDescent="0.2">
      <c r="A738" s="71">
        <v>7195886391503</v>
      </c>
      <c r="B738" s="71">
        <v>7006555630217</v>
      </c>
      <c r="C738" s="70" t="s">
        <v>48</v>
      </c>
      <c r="D738">
        <v>0</v>
      </c>
      <c r="E738" s="72">
        <v>31400</v>
      </c>
      <c r="F738" s="72">
        <v>52300</v>
      </c>
      <c r="G738" s="70" t="s">
        <v>84</v>
      </c>
      <c r="H738" s="70" t="s">
        <v>561</v>
      </c>
      <c r="I738" s="70" t="s">
        <v>91</v>
      </c>
    </row>
    <row r="739" spans="1:9" x14ac:dyDescent="0.2">
      <c r="A739" s="71">
        <v>7195886391508</v>
      </c>
      <c r="B739" s="71">
        <v>7006555640257</v>
      </c>
      <c r="C739" s="70" t="s">
        <v>48</v>
      </c>
      <c r="D739">
        <v>0</v>
      </c>
      <c r="E739" s="72">
        <v>33000</v>
      </c>
      <c r="F739" s="72">
        <v>47700</v>
      </c>
      <c r="G739" s="70" t="s">
        <v>84</v>
      </c>
      <c r="H739" s="70" t="s">
        <v>562</v>
      </c>
      <c r="I739" s="70" t="s">
        <v>91</v>
      </c>
    </row>
    <row r="740" spans="1:9" x14ac:dyDescent="0.2">
      <c r="A740" s="71">
        <v>7195886391512</v>
      </c>
      <c r="B740" s="71">
        <v>7006555650290</v>
      </c>
      <c r="C740" s="70" t="s">
        <v>48</v>
      </c>
      <c r="D740">
        <v>0</v>
      </c>
      <c r="E740" s="72">
        <v>33000</v>
      </c>
      <c r="F740" s="72">
        <v>33800</v>
      </c>
      <c r="G740" s="70" t="s">
        <v>84</v>
      </c>
      <c r="H740" s="70" t="s">
        <v>563</v>
      </c>
      <c r="I740" s="70" t="s">
        <v>91</v>
      </c>
    </row>
    <row r="741" spans="1:9" x14ac:dyDescent="0.2">
      <c r="A741" s="71">
        <v>7195886421548</v>
      </c>
      <c r="B741" s="71">
        <v>7006555680725</v>
      </c>
      <c r="C741" s="70" t="s">
        <v>75</v>
      </c>
      <c r="D741">
        <v>-3.29</v>
      </c>
      <c r="E741" s="72">
        <v>0</v>
      </c>
      <c r="F741" s="72">
        <v>0</v>
      </c>
      <c r="G741" s="70" t="s">
        <v>76</v>
      </c>
      <c r="H741" s="70" t="s">
        <v>564</v>
      </c>
      <c r="I741" s="70" t="s">
        <v>376</v>
      </c>
    </row>
    <row r="742" spans="1:9" x14ac:dyDescent="0.2">
      <c r="A742" s="71">
        <v>7195886421549</v>
      </c>
      <c r="B742" s="71">
        <v>7006555680725</v>
      </c>
      <c r="C742" s="70" t="s">
        <v>79</v>
      </c>
      <c r="D742">
        <v>3.29</v>
      </c>
      <c r="E742" s="72">
        <v>0</v>
      </c>
      <c r="F742" s="72">
        <v>0</v>
      </c>
      <c r="G742" s="70" t="s">
        <v>76</v>
      </c>
      <c r="H742" s="70" t="s">
        <v>564</v>
      </c>
      <c r="I742" s="70" t="s">
        <v>90</v>
      </c>
    </row>
    <row r="743" spans="1:9" x14ac:dyDescent="0.2">
      <c r="A743" s="71">
        <v>7195886421550</v>
      </c>
      <c r="B743" s="71">
        <v>7006555680725</v>
      </c>
      <c r="C743" s="70" t="s">
        <v>75</v>
      </c>
      <c r="D743">
        <v>0</v>
      </c>
      <c r="E743" s="72">
        <v>500</v>
      </c>
      <c r="F743" s="72">
        <v>0</v>
      </c>
      <c r="G743" s="70" t="s">
        <v>84</v>
      </c>
      <c r="H743" s="70" t="s">
        <v>564</v>
      </c>
      <c r="I743" s="70" t="s">
        <v>83</v>
      </c>
    </row>
    <row r="744" spans="1:9" x14ac:dyDescent="0.2">
      <c r="A744" s="71">
        <v>7195886421551</v>
      </c>
      <c r="B744" s="71">
        <v>7006555680725</v>
      </c>
      <c r="C744" s="70" t="s">
        <v>79</v>
      </c>
      <c r="D744">
        <v>0</v>
      </c>
      <c r="E744" s="72">
        <v>1200</v>
      </c>
      <c r="F744" s="72">
        <v>0</v>
      </c>
      <c r="G744" s="70" t="s">
        <v>84</v>
      </c>
      <c r="H744" s="70" t="s">
        <v>564</v>
      </c>
      <c r="I744" s="70" t="s">
        <v>83</v>
      </c>
    </row>
    <row r="745" spans="1:9" x14ac:dyDescent="0.2">
      <c r="A745" s="71">
        <v>7195886421556</v>
      </c>
      <c r="B745" s="71">
        <v>7006555680752</v>
      </c>
      <c r="C745" s="70" t="s">
        <v>48</v>
      </c>
      <c r="D745">
        <v>0</v>
      </c>
      <c r="E745" s="72">
        <v>0</v>
      </c>
      <c r="F745" s="72">
        <v>62700</v>
      </c>
      <c r="G745" s="70" t="s">
        <v>84</v>
      </c>
      <c r="H745" s="70" t="s">
        <v>565</v>
      </c>
      <c r="I745" s="70" t="s">
        <v>91</v>
      </c>
    </row>
    <row r="746" spans="1:9" x14ac:dyDescent="0.2">
      <c r="A746" s="71">
        <v>7195886431569</v>
      </c>
      <c r="B746" s="71">
        <v>7006555680798</v>
      </c>
      <c r="C746" s="70" t="s">
        <v>117</v>
      </c>
      <c r="D746">
        <v>0.1</v>
      </c>
      <c r="E746" s="72">
        <v>100</v>
      </c>
      <c r="F746" s="72">
        <v>0</v>
      </c>
      <c r="G746" s="70" t="s">
        <v>76</v>
      </c>
      <c r="H746" s="70" t="s">
        <v>566</v>
      </c>
      <c r="I746" s="70" t="s">
        <v>334</v>
      </c>
    </row>
    <row r="747" spans="1:9" x14ac:dyDescent="0.2">
      <c r="A747" s="71">
        <v>7195886431570</v>
      </c>
      <c r="B747" s="71">
        <v>7006555680798</v>
      </c>
      <c r="C747" s="70" t="s">
        <v>75</v>
      </c>
      <c r="D747">
        <v>-4.2</v>
      </c>
      <c r="E747" s="72">
        <v>-1100</v>
      </c>
      <c r="F747" s="72">
        <v>0</v>
      </c>
      <c r="G747" s="70" t="s">
        <v>76</v>
      </c>
      <c r="H747" s="70" t="s">
        <v>566</v>
      </c>
      <c r="I747" s="70" t="s">
        <v>567</v>
      </c>
    </row>
    <row r="748" spans="1:9" x14ac:dyDescent="0.2">
      <c r="A748" s="71">
        <v>7195886431571</v>
      </c>
      <c r="B748" s="71">
        <v>7006555680798</v>
      </c>
      <c r="C748" s="70" t="s">
        <v>79</v>
      </c>
      <c r="D748">
        <v>4.0999999999999996</v>
      </c>
      <c r="E748" s="72">
        <v>1000</v>
      </c>
      <c r="F748" s="72">
        <v>0</v>
      </c>
      <c r="G748" s="70" t="s">
        <v>76</v>
      </c>
      <c r="H748" s="70" t="s">
        <v>566</v>
      </c>
      <c r="I748" s="70" t="s">
        <v>334</v>
      </c>
    </row>
    <row r="749" spans="1:9" x14ac:dyDescent="0.2">
      <c r="A749" s="71">
        <v>7195886431578</v>
      </c>
      <c r="B749" s="71">
        <v>7006555700839</v>
      </c>
      <c r="C749" s="70" t="s">
        <v>75</v>
      </c>
      <c r="D749">
        <v>3</v>
      </c>
      <c r="E749" s="72">
        <v>500</v>
      </c>
      <c r="F749" s="72">
        <v>0</v>
      </c>
      <c r="G749" s="70" t="s">
        <v>76</v>
      </c>
      <c r="H749" s="70" t="s">
        <v>568</v>
      </c>
      <c r="I749" s="70" t="s">
        <v>340</v>
      </c>
    </row>
    <row r="750" spans="1:9" x14ac:dyDescent="0.2">
      <c r="A750" s="71">
        <v>7195886431579</v>
      </c>
      <c r="B750" s="71">
        <v>7006555700839</v>
      </c>
      <c r="C750" s="70" t="s">
        <v>79</v>
      </c>
      <c r="D750">
        <v>-1.5</v>
      </c>
      <c r="E750" s="72">
        <v>-300</v>
      </c>
      <c r="F750" s="72">
        <v>0</v>
      </c>
      <c r="G750" s="70" t="s">
        <v>76</v>
      </c>
      <c r="H750" s="70" t="s">
        <v>568</v>
      </c>
      <c r="I750" s="70" t="s">
        <v>373</v>
      </c>
    </row>
    <row r="751" spans="1:9" x14ac:dyDescent="0.2">
      <c r="A751" s="71">
        <v>7195886431580</v>
      </c>
      <c r="B751" s="71">
        <v>7006555700839</v>
      </c>
      <c r="C751" s="70" t="s">
        <v>80</v>
      </c>
      <c r="D751">
        <v>-1.5</v>
      </c>
      <c r="E751" s="72">
        <v>-200</v>
      </c>
      <c r="F751" s="72">
        <v>0</v>
      </c>
      <c r="G751" s="70" t="s">
        <v>76</v>
      </c>
      <c r="H751" s="70" t="s">
        <v>568</v>
      </c>
      <c r="I751" s="70" t="s">
        <v>373</v>
      </c>
    </row>
    <row r="752" spans="1:9" x14ac:dyDescent="0.2">
      <c r="A752" s="71">
        <v>7195886441585</v>
      </c>
      <c r="B752" s="71">
        <v>7006555700864</v>
      </c>
      <c r="C752" s="70" t="s">
        <v>79</v>
      </c>
      <c r="D752">
        <v>-0.6</v>
      </c>
      <c r="E752" s="72">
        <v>0</v>
      </c>
      <c r="F752" s="72">
        <v>0</v>
      </c>
      <c r="G752" s="70" t="s">
        <v>76</v>
      </c>
      <c r="H752" s="70" t="s">
        <v>569</v>
      </c>
      <c r="I752" s="70" t="s">
        <v>94</v>
      </c>
    </row>
    <row r="753" spans="1:9" x14ac:dyDescent="0.2">
      <c r="A753" s="71">
        <v>7195886441586</v>
      </c>
      <c r="B753" s="71">
        <v>7006555700864</v>
      </c>
      <c r="C753" s="70" t="s">
        <v>75</v>
      </c>
      <c r="D753">
        <v>0.6</v>
      </c>
      <c r="E753" s="72">
        <v>0</v>
      </c>
      <c r="F753" s="72">
        <v>0</v>
      </c>
      <c r="G753" s="70" t="s">
        <v>76</v>
      </c>
      <c r="H753" s="70" t="s">
        <v>569</v>
      </c>
      <c r="I753" s="70" t="s">
        <v>119</v>
      </c>
    </row>
    <row r="754" spans="1:9" x14ac:dyDescent="0.2">
      <c r="A754" s="71">
        <v>7195886441587</v>
      </c>
      <c r="B754" s="71">
        <v>7006555700864</v>
      </c>
      <c r="C754" s="70" t="s">
        <v>75</v>
      </c>
      <c r="D754">
        <v>0</v>
      </c>
      <c r="E754" s="72">
        <v>2000</v>
      </c>
      <c r="F754" s="72">
        <v>0</v>
      </c>
      <c r="G754" s="70" t="s">
        <v>84</v>
      </c>
      <c r="H754" s="70" t="s">
        <v>569</v>
      </c>
      <c r="I754" s="70" t="s">
        <v>83</v>
      </c>
    </row>
    <row r="755" spans="1:9" x14ac:dyDescent="0.2">
      <c r="A755" s="71">
        <v>7195886441588</v>
      </c>
      <c r="B755" s="71">
        <v>7006555700864</v>
      </c>
      <c r="C755" s="70" t="s">
        <v>79</v>
      </c>
      <c r="D755">
        <v>0</v>
      </c>
      <c r="E755" s="72">
        <v>100</v>
      </c>
      <c r="F755" s="72">
        <v>0</v>
      </c>
      <c r="G755" s="70" t="s">
        <v>84</v>
      </c>
      <c r="H755" s="70" t="s">
        <v>569</v>
      </c>
      <c r="I755" s="70" t="s">
        <v>83</v>
      </c>
    </row>
    <row r="756" spans="1:9" x14ac:dyDescent="0.2">
      <c r="A756" s="71">
        <v>7195886441592</v>
      </c>
      <c r="B756" s="71">
        <v>7006555700888</v>
      </c>
      <c r="C756" s="70" t="s">
        <v>75</v>
      </c>
      <c r="D756">
        <v>-1</v>
      </c>
      <c r="E756" s="72">
        <v>-300</v>
      </c>
      <c r="F756" s="72">
        <v>0</v>
      </c>
      <c r="G756" s="70" t="s">
        <v>76</v>
      </c>
      <c r="H756" s="70" t="s">
        <v>570</v>
      </c>
      <c r="I756" s="70" t="s">
        <v>571</v>
      </c>
    </row>
    <row r="757" spans="1:9" x14ac:dyDescent="0.2">
      <c r="A757" s="71">
        <v>7195886441593</v>
      </c>
      <c r="B757" s="71">
        <v>7006555700888</v>
      </c>
      <c r="C757" s="70" t="s">
        <v>79</v>
      </c>
      <c r="D757">
        <v>-1.9</v>
      </c>
      <c r="E757" s="72">
        <v>-400</v>
      </c>
      <c r="F757" s="72">
        <v>0</v>
      </c>
      <c r="G757" s="70" t="s">
        <v>76</v>
      </c>
      <c r="H757" s="70" t="s">
        <v>570</v>
      </c>
      <c r="I757" s="70" t="s">
        <v>571</v>
      </c>
    </row>
    <row r="758" spans="1:9" x14ac:dyDescent="0.2">
      <c r="A758" s="71">
        <v>7195886441594</v>
      </c>
      <c r="B758" s="71">
        <v>7006555700888</v>
      </c>
      <c r="C758" s="70" t="s">
        <v>80</v>
      </c>
      <c r="D758">
        <v>2.9</v>
      </c>
      <c r="E758" s="72">
        <v>700</v>
      </c>
      <c r="F758" s="72">
        <v>0</v>
      </c>
      <c r="G758" s="70" t="s">
        <v>76</v>
      </c>
      <c r="H758" s="70" t="s">
        <v>570</v>
      </c>
      <c r="I758" s="70" t="s">
        <v>572</v>
      </c>
    </row>
    <row r="759" spans="1:9" x14ac:dyDescent="0.2">
      <c r="A759" s="71">
        <v>7195886451604</v>
      </c>
      <c r="B759" s="71">
        <v>7006555700916</v>
      </c>
      <c r="C759" s="70" t="s">
        <v>48</v>
      </c>
      <c r="D759">
        <v>0</v>
      </c>
      <c r="E759" s="72">
        <v>9300</v>
      </c>
      <c r="F759" s="72">
        <v>12600</v>
      </c>
      <c r="G759" s="70" t="s">
        <v>84</v>
      </c>
      <c r="H759" s="70" t="s">
        <v>573</v>
      </c>
      <c r="I759" s="70" t="s">
        <v>91</v>
      </c>
    </row>
    <row r="760" spans="1:9" x14ac:dyDescent="0.2">
      <c r="A760" s="71">
        <v>7195886461610</v>
      </c>
      <c r="B760" s="71">
        <v>7006555710952</v>
      </c>
      <c r="C760" s="70" t="s">
        <v>48</v>
      </c>
      <c r="D760">
        <v>0</v>
      </c>
      <c r="E760" s="72">
        <v>0</v>
      </c>
      <c r="F760" s="72">
        <v>21900</v>
      </c>
      <c r="G760" s="70" t="s">
        <v>84</v>
      </c>
      <c r="H760" s="70" t="s">
        <v>574</v>
      </c>
      <c r="I760" s="70" t="s">
        <v>91</v>
      </c>
    </row>
    <row r="761" spans="1:9" x14ac:dyDescent="0.2">
      <c r="A761" s="71">
        <v>7195886461620</v>
      </c>
      <c r="B761" s="71">
        <v>7006555720988</v>
      </c>
      <c r="C761" s="70" t="s">
        <v>48</v>
      </c>
      <c r="D761">
        <v>1.2</v>
      </c>
      <c r="E761" s="72">
        <v>300</v>
      </c>
      <c r="F761" s="72">
        <v>0</v>
      </c>
      <c r="G761" s="70" t="s">
        <v>76</v>
      </c>
      <c r="H761" s="70" t="s">
        <v>575</v>
      </c>
      <c r="I761" s="70" t="s">
        <v>301</v>
      </c>
    </row>
    <row r="762" spans="1:9" x14ac:dyDescent="0.2">
      <c r="A762" s="71">
        <v>7195886461621</v>
      </c>
      <c r="B762" s="71">
        <v>7006555720988</v>
      </c>
      <c r="C762" s="70" t="s">
        <v>79</v>
      </c>
      <c r="D762">
        <v>-19.100000000000001</v>
      </c>
      <c r="E762" s="72">
        <v>-4300</v>
      </c>
      <c r="F762" s="72">
        <v>0</v>
      </c>
      <c r="G762" s="70" t="s">
        <v>76</v>
      </c>
      <c r="H762" s="70" t="s">
        <v>575</v>
      </c>
      <c r="I762" s="70" t="s">
        <v>576</v>
      </c>
    </row>
    <row r="763" spans="1:9" x14ac:dyDescent="0.2">
      <c r="A763" s="71">
        <v>7195886461622</v>
      </c>
      <c r="B763" s="71">
        <v>7006555720988</v>
      </c>
      <c r="C763" s="70" t="s">
        <v>81</v>
      </c>
      <c r="D763">
        <v>17.899999999999999</v>
      </c>
      <c r="E763" s="72">
        <v>4000</v>
      </c>
      <c r="F763" s="72">
        <v>0</v>
      </c>
      <c r="G763" s="70" t="s">
        <v>76</v>
      </c>
      <c r="H763" s="70" t="s">
        <v>575</v>
      </c>
      <c r="I763" s="70" t="s">
        <v>301</v>
      </c>
    </row>
    <row r="764" spans="1:9" x14ac:dyDescent="0.2">
      <c r="A764" s="71">
        <v>7195886481642</v>
      </c>
      <c r="B764" s="71">
        <v>7006555731218</v>
      </c>
      <c r="C764" s="70" t="s">
        <v>48</v>
      </c>
      <c r="D764">
        <v>-0.248</v>
      </c>
      <c r="E764" s="72">
        <v>0</v>
      </c>
      <c r="F764" s="72">
        <v>0</v>
      </c>
      <c r="G764" s="70" t="s">
        <v>155</v>
      </c>
      <c r="H764" s="70" t="s">
        <v>577</v>
      </c>
      <c r="I764" s="70" t="s">
        <v>102</v>
      </c>
    </row>
    <row r="765" spans="1:9" x14ac:dyDescent="0.2">
      <c r="A765" s="71">
        <v>7195886481647</v>
      </c>
      <c r="B765" s="71">
        <v>7006555741245</v>
      </c>
      <c r="C765" s="70" t="s">
        <v>48</v>
      </c>
      <c r="D765">
        <v>0</v>
      </c>
      <c r="E765" s="72">
        <v>29100</v>
      </c>
      <c r="F765" s="72">
        <v>43800</v>
      </c>
      <c r="G765" s="70" t="s">
        <v>84</v>
      </c>
      <c r="H765" s="70" t="s">
        <v>578</v>
      </c>
      <c r="I765" s="70" t="s">
        <v>91</v>
      </c>
    </row>
    <row r="766" spans="1:9" x14ac:dyDescent="0.2">
      <c r="A766" s="71">
        <v>7195886491653</v>
      </c>
      <c r="B766" s="71">
        <v>7006555751281</v>
      </c>
      <c r="C766" s="70" t="s">
        <v>80</v>
      </c>
      <c r="D766">
        <v>-11.036</v>
      </c>
      <c r="E766" s="72">
        <v>-1800</v>
      </c>
      <c r="F766" s="72">
        <v>0</v>
      </c>
      <c r="G766" s="70" t="s">
        <v>76</v>
      </c>
      <c r="H766" s="70" t="s">
        <v>579</v>
      </c>
      <c r="I766" s="70" t="s">
        <v>78</v>
      </c>
    </row>
    <row r="767" spans="1:9" x14ac:dyDescent="0.2">
      <c r="A767" s="71">
        <v>7195886491654</v>
      </c>
      <c r="B767" s="71">
        <v>7006555751281</v>
      </c>
      <c r="C767" s="70" t="s">
        <v>125</v>
      </c>
      <c r="D767">
        <v>-0.41</v>
      </c>
      <c r="E767" s="72">
        <v>-1400</v>
      </c>
      <c r="F767" s="72">
        <v>0</v>
      </c>
      <c r="G767" s="70" t="s">
        <v>76</v>
      </c>
      <c r="H767" s="70" t="s">
        <v>579</v>
      </c>
      <c r="I767" s="70" t="s">
        <v>78</v>
      </c>
    </row>
    <row r="768" spans="1:9" x14ac:dyDescent="0.2">
      <c r="A768" s="71">
        <v>7195886491655</v>
      </c>
      <c r="B768" s="71">
        <v>7006555751281</v>
      </c>
      <c r="C768" s="70" t="s">
        <v>81</v>
      </c>
      <c r="D768">
        <v>4.673</v>
      </c>
      <c r="E768" s="72">
        <v>2100</v>
      </c>
      <c r="F768" s="72">
        <v>0</v>
      </c>
      <c r="G768" s="70" t="s">
        <v>76</v>
      </c>
      <c r="H768" s="70" t="s">
        <v>579</v>
      </c>
      <c r="I768" s="70" t="s">
        <v>78</v>
      </c>
    </row>
    <row r="769" spans="1:9" x14ac:dyDescent="0.2">
      <c r="A769" s="71">
        <v>7195886491656</v>
      </c>
      <c r="B769" s="71">
        <v>7006555751281</v>
      </c>
      <c r="C769" s="70" t="s">
        <v>75</v>
      </c>
      <c r="D769">
        <v>6.7729999999999997</v>
      </c>
      <c r="E769" s="72">
        <v>1100</v>
      </c>
      <c r="F769" s="72">
        <v>0</v>
      </c>
      <c r="G769" s="70" t="s">
        <v>76</v>
      </c>
      <c r="H769" s="70" t="s">
        <v>579</v>
      </c>
      <c r="I769" s="70" t="s">
        <v>78</v>
      </c>
    </row>
    <row r="770" spans="1:9" x14ac:dyDescent="0.2">
      <c r="A770" s="71">
        <v>7195886511674</v>
      </c>
      <c r="B770" s="71">
        <v>7006555761434</v>
      </c>
      <c r="C770" s="70" t="s">
        <v>48</v>
      </c>
      <c r="D770">
        <v>0</v>
      </c>
      <c r="E770" s="72">
        <v>55200</v>
      </c>
      <c r="F770" s="72">
        <v>96700</v>
      </c>
      <c r="G770" s="70" t="s">
        <v>84</v>
      </c>
      <c r="H770" s="70" t="s">
        <v>580</v>
      </c>
      <c r="I770" s="70" t="s">
        <v>91</v>
      </c>
    </row>
    <row r="771" spans="1:9" x14ac:dyDescent="0.2">
      <c r="A771" s="71">
        <v>7195886511676</v>
      </c>
      <c r="B771" s="71">
        <v>7006555771466</v>
      </c>
      <c r="C771" s="70" t="s">
        <v>48</v>
      </c>
      <c r="D771">
        <v>0</v>
      </c>
      <c r="E771" s="72">
        <v>86400</v>
      </c>
      <c r="F771" s="72">
        <v>0</v>
      </c>
      <c r="G771" s="70" t="s">
        <v>84</v>
      </c>
      <c r="H771" s="70" t="s">
        <v>581</v>
      </c>
      <c r="I771" s="70" t="s">
        <v>91</v>
      </c>
    </row>
    <row r="772" spans="1:9" x14ac:dyDescent="0.2">
      <c r="A772" s="71">
        <v>7195886521680</v>
      </c>
      <c r="B772" s="71">
        <v>7006555771510</v>
      </c>
      <c r="C772" s="70" t="s">
        <v>48</v>
      </c>
      <c r="D772">
        <v>0</v>
      </c>
      <c r="E772" s="72">
        <v>12800</v>
      </c>
      <c r="F772" s="72">
        <v>20000</v>
      </c>
      <c r="G772" s="70" t="s">
        <v>84</v>
      </c>
      <c r="H772" s="70" t="s">
        <v>582</v>
      </c>
      <c r="I772" s="70" t="s">
        <v>91</v>
      </c>
    </row>
    <row r="773" spans="1:9" x14ac:dyDescent="0.2">
      <c r="A773" s="71">
        <v>7195886531703</v>
      </c>
      <c r="B773" s="71">
        <v>7006555781766</v>
      </c>
      <c r="C773" s="70" t="s">
        <v>48</v>
      </c>
      <c r="D773">
        <v>0</v>
      </c>
      <c r="E773" s="72">
        <v>29300</v>
      </c>
      <c r="F773" s="72">
        <v>29800</v>
      </c>
      <c r="G773" s="70" t="s">
        <v>84</v>
      </c>
      <c r="H773" s="70" t="s">
        <v>583</v>
      </c>
      <c r="I773" s="70" t="s">
        <v>91</v>
      </c>
    </row>
    <row r="774" spans="1:9" x14ac:dyDescent="0.2">
      <c r="A774" s="71">
        <v>7195886541708</v>
      </c>
      <c r="B774" s="71">
        <v>7006555791805</v>
      </c>
      <c r="C774" s="70" t="s">
        <v>48</v>
      </c>
      <c r="D774">
        <v>0</v>
      </c>
      <c r="E774" s="72">
        <v>27500</v>
      </c>
      <c r="F774" s="72">
        <v>53500</v>
      </c>
      <c r="G774" s="70" t="s">
        <v>84</v>
      </c>
      <c r="H774" s="70" t="s">
        <v>584</v>
      </c>
      <c r="I774" s="70" t="s">
        <v>91</v>
      </c>
    </row>
    <row r="775" spans="1:9" x14ac:dyDescent="0.2">
      <c r="A775" s="71">
        <v>7195886541712</v>
      </c>
      <c r="B775" s="71">
        <v>7006555801843</v>
      </c>
      <c r="C775" s="70" t="s">
        <v>48</v>
      </c>
      <c r="D775">
        <v>0</v>
      </c>
      <c r="E775" s="72">
        <v>30400</v>
      </c>
      <c r="F775" s="72">
        <v>40500</v>
      </c>
      <c r="G775" s="70" t="s">
        <v>84</v>
      </c>
      <c r="H775" s="70" t="s">
        <v>69</v>
      </c>
      <c r="I775" s="70" t="s">
        <v>91</v>
      </c>
    </row>
    <row r="776" spans="1:9" x14ac:dyDescent="0.2">
      <c r="A776" s="71">
        <v>7195886541716</v>
      </c>
      <c r="B776" s="71">
        <v>7006555811877</v>
      </c>
      <c r="C776" s="70" t="s">
        <v>48</v>
      </c>
      <c r="D776">
        <v>0</v>
      </c>
      <c r="E776" s="72">
        <v>0</v>
      </c>
      <c r="F776" s="72">
        <v>121100</v>
      </c>
      <c r="G776" s="70" t="s">
        <v>84</v>
      </c>
      <c r="H776" s="70" t="s">
        <v>585</v>
      </c>
      <c r="I776" s="70" t="s">
        <v>91</v>
      </c>
    </row>
    <row r="777" spans="1:9" x14ac:dyDescent="0.2">
      <c r="A777" s="71">
        <v>7195886551725</v>
      </c>
      <c r="B777" s="71">
        <v>7006555831944</v>
      </c>
      <c r="C777" s="70" t="s">
        <v>48</v>
      </c>
      <c r="D777">
        <v>0</v>
      </c>
      <c r="E777" s="72">
        <v>67100</v>
      </c>
      <c r="F777" s="72">
        <v>2400</v>
      </c>
      <c r="G777" s="70" t="s">
        <v>84</v>
      </c>
      <c r="H777" s="70" t="s">
        <v>586</v>
      </c>
      <c r="I777" s="70" t="s">
        <v>91</v>
      </c>
    </row>
    <row r="778" spans="1:9" x14ac:dyDescent="0.2">
      <c r="A778" s="71">
        <v>7195886551729</v>
      </c>
      <c r="B778" s="71">
        <v>7006555841996</v>
      </c>
      <c r="C778" s="70" t="s">
        <v>48</v>
      </c>
      <c r="D778">
        <v>0</v>
      </c>
      <c r="E778" s="72">
        <v>14300</v>
      </c>
      <c r="F778" s="72">
        <v>35900</v>
      </c>
      <c r="G778" s="70" t="s">
        <v>84</v>
      </c>
      <c r="H778" s="70" t="s">
        <v>587</v>
      </c>
      <c r="I778" s="70" t="s">
        <v>91</v>
      </c>
    </row>
    <row r="779" spans="1:9" x14ac:dyDescent="0.2">
      <c r="A779" s="71">
        <v>7195886561734</v>
      </c>
      <c r="B779" s="71">
        <v>7006555852033</v>
      </c>
      <c r="C779" s="70" t="s">
        <v>48</v>
      </c>
      <c r="D779">
        <v>0</v>
      </c>
      <c r="E779" s="72">
        <v>17000</v>
      </c>
      <c r="F779" s="72">
        <v>95700</v>
      </c>
      <c r="G779" s="70" t="s">
        <v>84</v>
      </c>
      <c r="H779" s="70" t="s">
        <v>588</v>
      </c>
      <c r="I779" s="70" t="s">
        <v>91</v>
      </c>
    </row>
    <row r="780" spans="1:9" x14ac:dyDescent="0.2">
      <c r="A780" s="71">
        <v>7195886561737</v>
      </c>
      <c r="B780" s="71">
        <v>7006555862064</v>
      </c>
      <c r="C780" s="70" t="s">
        <v>48</v>
      </c>
      <c r="D780">
        <v>0</v>
      </c>
      <c r="E780" s="72">
        <v>11500</v>
      </c>
      <c r="F780" s="72">
        <v>87300</v>
      </c>
      <c r="G780" s="70" t="s">
        <v>84</v>
      </c>
      <c r="H780" s="70" t="s">
        <v>589</v>
      </c>
      <c r="I780" s="70" t="s">
        <v>91</v>
      </c>
    </row>
    <row r="781" spans="1:9" x14ac:dyDescent="0.2">
      <c r="A781" s="71">
        <v>7195886581755</v>
      </c>
      <c r="B781" s="71">
        <v>7006555882278</v>
      </c>
      <c r="C781" s="70" t="s">
        <v>75</v>
      </c>
      <c r="D781">
        <v>-3</v>
      </c>
      <c r="E781" s="72">
        <v>0</v>
      </c>
      <c r="F781" s="72">
        <v>0</v>
      </c>
      <c r="G781" s="70" t="s">
        <v>76</v>
      </c>
      <c r="H781" s="70" t="s">
        <v>590</v>
      </c>
      <c r="I781" s="70" t="s">
        <v>78</v>
      </c>
    </row>
    <row r="782" spans="1:9" x14ac:dyDescent="0.2">
      <c r="A782" s="71">
        <v>7195886581756</v>
      </c>
      <c r="B782" s="71">
        <v>7006555882278</v>
      </c>
      <c r="C782" s="70" t="s">
        <v>79</v>
      </c>
      <c r="D782">
        <v>3.5</v>
      </c>
      <c r="E782" s="72">
        <v>0</v>
      </c>
      <c r="F782" s="72">
        <v>0</v>
      </c>
      <c r="G782" s="70" t="s">
        <v>76</v>
      </c>
      <c r="H782" s="70" t="s">
        <v>590</v>
      </c>
      <c r="I782" s="70" t="s">
        <v>78</v>
      </c>
    </row>
    <row r="783" spans="1:9" x14ac:dyDescent="0.2">
      <c r="A783" s="71">
        <v>7195886581757</v>
      </c>
      <c r="B783" s="71">
        <v>7006555882278</v>
      </c>
      <c r="C783" s="70" t="s">
        <v>80</v>
      </c>
      <c r="D783">
        <v>-0.5</v>
      </c>
      <c r="E783" s="72">
        <v>0</v>
      </c>
      <c r="F783" s="72">
        <v>0</v>
      </c>
      <c r="G783" s="70" t="s">
        <v>76</v>
      </c>
      <c r="H783" s="70" t="s">
        <v>590</v>
      </c>
      <c r="I783" s="70" t="s">
        <v>78</v>
      </c>
    </row>
    <row r="784" spans="1:9" x14ac:dyDescent="0.2">
      <c r="A784" s="71">
        <v>7195886581758</v>
      </c>
      <c r="B784" s="71">
        <v>7006555882278</v>
      </c>
      <c r="C784" s="70" t="s">
        <v>75</v>
      </c>
      <c r="D784">
        <v>0</v>
      </c>
      <c r="E784" s="72">
        <v>500</v>
      </c>
      <c r="F784" s="72">
        <v>0</v>
      </c>
      <c r="G784" s="70" t="s">
        <v>84</v>
      </c>
      <c r="H784" s="70" t="s">
        <v>590</v>
      </c>
      <c r="I784" s="70" t="s">
        <v>83</v>
      </c>
    </row>
    <row r="785" spans="1:9" x14ac:dyDescent="0.2">
      <c r="A785" s="71">
        <v>7195886581759</v>
      </c>
      <c r="B785" s="71">
        <v>7006555882278</v>
      </c>
      <c r="C785" s="70" t="s">
        <v>79</v>
      </c>
      <c r="D785">
        <v>0</v>
      </c>
      <c r="E785" s="72">
        <v>1200</v>
      </c>
      <c r="F785" s="72">
        <v>0</v>
      </c>
      <c r="G785" s="70" t="s">
        <v>84</v>
      </c>
      <c r="H785" s="70" t="s">
        <v>590</v>
      </c>
      <c r="I785" s="70" t="s">
        <v>83</v>
      </c>
    </row>
    <row r="786" spans="1:9" x14ac:dyDescent="0.2">
      <c r="A786" s="71">
        <v>7195886621798</v>
      </c>
      <c r="B786" s="71">
        <v>7006555902739</v>
      </c>
      <c r="C786" s="70" t="s">
        <v>48</v>
      </c>
      <c r="D786">
        <v>0</v>
      </c>
      <c r="E786" s="72">
        <v>0</v>
      </c>
      <c r="F786" s="72">
        <v>10000</v>
      </c>
      <c r="G786" s="70" t="s">
        <v>84</v>
      </c>
      <c r="H786" s="70" t="s">
        <v>591</v>
      </c>
      <c r="I786" s="70" t="s">
        <v>91</v>
      </c>
    </row>
    <row r="787" spans="1:9" x14ac:dyDescent="0.2">
      <c r="A787" s="71">
        <v>7195886631801</v>
      </c>
      <c r="B787" s="71">
        <v>7006555902764</v>
      </c>
      <c r="C787" s="70" t="s">
        <v>48</v>
      </c>
      <c r="D787">
        <v>0</v>
      </c>
      <c r="E787" s="72">
        <v>0</v>
      </c>
      <c r="F787" s="72">
        <v>10000</v>
      </c>
      <c r="G787" s="70" t="s">
        <v>84</v>
      </c>
      <c r="H787" s="70" t="s">
        <v>592</v>
      </c>
      <c r="I787" s="70" t="s">
        <v>91</v>
      </c>
    </row>
    <row r="788" spans="1:9" x14ac:dyDescent="0.2">
      <c r="A788" s="71">
        <v>7195886631804</v>
      </c>
      <c r="B788" s="71">
        <v>7006555912789</v>
      </c>
      <c r="C788" s="70" t="s">
        <v>48</v>
      </c>
      <c r="D788">
        <v>0</v>
      </c>
      <c r="E788" s="72">
        <v>0</v>
      </c>
      <c r="F788" s="72">
        <v>10000</v>
      </c>
      <c r="G788" s="70" t="s">
        <v>84</v>
      </c>
      <c r="H788" s="70" t="s">
        <v>593</v>
      </c>
      <c r="I788" s="70" t="s">
        <v>91</v>
      </c>
    </row>
    <row r="789" spans="1:9" x14ac:dyDescent="0.2">
      <c r="A789" s="71">
        <v>7195886631806</v>
      </c>
      <c r="B789" s="71">
        <v>7006555912812</v>
      </c>
      <c r="C789" s="70" t="s">
        <v>48</v>
      </c>
      <c r="D789">
        <v>0</v>
      </c>
      <c r="E789" s="72">
        <v>4400</v>
      </c>
      <c r="F789" s="72">
        <v>0</v>
      </c>
      <c r="G789" s="70" t="s">
        <v>84</v>
      </c>
      <c r="H789" s="70" t="s">
        <v>138</v>
      </c>
      <c r="I789" s="70" t="s">
        <v>91</v>
      </c>
    </row>
    <row r="790" spans="1:9" x14ac:dyDescent="0.2">
      <c r="A790" s="71">
        <v>7195886651819</v>
      </c>
      <c r="B790" s="71">
        <v>7006555962976</v>
      </c>
      <c r="C790" s="70" t="s">
        <v>48</v>
      </c>
      <c r="D790">
        <v>0</v>
      </c>
      <c r="E790" s="72">
        <v>28900</v>
      </c>
      <c r="F790" s="72">
        <v>124700</v>
      </c>
      <c r="G790" s="70" t="s">
        <v>84</v>
      </c>
      <c r="H790" s="70" t="s">
        <v>594</v>
      </c>
      <c r="I790" s="70" t="s">
        <v>91</v>
      </c>
    </row>
    <row r="791" spans="1:9" x14ac:dyDescent="0.2">
      <c r="A791" s="71">
        <v>7195886651825</v>
      </c>
      <c r="B791" s="71">
        <v>7006555983048</v>
      </c>
      <c r="C791" s="70" t="s">
        <v>75</v>
      </c>
      <c r="D791">
        <v>10.7</v>
      </c>
      <c r="E791" s="72">
        <v>2500</v>
      </c>
      <c r="F791" s="72">
        <v>0</v>
      </c>
      <c r="G791" s="70" t="s">
        <v>76</v>
      </c>
      <c r="H791" s="70" t="s">
        <v>595</v>
      </c>
      <c r="I791" s="70" t="s">
        <v>301</v>
      </c>
    </row>
    <row r="792" spans="1:9" x14ac:dyDescent="0.2">
      <c r="A792" s="71">
        <v>7195886651826</v>
      </c>
      <c r="B792" s="71">
        <v>7006555983048</v>
      </c>
      <c r="C792" s="70" t="s">
        <v>79</v>
      </c>
      <c r="D792">
        <v>-11.3</v>
      </c>
      <c r="E792" s="72">
        <v>-2600</v>
      </c>
      <c r="F792" s="72">
        <v>0</v>
      </c>
      <c r="G792" s="70" t="s">
        <v>76</v>
      </c>
      <c r="H792" s="70" t="s">
        <v>595</v>
      </c>
      <c r="I792" s="70" t="s">
        <v>332</v>
      </c>
    </row>
    <row r="793" spans="1:9" x14ac:dyDescent="0.2">
      <c r="A793" s="71">
        <v>7195886651827</v>
      </c>
      <c r="B793" s="71">
        <v>7006555983048</v>
      </c>
      <c r="C793" s="70" t="s">
        <v>80</v>
      </c>
      <c r="D793">
        <v>0.6</v>
      </c>
      <c r="E793" s="72">
        <v>100</v>
      </c>
      <c r="F793" s="72">
        <v>0</v>
      </c>
      <c r="G793" s="70" t="s">
        <v>76</v>
      </c>
      <c r="H793" s="70" t="s">
        <v>595</v>
      </c>
      <c r="I793" s="70" t="s">
        <v>301</v>
      </c>
    </row>
    <row r="794" spans="1:9" x14ac:dyDescent="0.2">
      <c r="A794" s="71">
        <v>7195886661834</v>
      </c>
      <c r="B794" s="71">
        <v>7006555993069</v>
      </c>
      <c r="C794" s="70" t="s">
        <v>75</v>
      </c>
      <c r="D794">
        <v>2.0960000000000001</v>
      </c>
      <c r="E794" s="72">
        <v>400</v>
      </c>
      <c r="F794" s="72">
        <v>0</v>
      </c>
      <c r="G794" s="70" t="s">
        <v>76</v>
      </c>
      <c r="H794" s="70" t="s">
        <v>596</v>
      </c>
      <c r="I794" s="70" t="s">
        <v>301</v>
      </c>
    </row>
    <row r="795" spans="1:9" x14ac:dyDescent="0.2">
      <c r="A795" s="71">
        <v>7195886661835</v>
      </c>
      <c r="B795" s="71">
        <v>7006555993069</v>
      </c>
      <c r="C795" s="70" t="s">
        <v>79</v>
      </c>
      <c r="D795">
        <v>-2.1</v>
      </c>
      <c r="E795" s="72">
        <v>-500</v>
      </c>
      <c r="F795" s="72">
        <v>0</v>
      </c>
      <c r="G795" s="70" t="s">
        <v>76</v>
      </c>
      <c r="H795" s="70" t="s">
        <v>596</v>
      </c>
      <c r="I795" s="70" t="s">
        <v>571</v>
      </c>
    </row>
    <row r="796" spans="1:9" x14ac:dyDescent="0.2">
      <c r="A796" s="71">
        <v>7195886661836</v>
      </c>
      <c r="B796" s="71">
        <v>7006555993069</v>
      </c>
      <c r="C796" s="70" t="s">
        <v>80</v>
      </c>
      <c r="D796">
        <v>4.0000000000000001E-3</v>
      </c>
      <c r="E796" s="72">
        <v>100</v>
      </c>
      <c r="F796" s="72">
        <v>0</v>
      </c>
      <c r="G796" s="70" t="s">
        <v>76</v>
      </c>
      <c r="H796" s="70" t="s">
        <v>596</v>
      </c>
      <c r="I796" s="70" t="s">
        <v>301</v>
      </c>
    </row>
    <row r="797" spans="1:9" x14ac:dyDescent="0.2">
      <c r="A797" s="71">
        <v>7195886671845</v>
      </c>
      <c r="B797" s="71">
        <v>7006555993094</v>
      </c>
      <c r="C797" s="70" t="s">
        <v>75</v>
      </c>
      <c r="D797">
        <v>5.2</v>
      </c>
      <c r="E797" s="72">
        <v>1100</v>
      </c>
      <c r="F797" s="72">
        <v>0</v>
      </c>
      <c r="G797" s="70" t="s">
        <v>76</v>
      </c>
      <c r="H797" s="70" t="s">
        <v>597</v>
      </c>
      <c r="I797" s="70" t="s">
        <v>598</v>
      </c>
    </row>
    <row r="798" spans="1:9" x14ac:dyDescent="0.2">
      <c r="A798" s="71">
        <v>7195886671846</v>
      </c>
      <c r="B798" s="71">
        <v>7006555993094</v>
      </c>
      <c r="C798" s="70" t="s">
        <v>79</v>
      </c>
      <c r="D798">
        <v>-9.3000000000000007</v>
      </c>
      <c r="E798" s="72">
        <v>-2100</v>
      </c>
      <c r="F798" s="72">
        <v>0</v>
      </c>
      <c r="G798" s="70" t="s">
        <v>76</v>
      </c>
      <c r="H798" s="70" t="s">
        <v>597</v>
      </c>
      <c r="I798" s="70" t="s">
        <v>598</v>
      </c>
    </row>
    <row r="799" spans="1:9" x14ac:dyDescent="0.2">
      <c r="A799" s="71">
        <v>7195886671847</v>
      </c>
      <c r="B799" s="71">
        <v>7006555993094</v>
      </c>
      <c r="C799" s="70" t="s">
        <v>81</v>
      </c>
      <c r="D799">
        <v>0.8</v>
      </c>
      <c r="E799" s="72">
        <v>200</v>
      </c>
      <c r="F799" s="72">
        <v>0</v>
      </c>
      <c r="G799" s="70" t="s">
        <v>76</v>
      </c>
      <c r="H799" s="70" t="s">
        <v>597</v>
      </c>
      <c r="I799" s="70" t="s">
        <v>598</v>
      </c>
    </row>
    <row r="800" spans="1:9" x14ac:dyDescent="0.2">
      <c r="A800" s="71">
        <v>7195886671848</v>
      </c>
      <c r="B800" s="71">
        <v>7006555993094</v>
      </c>
      <c r="C800" s="70" t="s">
        <v>125</v>
      </c>
      <c r="D800">
        <v>0.3</v>
      </c>
      <c r="E800" s="72">
        <v>100</v>
      </c>
      <c r="F800" s="72">
        <v>0</v>
      </c>
      <c r="G800" s="70" t="s">
        <v>76</v>
      </c>
      <c r="H800" s="70" t="s">
        <v>597</v>
      </c>
      <c r="I800" s="70" t="s">
        <v>598</v>
      </c>
    </row>
    <row r="801" spans="1:9" x14ac:dyDescent="0.2">
      <c r="A801" s="71">
        <v>7195886671849</v>
      </c>
      <c r="B801" s="71">
        <v>7006555993094</v>
      </c>
      <c r="C801" s="70" t="s">
        <v>80</v>
      </c>
      <c r="D801">
        <v>3</v>
      </c>
      <c r="E801" s="72">
        <v>700</v>
      </c>
      <c r="F801" s="72">
        <v>0</v>
      </c>
      <c r="G801" s="70" t="s">
        <v>76</v>
      </c>
      <c r="H801" s="70" t="s">
        <v>597</v>
      </c>
      <c r="I801" s="70" t="s">
        <v>598</v>
      </c>
    </row>
    <row r="802" spans="1:9" x14ac:dyDescent="0.2">
      <c r="A802" s="71">
        <v>7195886681858</v>
      </c>
      <c r="B802" s="71">
        <v>7006555993135</v>
      </c>
      <c r="C802" s="70" t="s">
        <v>111</v>
      </c>
      <c r="D802">
        <v>0</v>
      </c>
      <c r="E802" s="72">
        <v>16000</v>
      </c>
      <c r="F802" s="72">
        <v>0</v>
      </c>
      <c r="G802" s="70" t="s">
        <v>84</v>
      </c>
      <c r="H802" s="70" t="s">
        <v>599</v>
      </c>
      <c r="I802" s="70" t="s">
        <v>91</v>
      </c>
    </row>
    <row r="803" spans="1:9" x14ac:dyDescent="0.2">
      <c r="A803" s="71">
        <v>7195886691867</v>
      </c>
      <c r="B803" s="71">
        <v>7006555993218</v>
      </c>
      <c r="C803" s="70" t="s">
        <v>48</v>
      </c>
      <c r="D803">
        <v>0</v>
      </c>
      <c r="E803" s="72">
        <v>15000</v>
      </c>
      <c r="F803" s="72">
        <v>15900</v>
      </c>
      <c r="G803" s="70" t="s">
        <v>84</v>
      </c>
      <c r="H803" s="70" t="s">
        <v>600</v>
      </c>
      <c r="I803" s="70" t="s">
        <v>91</v>
      </c>
    </row>
    <row r="804" spans="1:9" x14ac:dyDescent="0.2">
      <c r="A804" s="71">
        <v>7195886701872</v>
      </c>
      <c r="B804" s="71">
        <v>7006556003257</v>
      </c>
      <c r="C804" s="70" t="s">
        <v>48</v>
      </c>
      <c r="D804">
        <v>0</v>
      </c>
      <c r="E804" s="72">
        <v>33600</v>
      </c>
      <c r="F804" s="72">
        <v>27100</v>
      </c>
      <c r="G804" s="70" t="s">
        <v>84</v>
      </c>
      <c r="H804" s="70" t="s">
        <v>601</v>
      </c>
      <c r="I804" s="70" t="s">
        <v>91</v>
      </c>
    </row>
    <row r="805" spans="1:9" x14ac:dyDescent="0.2">
      <c r="A805" s="71">
        <v>7195886701877</v>
      </c>
      <c r="B805" s="71">
        <v>7006556013292</v>
      </c>
      <c r="C805" s="70" t="s">
        <v>48</v>
      </c>
      <c r="D805">
        <v>0</v>
      </c>
      <c r="E805" s="72">
        <v>33600</v>
      </c>
      <c r="F805" s="72">
        <v>45600</v>
      </c>
      <c r="G805" s="70" t="s">
        <v>84</v>
      </c>
      <c r="H805" s="70" t="s">
        <v>602</v>
      </c>
      <c r="I805" s="70" t="s">
        <v>91</v>
      </c>
    </row>
    <row r="806" spans="1:9" x14ac:dyDescent="0.2">
      <c r="A806" s="71">
        <v>7195886711884</v>
      </c>
      <c r="B806" s="71">
        <v>7006556023329</v>
      </c>
      <c r="C806" s="70" t="s">
        <v>48</v>
      </c>
      <c r="D806">
        <v>0</v>
      </c>
      <c r="E806" s="72">
        <v>15800</v>
      </c>
      <c r="F806" s="72">
        <v>66800</v>
      </c>
      <c r="G806" s="70" t="s">
        <v>84</v>
      </c>
      <c r="H806" s="70" t="s">
        <v>603</v>
      </c>
      <c r="I806" s="70" t="s">
        <v>91</v>
      </c>
    </row>
    <row r="807" spans="1:9" x14ac:dyDescent="0.2">
      <c r="A807" s="71">
        <v>7195886711886</v>
      </c>
      <c r="B807" s="71">
        <v>7006556043366</v>
      </c>
      <c r="C807" s="70" t="s">
        <v>48</v>
      </c>
      <c r="D807">
        <v>0</v>
      </c>
      <c r="E807" s="72">
        <v>2400</v>
      </c>
      <c r="F807" s="72">
        <v>0</v>
      </c>
      <c r="G807" s="70" t="s">
        <v>84</v>
      </c>
      <c r="H807" s="70" t="s">
        <v>604</v>
      </c>
      <c r="I807" s="70" t="s">
        <v>91</v>
      </c>
    </row>
    <row r="808" spans="1:9" x14ac:dyDescent="0.2">
      <c r="A808" s="71">
        <v>7195886711888</v>
      </c>
      <c r="B808" s="71">
        <v>7006556043386</v>
      </c>
      <c r="C808" s="70" t="s">
        <v>48</v>
      </c>
      <c r="D808">
        <v>0</v>
      </c>
      <c r="E808" s="72">
        <v>32700</v>
      </c>
      <c r="F808" s="72">
        <v>0</v>
      </c>
      <c r="G808" s="70" t="s">
        <v>84</v>
      </c>
      <c r="H808" s="70" t="s">
        <v>605</v>
      </c>
      <c r="I808" s="70" t="s">
        <v>91</v>
      </c>
    </row>
    <row r="809" spans="1:9" x14ac:dyDescent="0.2">
      <c r="A809" s="71">
        <v>7195886721892</v>
      </c>
      <c r="B809" s="71">
        <v>7006556043410</v>
      </c>
      <c r="C809" s="70" t="s">
        <v>48</v>
      </c>
      <c r="D809">
        <v>0</v>
      </c>
      <c r="E809" s="72">
        <v>32700</v>
      </c>
      <c r="F809" s="72">
        <v>30800</v>
      </c>
      <c r="G809" s="70" t="s">
        <v>84</v>
      </c>
      <c r="H809" s="70" t="s">
        <v>606</v>
      </c>
      <c r="I809" s="70" t="s">
        <v>91</v>
      </c>
    </row>
    <row r="810" spans="1:9" x14ac:dyDescent="0.2">
      <c r="A810" s="71">
        <v>7195886721896</v>
      </c>
      <c r="B810" s="71">
        <v>7006556053440</v>
      </c>
      <c r="C810" s="70" t="s">
        <v>48</v>
      </c>
      <c r="D810">
        <v>0</v>
      </c>
      <c r="E810" s="72">
        <v>32700</v>
      </c>
      <c r="F810" s="72">
        <v>24600</v>
      </c>
      <c r="G810" s="70" t="s">
        <v>84</v>
      </c>
      <c r="H810" s="70" t="s">
        <v>607</v>
      </c>
      <c r="I810" s="70" t="s">
        <v>91</v>
      </c>
    </row>
    <row r="811" spans="1:9" x14ac:dyDescent="0.2">
      <c r="A811" s="71">
        <v>7195886721900</v>
      </c>
      <c r="B811" s="71">
        <v>7006556063471</v>
      </c>
      <c r="C811" s="70" t="s">
        <v>48</v>
      </c>
      <c r="D811">
        <v>0</v>
      </c>
      <c r="E811" s="72">
        <v>32700</v>
      </c>
      <c r="F811" s="72">
        <v>35700</v>
      </c>
      <c r="G811" s="70" t="s">
        <v>84</v>
      </c>
      <c r="H811" s="70" t="s">
        <v>608</v>
      </c>
      <c r="I811" s="70" t="s">
        <v>91</v>
      </c>
    </row>
    <row r="812" spans="1:9" x14ac:dyDescent="0.2">
      <c r="A812" s="71">
        <v>7195886731904</v>
      </c>
      <c r="B812" s="71">
        <v>7006556073504</v>
      </c>
      <c r="C812" s="70" t="s">
        <v>48</v>
      </c>
      <c r="D812">
        <v>0</v>
      </c>
      <c r="E812" s="72">
        <v>28000</v>
      </c>
      <c r="F812" s="72">
        <v>41400</v>
      </c>
      <c r="G812" s="70" t="s">
        <v>84</v>
      </c>
      <c r="H812" s="70" t="s">
        <v>609</v>
      </c>
      <c r="I812" s="70" t="s">
        <v>91</v>
      </c>
    </row>
    <row r="813" spans="1:9" x14ac:dyDescent="0.2">
      <c r="A813" s="71">
        <v>7195886731908</v>
      </c>
      <c r="B813" s="71">
        <v>7006556083535</v>
      </c>
      <c r="C813" s="70" t="s">
        <v>48</v>
      </c>
      <c r="D813">
        <v>0</v>
      </c>
      <c r="E813" s="72">
        <v>30900</v>
      </c>
      <c r="F813" s="72">
        <v>60300</v>
      </c>
      <c r="G813" s="70" t="s">
        <v>84</v>
      </c>
      <c r="H813" s="70" t="s">
        <v>610</v>
      </c>
      <c r="I813" s="70" t="s">
        <v>91</v>
      </c>
    </row>
    <row r="814" spans="1:9" x14ac:dyDescent="0.2">
      <c r="A814" s="71">
        <v>7195886741910</v>
      </c>
      <c r="B814" s="71">
        <v>7006556093563</v>
      </c>
      <c r="C814" s="70" t="s">
        <v>48</v>
      </c>
      <c r="D814">
        <v>0</v>
      </c>
      <c r="E814" s="72">
        <v>31800</v>
      </c>
      <c r="F814" s="72">
        <v>0</v>
      </c>
      <c r="G814" s="70" t="s">
        <v>84</v>
      </c>
      <c r="H814" s="70" t="s">
        <v>611</v>
      </c>
      <c r="I814" s="70" t="s">
        <v>91</v>
      </c>
    </row>
    <row r="815" spans="1:9" x14ac:dyDescent="0.2">
      <c r="A815" s="71">
        <v>7195886741915</v>
      </c>
      <c r="B815" s="71">
        <v>7006556093591</v>
      </c>
      <c r="C815" s="70" t="s">
        <v>75</v>
      </c>
      <c r="D815">
        <v>20.966999999999999</v>
      </c>
      <c r="E815" s="72">
        <v>3400</v>
      </c>
      <c r="F815" s="72">
        <v>0</v>
      </c>
      <c r="G815" s="70" t="s">
        <v>76</v>
      </c>
      <c r="H815" s="70" t="s">
        <v>612</v>
      </c>
      <c r="I815" s="70" t="s">
        <v>345</v>
      </c>
    </row>
    <row r="816" spans="1:9" x14ac:dyDescent="0.2">
      <c r="A816" s="71">
        <v>7195886741916</v>
      </c>
      <c r="B816" s="71">
        <v>7006556093591</v>
      </c>
      <c r="C816" s="70" t="s">
        <v>81</v>
      </c>
      <c r="D816">
        <v>-2.5569999999999999</v>
      </c>
      <c r="E816" s="72">
        <v>-1500</v>
      </c>
      <c r="F816" s="72">
        <v>0</v>
      </c>
      <c r="G816" s="70" t="s">
        <v>76</v>
      </c>
      <c r="H816" s="70" t="s">
        <v>612</v>
      </c>
      <c r="I816" s="70" t="s">
        <v>361</v>
      </c>
    </row>
    <row r="817" spans="1:9" x14ac:dyDescent="0.2">
      <c r="A817" s="71">
        <v>7195886741917</v>
      </c>
      <c r="B817" s="71">
        <v>7006556093591</v>
      </c>
      <c r="C817" s="70" t="s">
        <v>79</v>
      </c>
      <c r="D817">
        <v>7.2</v>
      </c>
      <c r="E817" s="72">
        <v>2300</v>
      </c>
      <c r="F817" s="72">
        <v>0</v>
      </c>
      <c r="G817" s="70" t="s">
        <v>76</v>
      </c>
      <c r="H817" s="70" t="s">
        <v>612</v>
      </c>
      <c r="I817" s="70" t="s">
        <v>553</v>
      </c>
    </row>
    <row r="818" spans="1:9" x14ac:dyDescent="0.2">
      <c r="A818" s="71">
        <v>7195886741918</v>
      </c>
      <c r="B818" s="71">
        <v>7006556093591</v>
      </c>
      <c r="C818" s="70" t="s">
        <v>80</v>
      </c>
      <c r="D818">
        <v>-25.61</v>
      </c>
      <c r="E818" s="72">
        <v>-4200</v>
      </c>
      <c r="F818" s="72">
        <v>0</v>
      </c>
      <c r="G818" s="70" t="s">
        <v>76</v>
      </c>
      <c r="H818" s="70" t="s">
        <v>612</v>
      </c>
      <c r="I818" s="70" t="s">
        <v>369</v>
      </c>
    </row>
    <row r="819" spans="1:9" x14ac:dyDescent="0.2">
      <c r="A819" s="71">
        <v>7195886741944</v>
      </c>
      <c r="B819" s="71">
        <v>7006556093655</v>
      </c>
      <c r="C819" s="70" t="s">
        <v>117</v>
      </c>
      <c r="D819">
        <v>0</v>
      </c>
      <c r="E819" s="72">
        <v>45000</v>
      </c>
      <c r="F819" s="72">
        <v>81600</v>
      </c>
      <c r="G819" s="70" t="s">
        <v>84</v>
      </c>
      <c r="H819" s="70" t="s">
        <v>613</v>
      </c>
      <c r="I819" s="70" t="s">
        <v>91</v>
      </c>
    </row>
    <row r="820" spans="1:9" x14ac:dyDescent="0.2">
      <c r="A820" s="71">
        <v>7195886751960</v>
      </c>
      <c r="B820" s="71">
        <v>7006556133765</v>
      </c>
      <c r="C820" s="70" t="s">
        <v>48</v>
      </c>
      <c r="D820">
        <v>0</v>
      </c>
      <c r="E820" s="72">
        <v>0</v>
      </c>
      <c r="F820" s="72">
        <v>69300</v>
      </c>
      <c r="G820" s="70" t="s">
        <v>84</v>
      </c>
      <c r="H820" s="70" t="s">
        <v>614</v>
      </c>
      <c r="I820" s="70" t="s">
        <v>91</v>
      </c>
    </row>
    <row r="821" spans="1:9" x14ac:dyDescent="0.2">
      <c r="A821" s="71">
        <v>7195886751961</v>
      </c>
      <c r="B821" s="71">
        <v>7006556133765</v>
      </c>
      <c r="C821" s="70" t="s">
        <v>80</v>
      </c>
      <c r="D821">
        <v>0</v>
      </c>
      <c r="E821" s="72">
        <v>100</v>
      </c>
      <c r="F821" s="72">
        <v>0</v>
      </c>
      <c r="G821" s="70" t="s">
        <v>84</v>
      </c>
      <c r="H821" s="70" t="s">
        <v>614</v>
      </c>
      <c r="I821" s="70" t="s">
        <v>83</v>
      </c>
    </row>
    <row r="822" spans="1:9" x14ac:dyDescent="0.2">
      <c r="A822" s="71">
        <v>7195886761965</v>
      </c>
      <c r="B822" s="71">
        <v>7006556143804</v>
      </c>
      <c r="C822" s="70" t="s">
        <v>75</v>
      </c>
      <c r="D822">
        <v>10.56</v>
      </c>
      <c r="E822" s="72">
        <v>1900</v>
      </c>
      <c r="F822" s="72">
        <v>0</v>
      </c>
      <c r="G822" s="70" t="s">
        <v>76</v>
      </c>
      <c r="H822" s="70" t="s">
        <v>615</v>
      </c>
      <c r="I822" s="70" t="s">
        <v>616</v>
      </c>
    </row>
    <row r="823" spans="1:9" x14ac:dyDescent="0.2">
      <c r="A823" s="71">
        <v>7195886761966</v>
      </c>
      <c r="B823" s="71">
        <v>7006556143804</v>
      </c>
      <c r="C823" s="70" t="s">
        <v>79</v>
      </c>
      <c r="D823">
        <v>-0.71</v>
      </c>
      <c r="E823" s="72">
        <v>-200</v>
      </c>
      <c r="F823" s="72">
        <v>0</v>
      </c>
      <c r="G823" s="70" t="s">
        <v>76</v>
      </c>
      <c r="H823" s="70" t="s">
        <v>615</v>
      </c>
      <c r="I823" s="70" t="s">
        <v>373</v>
      </c>
    </row>
    <row r="824" spans="1:9" x14ac:dyDescent="0.2">
      <c r="A824" s="71">
        <v>7195886761967</v>
      </c>
      <c r="B824" s="71">
        <v>7006556143804</v>
      </c>
      <c r="C824" s="70" t="s">
        <v>81</v>
      </c>
      <c r="D824">
        <v>-0.3</v>
      </c>
      <c r="E824" s="72">
        <v>-100</v>
      </c>
      <c r="F824" s="72">
        <v>0</v>
      </c>
      <c r="G824" s="70" t="s">
        <v>76</v>
      </c>
      <c r="H824" s="70" t="s">
        <v>615</v>
      </c>
      <c r="I824" s="70" t="s">
        <v>373</v>
      </c>
    </row>
    <row r="825" spans="1:9" x14ac:dyDescent="0.2">
      <c r="A825" s="71">
        <v>7195886761968</v>
      </c>
      <c r="B825" s="71">
        <v>7006556143804</v>
      </c>
      <c r="C825" s="70" t="s">
        <v>80</v>
      </c>
      <c r="D825">
        <v>-9.5500000000000007</v>
      </c>
      <c r="E825" s="72">
        <v>-1600</v>
      </c>
      <c r="F825" s="72">
        <v>0</v>
      </c>
      <c r="G825" s="70" t="s">
        <v>76</v>
      </c>
      <c r="H825" s="70" t="s">
        <v>615</v>
      </c>
      <c r="I825" s="70" t="s">
        <v>373</v>
      </c>
    </row>
    <row r="826" spans="1:9" x14ac:dyDescent="0.2">
      <c r="A826" s="71">
        <v>7195886761969</v>
      </c>
      <c r="B826" s="71">
        <v>7006556143804</v>
      </c>
      <c r="C826" s="70" t="s">
        <v>75</v>
      </c>
      <c r="D826">
        <v>0</v>
      </c>
      <c r="E826" s="72">
        <v>1800</v>
      </c>
      <c r="F826" s="72">
        <v>0</v>
      </c>
      <c r="G826" s="70" t="s">
        <v>84</v>
      </c>
      <c r="H826" s="70" t="s">
        <v>615</v>
      </c>
      <c r="I826" s="70" t="s">
        <v>83</v>
      </c>
    </row>
    <row r="827" spans="1:9" x14ac:dyDescent="0.2">
      <c r="A827" s="71">
        <v>7195886761970</v>
      </c>
      <c r="B827" s="71">
        <v>7006556143804</v>
      </c>
      <c r="C827" s="70" t="s">
        <v>79</v>
      </c>
      <c r="D827">
        <v>0</v>
      </c>
      <c r="E827" s="72">
        <v>500</v>
      </c>
      <c r="F827" s="72">
        <v>0</v>
      </c>
      <c r="G827" s="70" t="s">
        <v>84</v>
      </c>
      <c r="H827" s="70" t="s">
        <v>615</v>
      </c>
      <c r="I827" s="70" t="s">
        <v>83</v>
      </c>
    </row>
    <row r="828" spans="1:9" x14ac:dyDescent="0.2">
      <c r="A828" s="71">
        <v>7195886771976</v>
      </c>
      <c r="B828" s="71">
        <v>7006556143829</v>
      </c>
      <c r="C828" s="70" t="s">
        <v>111</v>
      </c>
      <c r="D828">
        <v>0</v>
      </c>
      <c r="E828" s="72">
        <v>0</v>
      </c>
      <c r="F828" s="72">
        <v>-10900</v>
      </c>
      <c r="G828" s="70" t="s">
        <v>82</v>
      </c>
      <c r="H828" s="70" t="s">
        <v>617</v>
      </c>
      <c r="I828" s="70" t="s">
        <v>91</v>
      </c>
    </row>
    <row r="829" spans="1:9" x14ac:dyDescent="0.2">
      <c r="A829" s="71">
        <v>7195886771983</v>
      </c>
      <c r="B829" s="71">
        <v>7006556153873</v>
      </c>
      <c r="C829" s="70" t="s">
        <v>48</v>
      </c>
      <c r="D829">
        <v>0</v>
      </c>
      <c r="E829" s="72">
        <v>33000</v>
      </c>
      <c r="F829" s="72">
        <v>78600</v>
      </c>
      <c r="G829" s="70" t="s">
        <v>84</v>
      </c>
      <c r="H829" s="70" t="s">
        <v>618</v>
      </c>
      <c r="I829" s="70" t="s">
        <v>91</v>
      </c>
    </row>
    <row r="830" spans="1:9" x14ac:dyDescent="0.2">
      <c r="A830" s="71">
        <v>7195886771987</v>
      </c>
      <c r="B830" s="71">
        <v>7006556173912</v>
      </c>
      <c r="C830" s="70" t="s">
        <v>48</v>
      </c>
      <c r="D830">
        <v>0</v>
      </c>
      <c r="E830" s="72">
        <v>26600</v>
      </c>
      <c r="F830" s="72">
        <v>51500</v>
      </c>
      <c r="G830" s="70" t="s">
        <v>84</v>
      </c>
      <c r="H830" s="70" t="s">
        <v>619</v>
      </c>
      <c r="I830" s="70" t="s">
        <v>91</v>
      </c>
    </row>
    <row r="831" spans="1:9" x14ac:dyDescent="0.2">
      <c r="A831" s="71">
        <v>7195886781992</v>
      </c>
      <c r="B831" s="71">
        <v>7006556183944</v>
      </c>
      <c r="C831" s="70" t="s">
        <v>48</v>
      </c>
      <c r="D831">
        <v>0</v>
      </c>
      <c r="E831" s="72">
        <v>0</v>
      </c>
      <c r="F831" s="72">
        <v>22200</v>
      </c>
      <c r="G831" s="70" t="s">
        <v>84</v>
      </c>
      <c r="H831" s="70" t="s">
        <v>620</v>
      </c>
      <c r="I831" s="70" t="s">
        <v>91</v>
      </c>
    </row>
    <row r="832" spans="1:9" x14ac:dyDescent="0.2">
      <c r="A832" s="71">
        <v>7195886781996</v>
      </c>
      <c r="B832" s="71">
        <v>7006556183972</v>
      </c>
      <c r="C832" s="70" t="s">
        <v>48</v>
      </c>
      <c r="D832">
        <v>0</v>
      </c>
      <c r="E832" s="72">
        <v>28600</v>
      </c>
      <c r="F832" s="72">
        <v>37500</v>
      </c>
      <c r="G832" s="70" t="s">
        <v>84</v>
      </c>
      <c r="H832" s="70" t="s">
        <v>621</v>
      </c>
      <c r="I832" s="70" t="s">
        <v>91</v>
      </c>
    </row>
    <row r="833" spans="1:9" x14ac:dyDescent="0.2">
      <c r="A833" s="71">
        <v>7195886792001</v>
      </c>
      <c r="B833" s="71">
        <v>7006556194024</v>
      </c>
      <c r="C833" s="70" t="s">
        <v>48</v>
      </c>
      <c r="D833">
        <v>0</v>
      </c>
      <c r="E833" s="72">
        <v>26300</v>
      </c>
      <c r="F833" s="72">
        <v>27900</v>
      </c>
      <c r="G833" s="70" t="s">
        <v>84</v>
      </c>
      <c r="H833" s="70" t="s">
        <v>622</v>
      </c>
      <c r="I833" s="70" t="s">
        <v>91</v>
      </c>
    </row>
    <row r="834" spans="1:9" x14ac:dyDescent="0.2">
      <c r="A834" s="71">
        <v>7195886792005</v>
      </c>
      <c r="B834" s="71">
        <v>7006556204056</v>
      </c>
      <c r="C834" s="70" t="s">
        <v>48</v>
      </c>
      <c r="D834">
        <v>0</v>
      </c>
      <c r="E834" s="72">
        <v>30900</v>
      </c>
      <c r="F834" s="72">
        <v>42800</v>
      </c>
      <c r="G834" s="70" t="s">
        <v>84</v>
      </c>
      <c r="H834" s="70" t="s">
        <v>623</v>
      </c>
      <c r="I834" s="70" t="s">
        <v>91</v>
      </c>
    </row>
    <row r="835" spans="1:9" x14ac:dyDescent="0.2">
      <c r="A835" s="71">
        <v>7195886792008</v>
      </c>
      <c r="B835" s="71">
        <v>7006556204085</v>
      </c>
      <c r="C835" s="70" t="s">
        <v>48</v>
      </c>
      <c r="D835">
        <v>0</v>
      </c>
      <c r="E835" s="72">
        <v>29900</v>
      </c>
      <c r="F835" s="72">
        <v>14000</v>
      </c>
      <c r="G835" s="70" t="s">
        <v>84</v>
      </c>
      <c r="H835" s="70" t="s">
        <v>624</v>
      </c>
      <c r="I835" s="70" t="s">
        <v>91</v>
      </c>
    </row>
    <row r="836" spans="1:9" x14ac:dyDescent="0.2">
      <c r="A836" s="71">
        <v>7195886792011</v>
      </c>
      <c r="B836" s="71">
        <v>7006556214116</v>
      </c>
      <c r="C836" s="70" t="s">
        <v>48</v>
      </c>
      <c r="D836">
        <v>0</v>
      </c>
      <c r="E836" s="72">
        <v>29900</v>
      </c>
      <c r="F836" s="72">
        <v>28800</v>
      </c>
      <c r="G836" s="70" t="s">
        <v>84</v>
      </c>
      <c r="H836" s="70" t="s">
        <v>625</v>
      </c>
      <c r="I836" s="70" t="s">
        <v>91</v>
      </c>
    </row>
    <row r="837" spans="1:9" x14ac:dyDescent="0.2">
      <c r="A837" s="71">
        <v>7195886802017</v>
      </c>
      <c r="B837" s="71">
        <v>7006556224193</v>
      </c>
      <c r="C837" s="70" t="s">
        <v>48</v>
      </c>
      <c r="D837">
        <v>0</v>
      </c>
      <c r="E837" s="72">
        <v>0</v>
      </c>
      <c r="F837" s="72">
        <v>113800</v>
      </c>
      <c r="G837" s="70" t="s">
        <v>84</v>
      </c>
      <c r="H837" s="70" t="s">
        <v>626</v>
      </c>
      <c r="I837" s="70" t="s">
        <v>91</v>
      </c>
    </row>
    <row r="838" spans="1:9" x14ac:dyDescent="0.2">
      <c r="A838" s="71">
        <v>7195886812020</v>
      </c>
      <c r="B838" s="71">
        <v>7006556234229</v>
      </c>
      <c r="C838" s="70" t="s">
        <v>48</v>
      </c>
      <c r="D838">
        <v>0</v>
      </c>
      <c r="E838" s="72">
        <v>0</v>
      </c>
      <c r="F838" s="72">
        <v>118200</v>
      </c>
      <c r="G838" s="70" t="s">
        <v>84</v>
      </c>
      <c r="H838" s="70" t="s">
        <v>627</v>
      </c>
      <c r="I838" s="70" t="s">
        <v>91</v>
      </c>
    </row>
    <row r="839" spans="1:9" x14ac:dyDescent="0.2">
      <c r="A839" s="71">
        <v>7195886812025</v>
      </c>
      <c r="B839" s="71">
        <v>7006556254308</v>
      </c>
      <c r="C839" s="70" t="s">
        <v>48</v>
      </c>
      <c r="D839">
        <v>0</v>
      </c>
      <c r="E839" s="72">
        <v>0</v>
      </c>
      <c r="F839" s="72">
        <v>428800</v>
      </c>
      <c r="G839" s="70" t="s">
        <v>49</v>
      </c>
      <c r="H839" s="70" t="s">
        <v>628</v>
      </c>
      <c r="I839" s="70" t="s">
        <v>51</v>
      </c>
    </row>
    <row r="840" spans="1:9" x14ac:dyDescent="0.2">
      <c r="A840" s="71">
        <v>7195886822033</v>
      </c>
      <c r="B840" s="71">
        <v>7006556254381</v>
      </c>
      <c r="C840" s="70" t="s">
        <v>48</v>
      </c>
      <c r="D840">
        <v>0</v>
      </c>
      <c r="E840" s="72">
        <v>32100</v>
      </c>
      <c r="F840" s="72">
        <v>32000</v>
      </c>
      <c r="G840" s="70" t="s">
        <v>84</v>
      </c>
      <c r="H840" s="70" t="s">
        <v>629</v>
      </c>
      <c r="I840" s="70" t="s">
        <v>91</v>
      </c>
    </row>
    <row r="841" spans="1:9" x14ac:dyDescent="0.2">
      <c r="A841" s="71">
        <v>7195886822037</v>
      </c>
      <c r="B841" s="71">
        <v>7006556264419</v>
      </c>
      <c r="C841" s="70" t="s">
        <v>48</v>
      </c>
      <c r="D841">
        <v>0</v>
      </c>
      <c r="E841" s="72">
        <v>33600</v>
      </c>
      <c r="F841" s="72">
        <v>18000</v>
      </c>
      <c r="G841" s="70" t="s">
        <v>84</v>
      </c>
      <c r="H841" s="70" t="s">
        <v>630</v>
      </c>
      <c r="I841" s="70" t="s">
        <v>91</v>
      </c>
    </row>
    <row r="842" spans="1:9" x14ac:dyDescent="0.2">
      <c r="A842" s="71">
        <v>7195886832041</v>
      </c>
      <c r="B842" s="71">
        <v>7006556274453</v>
      </c>
      <c r="C842" s="70" t="s">
        <v>48</v>
      </c>
      <c r="D842">
        <v>0</v>
      </c>
      <c r="E842" s="72">
        <v>32700</v>
      </c>
      <c r="F842" s="72">
        <v>16400</v>
      </c>
      <c r="G842" s="70" t="s">
        <v>84</v>
      </c>
      <c r="H842" s="70" t="s">
        <v>631</v>
      </c>
      <c r="I842" s="70" t="s">
        <v>91</v>
      </c>
    </row>
    <row r="843" spans="1:9" x14ac:dyDescent="0.2">
      <c r="A843" s="71">
        <v>7195886832046</v>
      </c>
      <c r="B843" s="71">
        <v>7006556284490</v>
      </c>
      <c r="C843" s="70" t="s">
        <v>48</v>
      </c>
      <c r="D843">
        <v>0</v>
      </c>
      <c r="E843" s="72">
        <v>32700</v>
      </c>
      <c r="F843" s="72">
        <v>62100</v>
      </c>
      <c r="G843" s="70" t="s">
        <v>84</v>
      </c>
      <c r="H843" s="70" t="s">
        <v>632</v>
      </c>
      <c r="I843" s="70" t="s">
        <v>91</v>
      </c>
    </row>
    <row r="844" spans="1:9" x14ac:dyDescent="0.2">
      <c r="A844" s="71">
        <v>7195886842051</v>
      </c>
      <c r="B844" s="71">
        <v>7006556304533</v>
      </c>
      <c r="C844" s="70" t="s">
        <v>48</v>
      </c>
      <c r="D844">
        <v>0</v>
      </c>
      <c r="E844" s="72">
        <v>32700</v>
      </c>
      <c r="F844" s="72">
        <v>37400</v>
      </c>
      <c r="G844" s="70" t="s">
        <v>84</v>
      </c>
      <c r="H844" s="70" t="s">
        <v>633</v>
      </c>
      <c r="I844" s="70" t="s">
        <v>91</v>
      </c>
    </row>
    <row r="845" spans="1:9" x14ac:dyDescent="0.2">
      <c r="A845" s="71">
        <v>7195886852055</v>
      </c>
      <c r="B845" s="71">
        <v>7006556304569</v>
      </c>
      <c r="C845" s="70" t="s">
        <v>48</v>
      </c>
      <c r="D845">
        <v>0</v>
      </c>
      <c r="E845" s="72">
        <v>30900</v>
      </c>
      <c r="F845" s="72">
        <v>30900</v>
      </c>
      <c r="G845" s="70" t="s">
        <v>84</v>
      </c>
      <c r="H845" s="70" t="s">
        <v>634</v>
      </c>
      <c r="I845" s="70" t="s">
        <v>91</v>
      </c>
    </row>
    <row r="846" spans="1:9" x14ac:dyDescent="0.2">
      <c r="A846" s="71">
        <v>7195886862060</v>
      </c>
      <c r="B846" s="71">
        <v>7006556304600</v>
      </c>
      <c r="C846" s="70" t="s">
        <v>48</v>
      </c>
      <c r="D846">
        <v>0</v>
      </c>
      <c r="E846" s="72">
        <v>30900</v>
      </c>
      <c r="F846" s="72">
        <v>78400</v>
      </c>
      <c r="G846" s="70" t="s">
        <v>84</v>
      </c>
      <c r="H846" s="70" t="s">
        <v>635</v>
      </c>
      <c r="I846" s="70" t="s">
        <v>91</v>
      </c>
    </row>
    <row r="847" spans="1:9" x14ac:dyDescent="0.2">
      <c r="A847" s="71">
        <v>7195886862073</v>
      </c>
      <c r="B847" s="71">
        <v>7006556314655</v>
      </c>
      <c r="C847" s="70" t="s">
        <v>75</v>
      </c>
      <c r="D847">
        <v>2.637</v>
      </c>
      <c r="E847" s="72">
        <v>600</v>
      </c>
      <c r="F847" s="72">
        <v>0</v>
      </c>
      <c r="G847" s="70" t="s">
        <v>76</v>
      </c>
      <c r="H847" s="70" t="s">
        <v>636</v>
      </c>
      <c r="I847" s="70" t="s">
        <v>78</v>
      </c>
    </row>
    <row r="848" spans="1:9" x14ac:dyDescent="0.2">
      <c r="A848" s="71">
        <v>7195886862074</v>
      </c>
      <c r="B848" s="71">
        <v>7006556314655</v>
      </c>
      <c r="C848" s="70" t="s">
        <v>80</v>
      </c>
      <c r="D848">
        <v>0.2</v>
      </c>
      <c r="E848" s="72">
        <v>100</v>
      </c>
      <c r="F848" s="72">
        <v>0</v>
      </c>
      <c r="G848" s="70" t="s">
        <v>76</v>
      </c>
      <c r="H848" s="70" t="s">
        <v>636</v>
      </c>
      <c r="I848" s="70" t="s">
        <v>78</v>
      </c>
    </row>
    <row r="849" spans="1:9" x14ac:dyDescent="0.2">
      <c r="A849" s="71">
        <v>7195886862075</v>
      </c>
      <c r="B849" s="71">
        <v>7006556314655</v>
      </c>
      <c r="C849" s="70" t="s">
        <v>81</v>
      </c>
      <c r="D849">
        <v>-0.13100000000000001</v>
      </c>
      <c r="E849" s="72">
        <v>-100</v>
      </c>
      <c r="F849" s="72">
        <v>0</v>
      </c>
      <c r="G849" s="70" t="s">
        <v>76</v>
      </c>
      <c r="H849" s="70" t="s">
        <v>636</v>
      </c>
      <c r="I849" s="70" t="s">
        <v>78</v>
      </c>
    </row>
    <row r="850" spans="1:9" x14ac:dyDescent="0.2">
      <c r="A850" s="71">
        <v>7195886862076</v>
      </c>
      <c r="B850" s="71">
        <v>7006556314655</v>
      </c>
      <c r="C850" s="70" t="s">
        <v>117</v>
      </c>
      <c r="D850">
        <v>1.694</v>
      </c>
      <c r="E850" s="72">
        <v>400</v>
      </c>
      <c r="F850" s="72">
        <v>0</v>
      </c>
      <c r="G850" s="70" t="s">
        <v>76</v>
      </c>
      <c r="H850" s="70" t="s">
        <v>636</v>
      </c>
      <c r="I850" s="70" t="s">
        <v>78</v>
      </c>
    </row>
    <row r="851" spans="1:9" x14ac:dyDescent="0.2">
      <c r="A851" s="71">
        <v>7195886862077</v>
      </c>
      <c r="B851" s="71">
        <v>7006556314655</v>
      </c>
      <c r="C851" s="70" t="s">
        <v>79</v>
      </c>
      <c r="D851">
        <v>-4.4000000000000004</v>
      </c>
      <c r="E851" s="72">
        <v>-1000</v>
      </c>
      <c r="F851" s="72">
        <v>0</v>
      </c>
      <c r="G851" s="70" t="s">
        <v>76</v>
      </c>
      <c r="H851" s="70" t="s">
        <v>636</v>
      </c>
      <c r="I851" s="70" t="s">
        <v>78</v>
      </c>
    </row>
    <row r="852" spans="1:9" x14ac:dyDescent="0.2">
      <c r="A852" s="71">
        <v>7195886872087</v>
      </c>
      <c r="B852" s="71">
        <v>7006556344714</v>
      </c>
      <c r="C852" s="70" t="s">
        <v>48</v>
      </c>
      <c r="D852">
        <v>0</v>
      </c>
      <c r="E852" s="72">
        <v>0</v>
      </c>
      <c r="F852" s="72">
        <v>69400</v>
      </c>
      <c r="G852" s="70" t="s">
        <v>84</v>
      </c>
      <c r="H852" s="70" t="s">
        <v>637</v>
      </c>
      <c r="I852" s="70" t="s">
        <v>91</v>
      </c>
    </row>
    <row r="853" spans="1:9" x14ac:dyDescent="0.2">
      <c r="A853" s="71">
        <v>7195886882095</v>
      </c>
      <c r="B853" s="71">
        <v>7006556354748</v>
      </c>
      <c r="C853" s="70" t="s">
        <v>48</v>
      </c>
      <c r="D853">
        <v>0</v>
      </c>
      <c r="E853" s="72">
        <v>0</v>
      </c>
      <c r="F853" s="72">
        <v>64800</v>
      </c>
      <c r="G853" s="70" t="s">
        <v>84</v>
      </c>
      <c r="H853" s="70" t="s">
        <v>638</v>
      </c>
      <c r="I853" s="70" t="s">
        <v>91</v>
      </c>
    </row>
    <row r="854" spans="1:9" x14ac:dyDescent="0.2">
      <c r="A854" s="71">
        <v>7195886882104</v>
      </c>
      <c r="B854" s="71">
        <v>7006556364789</v>
      </c>
      <c r="C854" s="70" t="s">
        <v>157</v>
      </c>
      <c r="D854">
        <v>0</v>
      </c>
      <c r="E854" s="72">
        <v>100</v>
      </c>
      <c r="F854" s="72">
        <v>0</v>
      </c>
      <c r="G854" s="70" t="s">
        <v>84</v>
      </c>
      <c r="H854" s="70" t="s">
        <v>639</v>
      </c>
      <c r="I854" s="70" t="s">
        <v>83</v>
      </c>
    </row>
    <row r="855" spans="1:9" x14ac:dyDescent="0.2">
      <c r="A855" s="71">
        <v>7195886882105</v>
      </c>
      <c r="B855" s="71">
        <v>7006556364789</v>
      </c>
      <c r="C855" s="70" t="s">
        <v>48</v>
      </c>
      <c r="D855">
        <v>0</v>
      </c>
      <c r="E855" s="72">
        <v>25000</v>
      </c>
      <c r="F855" s="72">
        <v>64400</v>
      </c>
      <c r="G855" s="70" t="s">
        <v>84</v>
      </c>
      <c r="H855" s="70" t="s">
        <v>639</v>
      </c>
      <c r="I855" s="70" t="s">
        <v>91</v>
      </c>
    </row>
    <row r="856" spans="1:9" x14ac:dyDescent="0.2">
      <c r="A856" s="71">
        <v>7195886892111</v>
      </c>
      <c r="B856" s="71">
        <v>7006556384832</v>
      </c>
      <c r="C856" s="70" t="s">
        <v>48</v>
      </c>
      <c r="D856">
        <v>0</v>
      </c>
      <c r="E856" s="72">
        <v>15000</v>
      </c>
      <c r="F856" s="72">
        <v>43600</v>
      </c>
      <c r="G856" s="70" t="s">
        <v>84</v>
      </c>
      <c r="H856" s="70" t="s">
        <v>640</v>
      </c>
      <c r="I856" s="70" t="s">
        <v>91</v>
      </c>
    </row>
    <row r="857" spans="1:9" x14ac:dyDescent="0.2">
      <c r="A857" s="71">
        <v>7195886902116</v>
      </c>
      <c r="B857" s="71">
        <v>7006556394887</v>
      </c>
      <c r="C857" s="70" t="s">
        <v>48</v>
      </c>
      <c r="D857">
        <v>0</v>
      </c>
      <c r="E857" s="72">
        <v>31200</v>
      </c>
      <c r="F857" s="72">
        <v>49800</v>
      </c>
      <c r="G857" s="70" t="s">
        <v>84</v>
      </c>
      <c r="H857" s="70" t="s">
        <v>641</v>
      </c>
      <c r="I857" s="70" t="s">
        <v>91</v>
      </c>
    </row>
    <row r="858" spans="1:9" x14ac:dyDescent="0.2">
      <c r="A858" s="71">
        <v>7195886902122</v>
      </c>
      <c r="B858" s="71">
        <v>7006556394921</v>
      </c>
      <c r="C858" s="70" t="s">
        <v>48</v>
      </c>
      <c r="D858">
        <v>0</v>
      </c>
      <c r="E858" s="72">
        <v>31400</v>
      </c>
      <c r="F858" s="72">
        <v>40100</v>
      </c>
      <c r="G858" s="70" t="s">
        <v>84</v>
      </c>
      <c r="H858" s="70" t="s">
        <v>642</v>
      </c>
      <c r="I858" s="70" t="s">
        <v>91</v>
      </c>
    </row>
    <row r="859" spans="1:9" x14ac:dyDescent="0.2">
      <c r="A859" s="71">
        <v>7195886912126</v>
      </c>
      <c r="B859" s="71">
        <v>7006556404954</v>
      </c>
      <c r="C859" s="70" t="s">
        <v>48</v>
      </c>
      <c r="D859">
        <v>0</v>
      </c>
      <c r="E859" s="72">
        <v>29900</v>
      </c>
      <c r="F859" s="72">
        <v>54300</v>
      </c>
      <c r="G859" s="70" t="s">
        <v>84</v>
      </c>
      <c r="H859" s="70" t="s">
        <v>643</v>
      </c>
      <c r="I859" s="70" t="s">
        <v>91</v>
      </c>
    </row>
    <row r="860" spans="1:9" x14ac:dyDescent="0.2">
      <c r="A860" s="71">
        <v>7195886912130</v>
      </c>
      <c r="B860" s="71">
        <v>7006556414986</v>
      </c>
      <c r="C860" s="70" t="s">
        <v>48</v>
      </c>
      <c r="D860">
        <v>0</v>
      </c>
      <c r="E860" s="72">
        <v>30200</v>
      </c>
      <c r="F860" s="72">
        <v>42900</v>
      </c>
      <c r="G860" s="70" t="s">
        <v>84</v>
      </c>
      <c r="H860" s="70" t="s">
        <v>644</v>
      </c>
      <c r="I860" s="70" t="s">
        <v>91</v>
      </c>
    </row>
    <row r="861" spans="1:9" x14ac:dyDescent="0.2">
      <c r="A861" s="71">
        <v>7195886922135</v>
      </c>
      <c r="B861" s="71">
        <v>7006556415019</v>
      </c>
      <c r="C861" s="70" t="s">
        <v>48</v>
      </c>
      <c r="D861">
        <v>0</v>
      </c>
      <c r="E861" s="72">
        <v>30200</v>
      </c>
      <c r="F861" s="72">
        <v>32200</v>
      </c>
      <c r="G861" s="70" t="s">
        <v>84</v>
      </c>
      <c r="H861" s="70" t="s">
        <v>645</v>
      </c>
      <c r="I861" s="70" t="s">
        <v>91</v>
      </c>
    </row>
    <row r="862" spans="1:9" x14ac:dyDescent="0.2">
      <c r="A862" s="71">
        <v>7195886922140</v>
      </c>
      <c r="B862" s="71">
        <v>7006556425058</v>
      </c>
      <c r="C862" s="70" t="s">
        <v>48</v>
      </c>
      <c r="D862">
        <v>0</v>
      </c>
      <c r="E862" s="72">
        <v>30200</v>
      </c>
      <c r="F862" s="72">
        <v>33200</v>
      </c>
      <c r="G862" s="70" t="s">
        <v>84</v>
      </c>
      <c r="H862" s="70" t="s">
        <v>646</v>
      </c>
      <c r="I862" s="70" t="s">
        <v>91</v>
      </c>
    </row>
    <row r="863" spans="1:9" x14ac:dyDescent="0.2">
      <c r="A863" s="71">
        <v>7195886932146</v>
      </c>
      <c r="B863" s="71">
        <v>7006556435092</v>
      </c>
      <c r="C863" s="70" t="s">
        <v>48</v>
      </c>
      <c r="D863">
        <v>0</v>
      </c>
      <c r="E863" s="72">
        <v>4700</v>
      </c>
      <c r="F863" s="72">
        <v>45300</v>
      </c>
      <c r="G863" s="70" t="s">
        <v>84</v>
      </c>
      <c r="H863" s="70" t="s">
        <v>647</v>
      </c>
      <c r="I863" s="70" t="s">
        <v>91</v>
      </c>
    </row>
    <row r="864" spans="1:9" x14ac:dyDescent="0.2">
      <c r="A864" s="71">
        <v>7195886932152</v>
      </c>
      <c r="B864" s="71">
        <v>7006556445126</v>
      </c>
      <c r="C864" s="70" t="s">
        <v>48</v>
      </c>
      <c r="D864">
        <v>0</v>
      </c>
      <c r="E864" s="72">
        <v>4500</v>
      </c>
      <c r="F864" s="72">
        <v>40200</v>
      </c>
      <c r="G864" s="70" t="s">
        <v>84</v>
      </c>
      <c r="H864" s="70" t="s">
        <v>648</v>
      </c>
      <c r="I864" s="70" t="s">
        <v>91</v>
      </c>
    </row>
    <row r="865" spans="1:9" x14ac:dyDescent="0.2">
      <c r="A865" s="71">
        <v>7195886942157</v>
      </c>
      <c r="B865" s="71">
        <v>7006556445157</v>
      </c>
      <c r="C865" s="70" t="s">
        <v>48</v>
      </c>
      <c r="D865">
        <v>0</v>
      </c>
      <c r="E865" s="72">
        <v>4800</v>
      </c>
      <c r="F865" s="72">
        <v>51300</v>
      </c>
      <c r="G865" s="70" t="s">
        <v>84</v>
      </c>
      <c r="H865" s="70" t="s">
        <v>649</v>
      </c>
      <c r="I865" s="70" t="s">
        <v>91</v>
      </c>
    </row>
    <row r="866" spans="1:9" x14ac:dyDescent="0.2">
      <c r="A866" s="71">
        <v>7195886942163</v>
      </c>
      <c r="B866" s="71">
        <v>7006556455189</v>
      </c>
      <c r="C866" s="70" t="s">
        <v>48</v>
      </c>
      <c r="D866">
        <v>0</v>
      </c>
      <c r="E866" s="72">
        <v>5100</v>
      </c>
      <c r="F866" s="72">
        <v>32400</v>
      </c>
      <c r="G866" s="70" t="s">
        <v>84</v>
      </c>
      <c r="H866" s="70" t="s">
        <v>650</v>
      </c>
      <c r="I866" s="70" t="s">
        <v>91</v>
      </c>
    </row>
    <row r="867" spans="1:9" x14ac:dyDescent="0.2">
      <c r="A867" s="71">
        <v>7195886952168</v>
      </c>
      <c r="B867" s="71">
        <v>7006556465224</v>
      </c>
      <c r="C867" s="70" t="s">
        <v>48</v>
      </c>
      <c r="D867">
        <v>0</v>
      </c>
      <c r="E867" s="72">
        <v>75000</v>
      </c>
      <c r="F867" s="72">
        <v>121000</v>
      </c>
      <c r="G867" s="70" t="s">
        <v>84</v>
      </c>
      <c r="H867" s="70" t="s">
        <v>651</v>
      </c>
      <c r="I867" s="70" t="s">
        <v>91</v>
      </c>
    </row>
    <row r="868" spans="1:9" x14ac:dyDescent="0.2">
      <c r="A868" s="71">
        <v>7195886952172</v>
      </c>
      <c r="B868" s="71">
        <v>7006556485282</v>
      </c>
      <c r="C868" s="70" t="s">
        <v>48</v>
      </c>
      <c r="D868">
        <v>7.4999999999999997E-2</v>
      </c>
      <c r="E868" s="72">
        <v>0</v>
      </c>
      <c r="F868" s="72">
        <v>0</v>
      </c>
      <c r="G868" s="70" t="s">
        <v>100</v>
      </c>
      <c r="H868" s="70" t="s">
        <v>652</v>
      </c>
      <c r="I868" s="70" t="s">
        <v>102</v>
      </c>
    </row>
    <row r="869" spans="1:9" x14ac:dyDescent="0.2">
      <c r="A869" s="71">
        <v>7195886952173</v>
      </c>
      <c r="B869" s="71">
        <v>7006556485282</v>
      </c>
      <c r="C869" s="70" t="s">
        <v>48</v>
      </c>
      <c r="D869">
        <v>0</v>
      </c>
      <c r="E869" s="72">
        <v>34500</v>
      </c>
      <c r="F869" s="72">
        <v>57900</v>
      </c>
      <c r="G869" s="70" t="s">
        <v>84</v>
      </c>
      <c r="H869" s="70" t="s">
        <v>652</v>
      </c>
      <c r="I869" s="70" t="s">
        <v>91</v>
      </c>
    </row>
    <row r="870" spans="1:9" x14ac:dyDescent="0.2">
      <c r="A870" s="71">
        <v>7195886962178</v>
      </c>
      <c r="B870" s="71">
        <v>7006556485315</v>
      </c>
      <c r="C870" s="70" t="s">
        <v>48</v>
      </c>
      <c r="D870">
        <v>0</v>
      </c>
      <c r="E870" s="72">
        <v>26000</v>
      </c>
      <c r="F870" s="72">
        <v>33500</v>
      </c>
      <c r="G870" s="70" t="s">
        <v>84</v>
      </c>
      <c r="H870" s="70" t="s">
        <v>653</v>
      </c>
      <c r="I870" s="70" t="s">
        <v>91</v>
      </c>
    </row>
    <row r="871" spans="1:9" x14ac:dyDescent="0.2">
      <c r="A871" s="71">
        <v>7195886962182</v>
      </c>
      <c r="B871" s="71">
        <v>7006556495350</v>
      </c>
      <c r="C871" s="70" t="s">
        <v>48</v>
      </c>
      <c r="D871">
        <v>0</v>
      </c>
      <c r="E871" s="72">
        <v>26000</v>
      </c>
      <c r="F871" s="72">
        <v>17000</v>
      </c>
      <c r="G871" s="70" t="s">
        <v>84</v>
      </c>
      <c r="H871" s="70" t="s">
        <v>654</v>
      </c>
      <c r="I871" s="70" t="s">
        <v>91</v>
      </c>
    </row>
    <row r="872" spans="1:9" x14ac:dyDescent="0.2">
      <c r="A872" s="71">
        <v>7195886972187</v>
      </c>
      <c r="B872" s="71">
        <v>7006556505390</v>
      </c>
      <c r="C872" s="70" t="s">
        <v>48</v>
      </c>
      <c r="D872">
        <v>0</v>
      </c>
      <c r="E872" s="72">
        <v>26500</v>
      </c>
      <c r="F872" s="72">
        <v>22700</v>
      </c>
      <c r="G872" s="70" t="s">
        <v>84</v>
      </c>
      <c r="H872" s="70" t="s">
        <v>655</v>
      </c>
      <c r="I872" s="70" t="s">
        <v>91</v>
      </c>
    </row>
    <row r="873" spans="1:9" x14ac:dyDescent="0.2">
      <c r="A873" s="71">
        <v>7195886972192</v>
      </c>
      <c r="B873" s="71">
        <v>7006556505429</v>
      </c>
      <c r="C873" s="70" t="s">
        <v>48</v>
      </c>
      <c r="D873">
        <v>0</v>
      </c>
      <c r="E873" s="72">
        <v>30000</v>
      </c>
      <c r="F873" s="72">
        <v>49400</v>
      </c>
      <c r="G873" s="70" t="s">
        <v>84</v>
      </c>
      <c r="H873" s="70" t="s">
        <v>656</v>
      </c>
      <c r="I873" s="70" t="s">
        <v>91</v>
      </c>
    </row>
    <row r="874" spans="1:9" x14ac:dyDescent="0.2">
      <c r="A874" s="71">
        <v>7195886972196</v>
      </c>
      <c r="B874" s="71">
        <v>7006556525470</v>
      </c>
      <c r="C874" s="70" t="s">
        <v>48</v>
      </c>
      <c r="D874">
        <v>0</v>
      </c>
      <c r="E874" s="72">
        <v>28500</v>
      </c>
      <c r="F874" s="72">
        <v>36900</v>
      </c>
      <c r="G874" s="70" t="s">
        <v>84</v>
      </c>
      <c r="H874" s="70" t="s">
        <v>657</v>
      </c>
      <c r="I874" s="70" t="s">
        <v>91</v>
      </c>
    </row>
    <row r="875" spans="1:9" x14ac:dyDescent="0.2">
      <c r="A875" s="71">
        <v>7195886982201</v>
      </c>
      <c r="B875" s="71">
        <v>7006556535505</v>
      </c>
      <c r="C875" s="70" t="s">
        <v>48</v>
      </c>
      <c r="D875">
        <v>0</v>
      </c>
      <c r="E875" s="72">
        <v>29500</v>
      </c>
      <c r="F875" s="72">
        <v>26500</v>
      </c>
      <c r="G875" s="70" t="s">
        <v>84</v>
      </c>
      <c r="H875" s="70" t="s">
        <v>658</v>
      </c>
      <c r="I875" s="70" t="s">
        <v>91</v>
      </c>
    </row>
    <row r="876" spans="1:9" x14ac:dyDescent="0.2">
      <c r="A876" s="71">
        <v>7195886982206</v>
      </c>
      <c r="B876" s="71">
        <v>7006556535543</v>
      </c>
      <c r="C876" s="70" t="s">
        <v>48</v>
      </c>
      <c r="D876">
        <v>0</v>
      </c>
      <c r="E876" s="72">
        <v>31300</v>
      </c>
      <c r="F876" s="72">
        <v>22200</v>
      </c>
      <c r="G876" s="70" t="s">
        <v>84</v>
      </c>
      <c r="H876" s="70" t="s">
        <v>659</v>
      </c>
      <c r="I876" s="70" t="s">
        <v>91</v>
      </c>
    </row>
    <row r="877" spans="1:9" x14ac:dyDescent="0.2">
      <c r="A877" s="71">
        <v>7195886992211</v>
      </c>
      <c r="B877" s="71">
        <v>7006556545577</v>
      </c>
      <c r="C877" s="70" t="s">
        <v>48</v>
      </c>
      <c r="D877">
        <v>0</v>
      </c>
      <c r="E877" s="72">
        <v>32700</v>
      </c>
      <c r="F877" s="72">
        <v>37700</v>
      </c>
      <c r="G877" s="70" t="s">
        <v>84</v>
      </c>
      <c r="H877" s="70" t="s">
        <v>660</v>
      </c>
      <c r="I877" s="70" t="s">
        <v>91</v>
      </c>
    </row>
    <row r="878" spans="1:9" x14ac:dyDescent="0.2">
      <c r="A878" s="71">
        <v>7195886992215</v>
      </c>
      <c r="B878" s="71">
        <v>7006556555611</v>
      </c>
      <c r="C878" s="70" t="s">
        <v>48</v>
      </c>
      <c r="D878">
        <v>0</v>
      </c>
      <c r="E878" s="72">
        <v>29400</v>
      </c>
      <c r="F878" s="72">
        <v>16800</v>
      </c>
      <c r="G878" s="70" t="s">
        <v>84</v>
      </c>
      <c r="H878" s="70" t="s">
        <v>661</v>
      </c>
      <c r="I878" s="70" t="s">
        <v>91</v>
      </c>
    </row>
    <row r="879" spans="1:9" x14ac:dyDescent="0.2">
      <c r="A879" s="71">
        <v>7195887002218</v>
      </c>
      <c r="B879" s="71">
        <v>7006556555643</v>
      </c>
      <c r="C879" s="70" t="s">
        <v>48</v>
      </c>
      <c r="D879">
        <v>0</v>
      </c>
      <c r="E879" s="72">
        <v>0</v>
      </c>
      <c r="F879" s="72">
        <v>500</v>
      </c>
      <c r="G879" s="70" t="s">
        <v>84</v>
      </c>
      <c r="H879" s="70" t="s">
        <v>662</v>
      </c>
      <c r="I879" s="70" t="s">
        <v>91</v>
      </c>
    </row>
    <row r="880" spans="1:9" x14ac:dyDescent="0.2">
      <c r="A880" s="71">
        <v>7195887002221</v>
      </c>
      <c r="B880" s="71">
        <v>7006556555670</v>
      </c>
      <c r="C880" s="70" t="s">
        <v>48</v>
      </c>
      <c r="D880">
        <v>0</v>
      </c>
      <c r="E880" s="72">
        <v>0</v>
      </c>
      <c r="F880" s="72">
        <v>37700</v>
      </c>
      <c r="G880" s="70" t="s">
        <v>84</v>
      </c>
      <c r="H880" s="70" t="s">
        <v>663</v>
      </c>
      <c r="I880" s="70" t="s">
        <v>91</v>
      </c>
    </row>
    <row r="881" spans="1:9" x14ac:dyDescent="0.2">
      <c r="A881" s="71">
        <v>7195887012224</v>
      </c>
      <c r="B881" s="71">
        <v>7006556565697</v>
      </c>
      <c r="C881" s="70" t="s">
        <v>48</v>
      </c>
      <c r="D881">
        <v>0</v>
      </c>
      <c r="E881" s="72">
        <v>0</v>
      </c>
      <c r="F881" s="72">
        <v>37700</v>
      </c>
      <c r="G881" s="70" t="s">
        <v>84</v>
      </c>
      <c r="H881" s="70" t="s">
        <v>664</v>
      </c>
      <c r="I881" s="70" t="s">
        <v>91</v>
      </c>
    </row>
    <row r="882" spans="1:9" x14ac:dyDescent="0.2">
      <c r="A882" s="71">
        <v>7195887012227</v>
      </c>
      <c r="B882" s="71">
        <v>7006556565724</v>
      </c>
      <c r="C882" s="70" t="s">
        <v>48</v>
      </c>
      <c r="D882">
        <v>0</v>
      </c>
      <c r="E882" s="72">
        <v>0</v>
      </c>
      <c r="F882" s="72">
        <v>37700</v>
      </c>
      <c r="G882" s="70" t="s">
        <v>84</v>
      </c>
      <c r="H882" s="70" t="s">
        <v>665</v>
      </c>
      <c r="I882" s="70" t="s">
        <v>91</v>
      </c>
    </row>
    <row r="883" spans="1:9" x14ac:dyDescent="0.2">
      <c r="A883" s="71">
        <v>7195887022230</v>
      </c>
      <c r="B883" s="71">
        <v>7006556565751</v>
      </c>
      <c r="C883" s="70" t="s">
        <v>48</v>
      </c>
      <c r="D883">
        <v>0</v>
      </c>
      <c r="E883" s="72">
        <v>0</v>
      </c>
      <c r="F883" s="72">
        <v>37700</v>
      </c>
      <c r="G883" s="70" t="s">
        <v>84</v>
      </c>
      <c r="H883" s="70" t="s">
        <v>666</v>
      </c>
      <c r="I883" s="70" t="s">
        <v>91</v>
      </c>
    </row>
    <row r="884" spans="1:9" x14ac:dyDescent="0.2">
      <c r="A884" s="71">
        <v>7195887032233</v>
      </c>
      <c r="B884" s="71">
        <v>7006556575778</v>
      </c>
      <c r="C884" s="70" t="s">
        <v>48</v>
      </c>
      <c r="D884">
        <v>0</v>
      </c>
      <c r="E884" s="72">
        <v>0</v>
      </c>
      <c r="F884" s="72">
        <v>37700</v>
      </c>
      <c r="G884" s="70" t="s">
        <v>84</v>
      </c>
      <c r="H884" s="70" t="s">
        <v>667</v>
      </c>
      <c r="I884" s="70" t="s">
        <v>91</v>
      </c>
    </row>
    <row r="885" spans="1:9" x14ac:dyDescent="0.2">
      <c r="A885" s="71">
        <v>7195887032236</v>
      </c>
      <c r="B885" s="71">
        <v>7006556575805</v>
      </c>
      <c r="C885" s="70" t="s">
        <v>48</v>
      </c>
      <c r="D885">
        <v>0</v>
      </c>
      <c r="E885" s="72">
        <v>0</v>
      </c>
      <c r="F885" s="72">
        <v>37700</v>
      </c>
      <c r="G885" s="70" t="s">
        <v>84</v>
      </c>
      <c r="H885" s="70" t="s">
        <v>668</v>
      </c>
      <c r="I885" s="70" t="s">
        <v>91</v>
      </c>
    </row>
    <row r="886" spans="1:9" x14ac:dyDescent="0.2">
      <c r="A886" s="71">
        <v>7195887042239</v>
      </c>
      <c r="B886" s="71">
        <v>7006556575832</v>
      </c>
      <c r="C886" s="70" t="s">
        <v>48</v>
      </c>
      <c r="D886">
        <v>0</v>
      </c>
      <c r="E886" s="72">
        <v>0</v>
      </c>
      <c r="F886" s="72">
        <v>37700</v>
      </c>
      <c r="G886" s="70" t="s">
        <v>84</v>
      </c>
      <c r="H886" s="70" t="s">
        <v>669</v>
      </c>
      <c r="I886" s="70" t="s">
        <v>91</v>
      </c>
    </row>
    <row r="887" spans="1:9" x14ac:dyDescent="0.2">
      <c r="A887" s="71">
        <v>7195887052244</v>
      </c>
      <c r="B887" s="71">
        <v>7006556585863</v>
      </c>
      <c r="C887" s="70" t="s">
        <v>48</v>
      </c>
      <c r="D887">
        <v>0</v>
      </c>
      <c r="E887" s="72">
        <v>26100</v>
      </c>
      <c r="F887" s="72">
        <v>64800</v>
      </c>
      <c r="G887" s="70" t="s">
        <v>84</v>
      </c>
      <c r="H887" s="70" t="s">
        <v>670</v>
      </c>
      <c r="I887" s="70" t="s">
        <v>91</v>
      </c>
    </row>
    <row r="888" spans="1:9" x14ac:dyDescent="0.2">
      <c r="A888" s="71">
        <v>7195887052249</v>
      </c>
      <c r="B888" s="71">
        <v>7006556585895</v>
      </c>
      <c r="C888" s="70" t="s">
        <v>48</v>
      </c>
      <c r="D888">
        <v>0</v>
      </c>
      <c r="E888" s="72">
        <v>24400</v>
      </c>
      <c r="F888" s="72">
        <v>46600</v>
      </c>
      <c r="G888" s="70" t="s">
        <v>84</v>
      </c>
      <c r="H888" s="70" t="s">
        <v>671</v>
      </c>
      <c r="I888" s="70" t="s">
        <v>91</v>
      </c>
    </row>
    <row r="889" spans="1:9" x14ac:dyDescent="0.2">
      <c r="A889" s="71">
        <v>7195887062254</v>
      </c>
      <c r="B889" s="71">
        <v>7006556595933</v>
      </c>
      <c r="C889" s="70" t="s">
        <v>48</v>
      </c>
      <c r="D889">
        <v>0</v>
      </c>
      <c r="E889" s="72">
        <v>24400</v>
      </c>
      <c r="F889" s="72">
        <v>43600</v>
      </c>
      <c r="G889" s="70" t="s">
        <v>84</v>
      </c>
      <c r="H889" s="70" t="s">
        <v>672</v>
      </c>
      <c r="I889" s="70" t="s">
        <v>91</v>
      </c>
    </row>
    <row r="890" spans="1:9" x14ac:dyDescent="0.2">
      <c r="A890" s="71">
        <v>7195887072258</v>
      </c>
      <c r="B890" s="71">
        <v>7006556605966</v>
      </c>
      <c r="C890" s="70" t="s">
        <v>48</v>
      </c>
      <c r="D890">
        <v>0</v>
      </c>
      <c r="E890" s="72">
        <v>24400</v>
      </c>
      <c r="F890" s="72">
        <v>65100</v>
      </c>
      <c r="G890" s="70" t="s">
        <v>84</v>
      </c>
      <c r="H890" s="70" t="s">
        <v>673</v>
      </c>
      <c r="I890" s="70" t="s">
        <v>91</v>
      </c>
    </row>
    <row r="891" spans="1:9" x14ac:dyDescent="0.2">
      <c r="A891" s="71">
        <v>7195887082267</v>
      </c>
      <c r="B891" s="71">
        <v>7006556616031</v>
      </c>
      <c r="C891" s="70" t="s">
        <v>48</v>
      </c>
      <c r="D891">
        <v>0</v>
      </c>
      <c r="E891" s="72">
        <v>25000</v>
      </c>
      <c r="F891" s="72">
        <v>56600</v>
      </c>
      <c r="G891" s="70" t="s">
        <v>84</v>
      </c>
      <c r="H891" s="70" t="s">
        <v>674</v>
      </c>
      <c r="I891" s="70" t="s">
        <v>91</v>
      </c>
    </row>
    <row r="892" spans="1:9" x14ac:dyDescent="0.2">
      <c r="A892" s="71">
        <v>7195887082273</v>
      </c>
      <c r="B892" s="71">
        <v>7006556626067</v>
      </c>
      <c r="C892" s="70" t="s">
        <v>79</v>
      </c>
      <c r="D892">
        <v>4.9000000000000004</v>
      </c>
      <c r="E892" s="72">
        <v>1500</v>
      </c>
      <c r="F892" s="72">
        <v>0</v>
      </c>
      <c r="G892" s="70" t="s">
        <v>76</v>
      </c>
      <c r="H892" s="70" t="s">
        <v>675</v>
      </c>
      <c r="I892" s="70" t="s">
        <v>78</v>
      </c>
    </row>
    <row r="893" spans="1:9" x14ac:dyDescent="0.2">
      <c r="A893" s="71">
        <v>7195887082274</v>
      </c>
      <c r="B893" s="71">
        <v>7006556626067</v>
      </c>
      <c r="C893" s="70" t="s">
        <v>80</v>
      </c>
      <c r="D893">
        <v>-6.4960000000000004</v>
      </c>
      <c r="E893" s="72">
        <v>-1700</v>
      </c>
      <c r="F893" s="72">
        <v>0</v>
      </c>
      <c r="G893" s="70" t="s">
        <v>76</v>
      </c>
      <c r="H893" s="70" t="s">
        <v>675</v>
      </c>
      <c r="I893" s="70" t="s">
        <v>78</v>
      </c>
    </row>
    <row r="894" spans="1:9" x14ac:dyDescent="0.2">
      <c r="A894" s="71">
        <v>7195887082275</v>
      </c>
      <c r="B894" s="71">
        <v>7006556626067</v>
      </c>
      <c r="C894" s="70" t="s">
        <v>81</v>
      </c>
      <c r="D894">
        <v>2.8079999999999998</v>
      </c>
      <c r="E894" s="72">
        <v>500</v>
      </c>
      <c r="F894" s="72">
        <v>0</v>
      </c>
      <c r="G894" s="70" t="s">
        <v>76</v>
      </c>
      <c r="H894" s="70" t="s">
        <v>675</v>
      </c>
      <c r="I894" s="70" t="s">
        <v>78</v>
      </c>
    </row>
    <row r="895" spans="1:9" x14ac:dyDescent="0.2">
      <c r="A895" s="71">
        <v>7195887082276</v>
      </c>
      <c r="B895" s="71">
        <v>7006556626067</v>
      </c>
      <c r="C895" s="70" t="s">
        <v>75</v>
      </c>
      <c r="D895">
        <v>-1.212</v>
      </c>
      <c r="E895" s="72">
        <v>-300</v>
      </c>
      <c r="F895" s="72">
        <v>0</v>
      </c>
      <c r="G895" s="70" t="s">
        <v>76</v>
      </c>
      <c r="H895" s="70" t="s">
        <v>675</v>
      </c>
      <c r="I895" s="70" t="s">
        <v>78</v>
      </c>
    </row>
    <row r="896" spans="1:9" x14ac:dyDescent="0.2">
      <c r="A896" s="71">
        <v>7195887102288</v>
      </c>
      <c r="B896" s="71">
        <v>7006556626100</v>
      </c>
      <c r="C896" s="70" t="s">
        <v>48</v>
      </c>
      <c r="D896">
        <v>0</v>
      </c>
      <c r="E896" s="72">
        <v>0</v>
      </c>
      <c r="F896" s="72">
        <v>29900</v>
      </c>
      <c r="G896" s="70" t="s">
        <v>84</v>
      </c>
      <c r="H896" s="70" t="s">
        <v>676</v>
      </c>
      <c r="I896" s="70" t="s">
        <v>91</v>
      </c>
    </row>
    <row r="897" spans="1:9" x14ac:dyDescent="0.2">
      <c r="A897" s="71">
        <v>7195887112294</v>
      </c>
      <c r="B897" s="71">
        <v>7006556636138</v>
      </c>
      <c r="C897" s="70" t="s">
        <v>48</v>
      </c>
      <c r="D897">
        <v>0</v>
      </c>
      <c r="E897" s="72">
        <v>-36700</v>
      </c>
      <c r="F897" s="72">
        <v>0</v>
      </c>
      <c r="G897" s="70" t="s">
        <v>82</v>
      </c>
      <c r="H897" s="70" t="s">
        <v>677</v>
      </c>
      <c r="I897" s="70" t="s">
        <v>91</v>
      </c>
    </row>
    <row r="898" spans="1:9" x14ac:dyDescent="0.2">
      <c r="A898" s="71">
        <v>7195887112295</v>
      </c>
      <c r="B898" s="71">
        <v>7006556636138</v>
      </c>
      <c r="C898" s="70" t="s">
        <v>48</v>
      </c>
      <c r="D898">
        <v>0</v>
      </c>
      <c r="E898" s="72">
        <v>0</v>
      </c>
      <c r="F898" s="72">
        <v>11200</v>
      </c>
      <c r="G898" s="70" t="s">
        <v>84</v>
      </c>
      <c r="H898" s="70" t="s">
        <v>677</v>
      </c>
      <c r="I898" s="70" t="s">
        <v>91</v>
      </c>
    </row>
    <row r="899" spans="1:9" x14ac:dyDescent="0.2">
      <c r="A899" s="71">
        <v>7195887112298</v>
      </c>
      <c r="B899" s="71">
        <v>7006556646167</v>
      </c>
      <c r="C899" s="70" t="s">
        <v>48</v>
      </c>
      <c r="D899">
        <v>0</v>
      </c>
      <c r="E899" s="72">
        <v>0</v>
      </c>
      <c r="F899" s="72">
        <v>-800</v>
      </c>
      <c r="G899" s="70" t="s">
        <v>82</v>
      </c>
      <c r="H899" s="70" t="s">
        <v>678</v>
      </c>
      <c r="I899" s="70" t="s">
        <v>91</v>
      </c>
    </row>
    <row r="900" spans="1:9" x14ac:dyDescent="0.2">
      <c r="A900" s="71">
        <v>7195887112299</v>
      </c>
      <c r="B900" s="71">
        <v>7006556646188</v>
      </c>
      <c r="C900" s="70" t="s">
        <v>48</v>
      </c>
      <c r="D900">
        <v>-7.0000000000000007E-2</v>
      </c>
      <c r="E900" s="72">
        <v>0</v>
      </c>
      <c r="F900" s="72">
        <v>0</v>
      </c>
      <c r="G900" s="70" t="s">
        <v>155</v>
      </c>
      <c r="H900" s="70" t="s">
        <v>679</v>
      </c>
      <c r="I900" s="70" t="s">
        <v>102</v>
      </c>
    </row>
    <row r="901" spans="1:9" x14ac:dyDescent="0.2">
      <c r="A901" s="71">
        <v>7195887122305</v>
      </c>
      <c r="B901" s="71">
        <v>7006556646212</v>
      </c>
      <c r="C901" s="70" t="s">
        <v>79</v>
      </c>
      <c r="D901">
        <v>-3</v>
      </c>
      <c r="E901" s="72">
        <v>-700</v>
      </c>
      <c r="F901" s="72">
        <v>0</v>
      </c>
      <c r="G901" s="70" t="s">
        <v>76</v>
      </c>
      <c r="H901" s="70" t="s">
        <v>680</v>
      </c>
      <c r="I901" s="70" t="s">
        <v>78</v>
      </c>
    </row>
    <row r="902" spans="1:9" x14ac:dyDescent="0.2">
      <c r="A902" s="71">
        <v>7195887122306</v>
      </c>
      <c r="B902" s="71">
        <v>7006556646212</v>
      </c>
      <c r="C902" s="70" t="s">
        <v>75</v>
      </c>
      <c r="D902">
        <v>1</v>
      </c>
      <c r="E902" s="72">
        <v>200</v>
      </c>
      <c r="F902" s="72">
        <v>0</v>
      </c>
      <c r="G902" s="70" t="s">
        <v>76</v>
      </c>
      <c r="H902" s="70" t="s">
        <v>680</v>
      </c>
      <c r="I902" s="70" t="s">
        <v>78</v>
      </c>
    </row>
    <row r="903" spans="1:9" x14ac:dyDescent="0.2">
      <c r="A903" s="71">
        <v>7195887122307</v>
      </c>
      <c r="B903" s="71">
        <v>7006556646212</v>
      </c>
      <c r="C903" s="70" t="s">
        <v>80</v>
      </c>
      <c r="D903">
        <v>2</v>
      </c>
      <c r="E903" s="72">
        <v>500</v>
      </c>
      <c r="F903" s="72">
        <v>0</v>
      </c>
      <c r="G903" s="70" t="s">
        <v>76</v>
      </c>
      <c r="H903" s="70" t="s">
        <v>680</v>
      </c>
      <c r="I903" s="70" t="s">
        <v>78</v>
      </c>
    </row>
    <row r="904" spans="1:9" x14ac:dyDescent="0.2">
      <c r="A904" s="71">
        <v>7195887132316</v>
      </c>
      <c r="B904" s="71">
        <v>7006556656269</v>
      </c>
      <c r="C904" s="70" t="s">
        <v>48</v>
      </c>
      <c r="D904">
        <v>0</v>
      </c>
      <c r="E904" s="72">
        <v>18900</v>
      </c>
      <c r="F904" s="72">
        <v>0</v>
      </c>
      <c r="G904" s="70" t="s">
        <v>84</v>
      </c>
      <c r="H904" s="70" t="s">
        <v>681</v>
      </c>
      <c r="I904" s="70" t="s">
        <v>91</v>
      </c>
    </row>
    <row r="905" spans="1:9" x14ac:dyDescent="0.2">
      <c r="A905" s="71">
        <v>7195887142320</v>
      </c>
      <c r="B905" s="71">
        <v>7006556656292</v>
      </c>
      <c r="C905" s="70" t="s">
        <v>48</v>
      </c>
      <c r="D905">
        <v>0</v>
      </c>
      <c r="E905" s="72">
        <v>16100</v>
      </c>
      <c r="F905" s="72">
        <v>0</v>
      </c>
      <c r="G905" s="70" t="s">
        <v>84</v>
      </c>
      <c r="H905" s="70" t="s">
        <v>682</v>
      </c>
      <c r="I905" s="70" t="s">
        <v>91</v>
      </c>
    </row>
    <row r="906" spans="1:9" x14ac:dyDescent="0.2">
      <c r="A906" s="71">
        <v>7195887142326</v>
      </c>
      <c r="B906" s="71">
        <v>7006556656337</v>
      </c>
      <c r="C906" s="70" t="s">
        <v>48</v>
      </c>
      <c r="D906">
        <v>0</v>
      </c>
      <c r="E906" s="72">
        <v>20100</v>
      </c>
      <c r="F906" s="72">
        <v>96500</v>
      </c>
      <c r="G906" s="70" t="s">
        <v>84</v>
      </c>
      <c r="H906" s="70" t="s">
        <v>683</v>
      </c>
      <c r="I906" s="70" t="s">
        <v>91</v>
      </c>
    </row>
    <row r="907" spans="1:9" x14ac:dyDescent="0.2">
      <c r="A907" s="71">
        <v>7195887152332</v>
      </c>
      <c r="B907" s="71">
        <v>7006556666372</v>
      </c>
      <c r="C907" s="70" t="s">
        <v>48</v>
      </c>
      <c r="D907">
        <v>0</v>
      </c>
      <c r="E907" s="72">
        <v>16000</v>
      </c>
      <c r="F907" s="72">
        <v>137800</v>
      </c>
      <c r="G907" s="70" t="s">
        <v>84</v>
      </c>
      <c r="H907" s="70" t="s">
        <v>684</v>
      </c>
      <c r="I907" s="70" t="s">
        <v>91</v>
      </c>
    </row>
    <row r="908" spans="1:9" x14ac:dyDescent="0.2">
      <c r="A908" s="71">
        <v>7195887152334</v>
      </c>
      <c r="B908" s="71">
        <v>7006556686407</v>
      </c>
      <c r="C908" s="70" t="s">
        <v>48</v>
      </c>
      <c r="D908">
        <v>0</v>
      </c>
      <c r="E908" s="72">
        <v>500</v>
      </c>
      <c r="F908" s="72">
        <v>0</v>
      </c>
      <c r="G908" s="70" t="s">
        <v>84</v>
      </c>
      <c r="H908" s="70" t="s">
        <v>685</v>
      </c>
      <c r="I908" s="70" t="s">
        <v>91</v>
      </c>
    </row>
    <row r="909" spans="1:9" x14ac:dyDescent="0.2">
      <c r="A909" s="71">
        <v>7195887152338</v>
      </c>
      <c r="B909" s="71">
        <v>7006556686432</v>
      </c>
      <c r="C909" s="70" t="s">
        <v>48</v>
      </c>
      <c r="D909">
        <v>0</v>
      </c>
      <c r="E909" s="72">
        <v>12000</v>
      </c>
      <c r="F909" s="72">
        <v>82600</v>
      </c>
      <c r="G909" s="70" t="s">
        <v>84</v>
      </c>
      <c r="H909" s="70" t="s">
        <v>686</v>
      </c>
      <c r="I909" s="70" t="s">
        <v>91</v>
      </c>
    </row>
    <row r="910" spans="1:9" x14ac:dyDescent="0.2">
      <c r="A910" s="71">
        <v>7195887162343</v>
      </c>
      <c r="B910" s="71">
        <v>7006556686461</v>
      </c>
      <c r="C910" s="70" t="s">
        <v>48</v>
      </c>
      <c r="D910">
        <v>0</v>
      </c>
      <c r="E910" s="72">
        <v>11300</v>
      </c>
      <c r="F910" s="72">
        <v>68800</v>
      </c>
      <c r="G910" s="70" t="s">
        <v>84</v>
      </c>
      <c r="H910" s="70" t="s">
        <v>687</v>
      </c>
      <c r="I910" s="70" t="s">
        <v>91</v>
      </c>
    </row>
    <row r="911" spans="1:9" x14ac:dyDescent="0.2">
      <c r="A911" s="71">
        <v>7195887162348</v>
      </c>
      <c r="B911" s="71">
        <v>7006556696489</v>
      </c>
      <c r="C911" s="70" t="s">
        <v>48</v>
      </c>
      <c r="D911">
        <v>0</v>
      </c>
      <c r="E911" s="72">
        <v>14400</v>
      </c>
      <c r="F911" s="72">
        <v>35000</v>
      </c>
      <c r="G911" s="70" t="s">
        <v>84</v>
      </c>
      <c r="H911" s="70" t="s">
        <v>688</v>
      </c>
      <c r="I911" s="70" t="s">
        <v>91</v>
      </c>
    </row>
    <row r="912" spans="1:9" x14ac:dyDescent="0.2">
      <c r="A912" s="71">
        <v>7195887172358</v>
      </c>
      <c r="B912" s="71">
        <v>7006556696580</v>
      </c>
      <c r="C912" s="70" t="s">
        <v>48</v>
      </c>
      <c r="D912">
        <v>0</v>
      </c>
      <c r="E912" s="72">
        <v>4200</v>
      </c>
      <c r="F912" s="72">
        <v>22400</v>
      </c>
      <c r="G912" s="70" t="s">
        <v>84</v>
      </c>
      <c r="H912" s="70" t="s">
        <v>689</v>
      </c>
      <c r="I912" s="70" t="s">
        <v>91</v>
      </c>
    </row>
    <row r="913" spans="1:9" x14ac:dyDescent="0.2">
      <c r="A913" s="71">
        <v>7195887182362</v>
      </c>
      <c r="B913" s="71">
        <v>7006556716617</v>
      </c>
      <c r="C913" s="70" t="s">
        <v>48</v>
      </c>
      <c r="D913">
        <v>0</v>
      </c>
      <c r="E913" s="72">
        <v>3600</v>
      </c>
      <c r="F913" s="72">
        <v>26400</v>
      </c>
      <c r="G913" s="70" t="s">
        <v>84</v>
      </c>
      <c r="H913" s="70" t="s">
        <v>690</v>
      </c>
      <c r="I913" s="70" t="s">
        <v>91</v>
      </c>
    </row>
    <row r="914" spans="1:9" x14ac:dyDescent="0.2">
      <c r="A914" s="71">
        <v>7195887182366</v>
      </c>
      <c r="B914" s="71">
        <v>7006556716649</v>
      </c>
      <c r="C914" s="70" t="s">
        <v>48</v>
      </c>
      <c r="D914">
        <v>0</v>
      </c>
      <c r="E914" s="72">
        <v>3600</v>
      </c>
      <c r="F914" s="72">
        <v>14400</v>
      </c>
      <c r="G914" s="70" t="s">
        <v>84</v>
      </c>
      <c r="H914" s="70" t="s">
        <v>691</v>
      </c>
      <c r="I914" s="70" t="s">
        <v>91</v>
      </c>
    </row>
    <row r="915" spans="1:9" x14ac:dyDescent="0.2">
      <c r="A915" s="71">
        <v>7195887192370</v>
      </c>
      <c r="B915" s="71">
        <v>7006556736684</v>
      </c>
      <c r="C915" s="70" t="s">
        <v>48</v>
      </c>
      <c r="D915">
        <v>0</v>
      </c>
      <c r="E915" s="72">
        <v>0</v>
      </c>
      <c r="F915" s="72">
        <v>25800</v>
      </c>
      <c r="G915" s="70" t="s">
        <v>84</v>
      </c>
      <c r="H915" s="70" t="s">
        <v>692</v>
      </c>
      <c r="I915" s="70" t="s">
        <v>91</v>
      </c>
    </row>
    <row r="916" spans="1:9" x14ac:dyDescent="0.2">
      <c r="A916" s="71">
        <v>7195887192375</v>
      </c>
      <c r="B916" s="71">
        <v>7006556736719</v>
      </c>
      <c r="C916" s="70" t="s">
        <v>48</v>
      </c>
      <c r="D916">
        <v>0</v>
      </c>
      <c r="E916" s="72">
        <v>30000</v>
      </c>
      <c r="F916" s="72">
        <v>26800</v>
      </c>
      <c r="G916" s="70" t="s">
        <v>84</v>
      </c>
      <c r="H916" s="70" t="s">
        <v>693</v>
      </c>
      <c r="I916" s="70" t="s">
        <v>91</v>
      </c>
    </row>
    <row r="917" spans="1:9" x14ac:dyDescent="0.2">
      <c r="A917" s="71">
        <v>7195887212389</v>
      </c>
      <c r="B917" s="71">
        <v>7006556746786</v>
      </c>
      <c r="C917" s="70" t="s">
        <v>111</v>
      </c>
      <c r="D917">
        <v>0</v>
      </c>
      <c r="E917" s="72">
        <v>47900</v>
      </c>
      <c r="F917" s="72">
        <v>276400</v>
      </c>
      <c r="G917" s="70" t="s">
        <v>84</v>
      </c>
      <c r="H917" s="70" t="s">
        <v>694</v>
      </c>
      <c r="I917" s="70" t="s">
        <v>91</v>
      </c>
    </row>
    <row r="918" spans="1:9" x14ac:dyDescent="0.2">
      <c r="A918" s="71">
        <v>7195887222394</v>
      </c>
      <c r="B918" s="71">
        <v>7006556776880</v>
      </c>
      <c r="C918" s="70" t="s">
        <v>48</v>
      </c>
      <c r="D918">
        <v>-0.71499999999999997</v>
      </c>
      <c r="E918" s="72">
        <v>0</v>
      </c>
      <c r="F918" s="72">
        <v>0</v>
      </c>
      <c r="G918" s="70" t="s">
        <v>155</v>
      </c>
      <c r="H918" s="70" t="s">
        <v>695</v>
      </c>
      <c r="I918" s="70" t="s">
        <v>102</v>
      </c>
    </row>
    <row r="919" spans="1:9" x14ac:dyDescent="0.2">
      <c r="A919" s="71">
        <v>7195887222395</v>
      </c>
      <c r="B919" s="71">
        <v>7006556776880</v>
      </c>
      <c r="C919" s="70" t="s">
        <v>48</v>
      </c>
      <c r="D919">
        <v>0</v>
      </c>
      <c r="E919" s="72">
        <v>4000</v>
      </c>
      <c r="F919" s="72">
        <v>119500</v>
      </c>
      <c r="G919" s="70" t="s">
        <v>84</v>
      </c>
      <c r="H919" s="70" t="s">
        <v>695</v>
      </c>
      <c r="I919" s="70" t="s">
        <v>91</v>
      </c>
    </row>
    <row r="920" spans="1:9" x14ac:dyDescent="0.2">
      <c r="A920" s="71">
        <v>7195887232401</v>
      </c>
      <c r="B920" s="71">
        <v>7006556786976</v>
      </c>
      <c r="C920" s="70" t="s">
        <v>48</v>
      </c>
      <c r="D920">
        <v>-0.373</v>
      </c>
      <c r="E920" s="72">
        <v>0</v>
      </c>
      <c r="F920" s="72">
        <v>0</v>
      </c>
      <c r="G920" s="70" t="s">
        <v>155</v>
      </c>
      <c r="H920" s="70" t="s">
        <v>696</v>
      </c>
      <c r="I920" s="70" t="s">
        <v>102</v>
      </c>
    </row>
    <row r="921" spans="1:9" x14ac:dyDescent="0.2">
      <c r="A921" s="71">
        <v>7195887232402</v>
      </c>
      <c r="B921" s="71">
        <v>7006556786976</v>
      </c>
      <c r="C921" s="70" t="s">
        <v>48</v>
      </c>
      <c r="D921">
        <v>0</v>
      </c>
      <c r="E921" s="72">
        <v>5000</v>
      </c>
      <c r="F921" s="72">
        <v>69700</v>
      </c>
      <c r="G921" s="70" t="s">
        <v>84</v>
      </c>
      <c r="H921" s="70" t="s">
        <v>696</v>
      </c>
      <c r="I921" s="70" t="s">
        <v>91</v>
      </c>
    </row>
    <row r="922" spans="1:9" x14ac:dyDescent="0.2">
      <c r="A922" s="71">
        <v>7195887242404</v>
      </c>
      <c r="B922" s="71">
        <v>7006556787003</v>
      </c>
      <c r="C922" s="70" t="s">
        <v>48</v>
      </c>
      <c r="D922">
        <v>0</v>
      </c>
      <c r="E922" s="72">
        <v>17500</v>
      </c>
      <c r="F922" s="72">
        <v>0</v>
      </c>
      <c r="G922" s="70" t="s">
        <v>84</v>
      </c>
      <c r="H922" s="70" t="s">
        <v>697</v>
      </c>
      <c r="I922" s="70" t="s">
        <v>91</v>
      </c>
    </row>
    <row r="923" spans="1:9" x14ac:dyDescent="0.2">
      <c r="A923" s="71">
        <v>7195887242406</v>
      </c>
      <c r="B923" s="71">
        <v>7006556787022</v>
      </c>
      <c r="C923" s="70" t="s">
        <v>48</v>
      </c>
      <c r="D923">
        <v>0</v>
      </c>
      <c r="E923" s="72">
        <v>16100</v>
      </c>
      <c r="F923" s="72">
        <v>0</v>
      </c>
      <c r="G923" s="70" t="s">
        <v>84</v>
      </c>
      <c r="H923" s="70" t="s">
        <v>698</v>
      </c>
      <c r="I923" s="70" t="s">
        <v>91</v>
      </c>
    </row>
    <row r="924" spans="1:9" x14ac:dyDescent="0.2">
      <c r="A924" s="71">
        <v>7195887252413</v>
      </c>
      <c r="B924" s="71">
        <v>7006556797068</v>
      </c>
      <c r="C924" s="70" t="s">
        <v>48</v>
      </c>
      <c r="D924">
        <v>0</v>
      </c>
      <c r="E924" s="72">
        <v>186500</v>
      </c>
      <c r="F924" s="72">
        <v>40600</v>
      </c>
      <c r="G924" s="70" t="s">
        <v>84</v>
      </c>
      <c r="H924" s="70" t="s">
        <v>699</v>
      </c>
      <c r="I924" s="70" t="s">
        <v>91</v>
      </c>
    </row>
    <row r="925" spans="1:9" x14ac:dyDescent="0.2">
      <c r="A925" s="71">
        <v>7195887252417</v>
      </c>
      <c r="B925" s="71">
        <v>7006556807105</v>
      </c>
      <c r="C925" s="70" t="s">
        <v>48</v>
      </c>
      <c r="D925">
        <v>0</v>
      </c>
      <c r="E925" s="72">
        <v>207200</v>
      </c>
      <c r="F925" s="72">
        <v>224500</v>
      </c>
      <c r="G925" s="70" t="s">
        <v>84</v>
      </c>
      <c r="H925" s="70" t="s">
        <v>59</v>
      </c>
      <c r="I925" s="70" t="s">
        <v>91</v>
      </c>
    </row>
    <row r="926" spans="1:9" x14ac:dyDescent="0.2">
      <c r="A926" s="71">
        <v>7195887252422</v>
      </c>
      <c r="B926" s="71">
        <v>7006556817142</v>
      </c>
      <c r="C926" s="70" t="s">
        <v>48</v>
      </c>
      <c r="D926">
        <v>0</v>
      </c>
      <c r="E926" s="72">
        <v>129900</v>
      </c>
      <c r="F926" s="72">
        <v>50400</v>
      </c>
      <c r="G926" s="70" t="s">
        <v>84</v>
      </c>
      <c r="H926" s="70" t="s">
        <v>700</v>
      </c>
      <c r="I926" s="70" t="s">
        <v>91</v>
      </c>
    </row>
    <row r="927" spans="1:9" x14ac:dyDescent="0.2">
      <c r="A927" s="71">
        <v>7195887262424</v>
      </c>
      <c r="B927" s="71">
        <v>7006556827173</v>
      </c>
      <c r="C927" s="70" t="s">
        <v>48</v>
      </c>
      <c r="D927">
        <v>0</v>
      </c>
      <c r="E927" s="72">
        <v>103800</v>
      </c>
      <c r="F927" s="72">
        <v>0</v>
      </c>
      <c r="G927" s="70" t="s">
        <v>84</v>
      </c>
      <c r="H927" s="70" t="s">
        <v>701</v>
      </c>
      <c r="I927" s="70" t="s">
        <v>91</v>
      </c>
    </row>
    <row r="928" spans="1:9" x14ac:dyDescent="0.2">
      <c r="A928" s="71">
        <v>7195887262428</v>
      </c>
      <c r="B928" s="71">
        <v>7006556827197</v>
      </c>
      <c r="C928" s="70" t="s">
        <v>48</v>
      </c>
      <c r="D928">
        <v>0</v>
      </c>
      <c r="E928" s="72">
        <v>55200</v>
      </c>
      <c r="F928" s="72">
        <v>234300</v>
      </c>
      <c r="G928" s="70" t="s">
        <v>84</v>
      </c>
      <c r="H928" s="70" t="s">
        <v>702</v>
      </c>
      <c r="I928" s="70" t="s">
        <v>91</v>
      </c>
    </row>
    <row r="929" spans="1:9" x14ac:dyDescent="0.2">
      <c r="A929" s="71">
        <v>7195887272433</v>
      </c>
      <c r="B929" s="71">
        <v>7006556847237</v>
      </c>
      <c r="C929" s="70" t="s">
        <v>48</v>
      </c>
      <c r="D929">
        <v>0</v>
      </c>
      <c r="E929" s="72">
        <v>288400</v>
      </c>
      <c r="F929" s="72">
        <v>0</v>
      </c>
      <c r="G929" s="70" t="s">
        <v>84</v>
      </c>
      <c r="H929" s="70" t="s">
        <v>703</v>
      </c>
      <c r="I929" s="70" t="s">
        <v>91</v>
      </c>
    </row>
    <row r="930" spans="1:9" x14ac:dyDescent="0.2">
      <c r="A930" s="71">
        <v>7195887272434</v>
      </c>
      <c r="B930" s="71">
        <v>7006556847237</v>
      </c>
      <c r="C930" s="70" t="s">
        <v>48</v>
      </c>
      <c r="D930">
        <v>0</v>
      </c>
      <c r="E930" s="72">
        <v>0</v>
      </c>
      <c r="F930" s="72">
        <v>-64200</v>
      </c>
      <c r="G930" s="70" t="s">
        <v>82</v>
      </c>
      <c r="H930" s="70" t="s">
        <v>703</v>
      </c>
      <c r="I930" s="70" t="s">
        <v>91</v>
      </c>
    </row>
    <row r="931" spans="1:9" x14ac:dyDescent="0.2">
      <c r="A931" s="71">
        <v>7195887282440</v>
      </c>
      <c r="B931" s="71">
        <v>7006556867308</v>
      </c>
      <c r="C931" s="70" t="s">
        <v>48</v>
      </c>
      <c r="D931">
        <v>0</v>
      </c>
      <c r="E931" s="72">
        <v>0</v>
      </c>
      <c r="F931" s="72">
        <v>34100</v>
      </c>
      <c r="G931" s="70" t="s">
        <v>84</v>
      </c>
      <c r="H931" s="70" t="s">
        <v>704</v>
      </c>
      <c r="I931" s="70" t="s">
        <v>91</v>
      </c>
    </row>
    <row r="932" spans="1:9" x14ac:dyDescent="0.2">
      <c r="A932" s="71">
        <v>7195887282445</v>
      </c>
      <c r="B932" s="71">
        <v>7006556867343</v>
      </c>
      <c r="C932" s="70" t="s">
        <v>48</v>
      </c>
      <c r="D932">
        <v>0</v>
      </c>
      <c r="E932" s="72">
        <v>2100</v>
      </c>
      <c r="F932" s="72">
        <v>16400</v>
      </c>
      <c r="G932" s="70" t="s">
        <v>84</v>
      </c>
      <c r="H932" s="70" t="s">
        <v>705</v>
      </c>
      <c r="I932" s="70" t="s">
        <v>91</v>
      </c>
    </row>
    <row r="933" spans="1:9" x14ac:dyDescent="0.2">
      <c r="A933" s="71">
        <v>7195887292450</v>
      </c>
      <c r="B933" s="71">
        <v>7006556877378</v>
      </c>
      <c r="C933" s="70" t="s">
        <v>48</v>
      </c>
      <c r="D933">
        <v>0</v>
      </c>
      <c r="E933" s="72">
        <v>0</v>
      </c>
      <c r="F933" s="72">
        <v>51600</v>
      </c>
      <c r="G933" s="70" t="s">
        <v>84</v>
      </c>
      <c r="H933" s="70" t="s">
        <v>706</v>
      </c>
      <c r="I933" s="70" t="s">
        <v>91</v>
      </c>
    </row>
    <row r="934" spans="1:9" x14ac:dyDescent="0.2">
      <c r="A934" s="71">
        <v>7195887292455</v>
      </c>
      <c r="B934" s="71">
        <v>7006556887409</v>
      </c>
      <c r="C934" s="70" t="s">
        <v>48</v>
      </c>
      <c r="D934">
        <v>0</v>
      </c>
      <c r="E934" s="72">
        <v>0</v>
      </c>
      <c r="F934" s="72">
        <v>43000</v>
      </c>
      <c r="G934" s="70" t="s">
        <v>84</v>
      </c>
      <c r="H934" s="70" t="s">
        <v>707</v>
      </c>
      <c r="I934" s="70" t="s">
        <v>91</v>
      </c>
    </row>
    <row r="935" spans="1:9" x14ac:dyDescent="0.2">
      <c r="A935" s="71">
        <v>7195887302460</v>
      </c>
      <c r="B935" s="71">
        <v>7006556897460</v>
      </c>
      <c r="C935" s="70" t="s">
        <v>48</v>
      </c>
      <c r="D935">
        <v>0</v>
      </c>
      <c r="E935" s="72">
        <v>5100</v>
      </c>
      <c r="F935" s="72">
        <v>69300</v>
      </c>
      <c r="G935" s="70" t="s">
        <v>84</v>
      </c>
      <c r="H935" s="70" t="s">
        <v>708</v>
      </c>
      <c r="I935" s="70" t="s">
        <v>91</v>
      </c>
    </row>
    <row r="936" spans="1:9" x14ac:dyDescent="0.2">
      <c r="A936" s="71">
        <v>7195887302464</v>
      </c>
      <c r="B936" s="71">
        <v>7006556897493</v>
      </c>
      <c r="C936" s="70" t="s">
        <v>48</v>
      </c>
      <c r="D936">
        <v>0</v>
      </c>
      <c r="E936" s="72">
        <v>0</v>
      </c>
      <c r="F936" s="72">
        <v>38200</v>
      </c>
      <c r="G936" s="70" t="s">
        <v>84</v>
      </c>
      <c r="H936" s="70" t="s">
        <v>709</v>
      </c>
      <c r="I936" s="70" t="s">
        <v>91</v>
      </c>
    </row>
    <row r="937" spans="1:9" x14ac:dyDescent="0.2">
      <c r="A937" s="71">
        <v>7195887312468</v>
      </c>
      <c r="B937" s="71">
        <v>7006556907526</v>
      </c>
      <c r="C937" s="70" t="s">
        <v>48</v>
      </c>
      <c r="D937">
        <v>0</v>
      </c>
      <c r="E937" s="72">
        <v>29400</v>
      </c>
      <c r="F937" s="72">
        <v>16600</v>
      </c>
      <c r="G937" s="70" t="s">
        <v>84</v>
      </c>
      <c r="H937" s="70" t="s">
        <v>710</v>
      </c>
      <c r="I937" s="70" t="s">
        <v>91</v>
      </c>
    </row>
    <row r="938" spans="1:9" x14ac:dyDescent="0.2">
      <c r="A938" s="71">
        <v>7195887312472</v>
      </c>
      <c r="B938" s="71">
        <v>7006556917560</v>
      </c>
      <c r="C938" s="70" t="s">
        <v>48</v>
      </c>
      <c r="D938">
        <v>0</v>
      </c>
      <c r="E938" s="72">
        <v>29000</v>
      </c>
      <c r="F938" s="72">
        <v>39500</v>
      </c>
      <c r="G938" s="70" t="s">
        <v>84</v>
      </c>
      <c r="H938" s="70" t="s">
        <v>711</v>
      </c>
      <c r="I938" s="70" t="s">
        <v>91</v>
      </c>
    </row>
    <row r="939" spans="1:9" x14ac:dyDescent="0.2">
      <c r="A939" s="71">
        <v>7195887322476</v>
      </c>
      <c r="B939" s="71">
        <v>7006556927593</v>
      </c>
      <c r="C939" s="70" t="s">
        <v>48</v>
      </c>
      <c r="D939">
        <v>0</v>
      </c>
      <c r="E939" s="72">
        <v>29600</v>
      </c>
      <c r="F939" s="72">
        <v>38400</v>
      </c>
      <c r="G939" s="70" t="s">
        <v>84</v>
      </c>
      <c r="H939" s="70" t="s">
        <v>712</v>
      </c>
      <c r="I939" s="70" t="s">
        <v>91</v>
      </c>
    </row>
    <row r="940" spans="1:9" x14ac:dyDescent="0.2">
      <c r="A940" s="71">
        <v>7195887322481</v>
      </c>
      <c r="B940" s="71">
        <v>7006556927625</v>
      </c>
      <c r="C940" s="70" t="s">
        <v>48</v>
      </c>
      <c r="D940">
        <v>0</v>
      </c>
      <c r="E940" s="72">
        <v>29400</v>
      </c>
      <c r="F940" s="72">
        <v>29400</v>
      </c>
      <c r="G940" s="70" t="s">
        <v>84</v>
      </c>
      <c r="H940" s="70" t="s">
        <v>713</v>
      </c>
      <c r="I940" s="70" t="s">
        <v>91</v>
      </c>
    </row>
    <row r="941" spans="1:9" x14ac:dyDescent="0.2">
      <c r="A941" s="71">
        <v>7195887332485</v>
      </c>
      <c r="B941" s="71">
        <v>7006556937656</v>
      </c>
      <c r="C941" s="70" t="s">
        <v>48</v>
      </c>
      <c r="D941">
        <v>0</v>
      </c>
      <c r="E941" s="72">
        <v>30900</v>
      </c>
      <c r="F941" s="72">
        <v>42000</v>
      </c>
      <c r="G941" s="70" t="s">
        <v>84</v>
      </c>
      <c r="H941" s="70" t="s">
        <v>714</v>
      </c>
      <c r="I941" s="70" t="s">
        <v>91</v>
      </c>
    </row>
    <row r="942" spans="1:9" x14ac:dyDescent="0.2">
      <c r="A942" s="71">
        <v>7195887342491</v>
      </c>
      <c r="B942" s="71">
        <v>7006556947700</v>
      </c>
      <c r="C942" s="70" t="s">
        <v>48</v>
      </c>
      <c r="D942">
        <v>0</v>
      </c>
      <c r="E942" s="72">
        <v>32600</v>
      </c>
      <c r="F942" s="72">
        <v>25400</v>
      </c>
      <c r="G942" s="70" t="s">
        <v>84</v>
      </c>
      <c r="H942" s="70" t="s">
        <v>715</v>
      </c>
      <c r="I942" s="70" t="s">
        <v>91</v>
      </c>
    </row>
    <row r="943" spans="1:9" x14ac:dyDescent="0.2">
      <c r="A943" s="71">
        <v>7195887342498</v>
      </c>
      <c r="B943" s="71">
        <v>7006556967769</v>
      </c>
      <c r="C943" s="70" t="s">
        <v>48</v>
      </c>
      <c r="D943">
        <v>0</v>
      </c>
      <c r="E943" s="72">
        <v>31600</v>
      </c>
      <c r="F943" s="72">
        <v>31100</v>
      </c>
      <c r="G943" s="70" t="s">
        <v>84</v>
      </c>
      <c r="H943" s="70" t="s">
        <v>716</v>
      </c>
      <c r="I943" s="70" t="s">
        <v>91</v>
      </c>
    </row>
    <row r="944" spans="1:9" x14ac:dyDescent="0.2">
      <c r="A944" s="71">
        <v>7195887352503</v>
      </c>
      <c r="B944" s="71">
        <v>7006556987808</v>
      </c>
      <c r="C944" s="70" t="s">
        <v>48</v>
      </c>
      <c r="D944">
        <v>0</v>
      </c>
      <c r="E944" s="72">
        <v>28700</v>
      </c>
      <c r="F944" s="72">
        <v>29700</v>
      </c>
      <c r="G944" s="70" t="s">
        <v>84</v>
      </c>
      <c r="H944" s="70" t="s">
        <v>717</v>
      </c>
      <c r="I944" s="70" t="s">
        <v>91</v>
      </c>
    </row>
    <row r="945" spans="1:9" x14ac:dyDescent="0.2">
      <c r="A945" s="71">
        <v>7195887352508</v>
      </c>
      <c r="B945" s="71">
        <v>7006556987844</v>
      </c>
      <c r="C945" s="70" t="s">
        <v>48</v>
      </c>
      <c r="D945">
        <v>0</v>
      </c>
      <c r="E945" s="72">
        <v>0</v>
      </c>
      <c r="F945" s="72">
        <v>-900</v>
      </c>
      <c r="G945" s="70" t="s">
        <v>82</v>
      </c>
      <c r="H945" s="70" t="s">
        <v>718</v>
      </c>
      <c r="I945" s="70" t="s">
        <v>91</v>
      </c>
    </row>
    <row r="946" spans="1:9" x14ac:dyDescent="0.2">
      <c r="A946" s="71">
        <v>7195887362513</v>
      </c>
      <c r="B946" s="71">
        <v>7006556997875</v>
      </c>
      <c r="C946" s="70" t="s">
        <v>48</v>
      </c>
      <c r="D946">
        <v>0</v>
      </c>
      <c r="E946" s="72">
        <v>0</v>
      </c>
      <c r="F946" s="72">
        <v>35100</v>
      </c>
      <c r="G946" s="70" t="s">
        <v>84</v>
      </c>
      <c r="H946" s="70" t="s">
        <v>719</v>
      </c>
      <c r="I946" s="70" t="s">
        <v>91</v>
      </c>
    </row>
    <row r="947" spans="1:9" x14ac:dyDescent="0.2">
      <c r="A947" s="71">
        <v>7195887372518</v>
      </c>
      <c r="B947" s="71">
        <v>7006557007911</v>
      </c>
      <c r="C947" s="70" t="s">
        <v>48</v>
      </c>
      <c r="D947">
        <v>0</v>
      </c>
      <c r="E947" s="72">
        <v>0</v>
      </c>
      <c r="F947" s="72">
        <v>33600</v>
      </c>
      <c r="G947" s="70" t="s">
        <v>84</v>
      </c>
      <c r="H947" s="70" t="s">
        <v>720</v>
      </c>
      <c r="I947" s="70" t="s">
        <v>91</v>
      </c>
    </row>
    <row r="948" spans="1:9" x14ac:dyDescent="0.2">
      <c r="A948" s="71">
        <v>7195887382523</v>
      </c>
      <c r="B948" s="71">
        <v>7006557007944</v>
      </c>
      <c r="C948" s="70" t="s">
        <v>48</v>
      </c>
      <c r="D948">
        <v>0</v>
      </c>
      <c r="E948" s="72">
        <v>0</v>
      </c>
      <c r="F948" s="72">
        <v>23000</v>
      </c>
      <c r="G948" s="70" t="s">
        <v>84</v>
      </c>
      <c r="H948" s="70" t="s">
        <v>721</v>
      </c>
      <c r="I948" s="70" t="s">
        <v>91</v>
      </c>
    </row>
    <row r="949" spans="1:9" x14ac:dyDescent="0.2">
      <c r="A949" s="71">
        <v>7195887382527</v>
      </c>
      <c r="B949" s="71">
        <v>7006557017975</v>
      </c>
      <c r="C949" s="70" t="s">
        <v>48</v>
      </c>
      <c r="D949">
        <v>0</v>
      </c>
      <c r="E949" s="72">
        <v>0</v>
      </c>
      <c r="F949" s="72">
        <v>40800</v>
      </c>
      <c r="G949" s="70" t="s">
        <v>84</v>
      </c>
      <c r="H949" s="70" t="s">
        <v>722</v>
      </c>
      <c r="I949" s="70" t="s">
        <v>91</v>
      </c>
    </row>
    <row r="950" spans="1:9" x14ac:dyDescent="0.2">
      <c r="A950" s="71">
        <v>7195887392534</v>
      </c>
      <c r="B950" s="71">
        <v>7006557018006</v>
      </c>
      <c r="C950" s="70" t="s">
        <v>48</v>
      </c>
      <c r="D950">
        <v>0</v>
      </c>
      <c r="E950" s="72">
        <v>2000</v>
      </c>
      <c r="F950" s="72">
        <v>58800</v>
      </c>
      <c r="G950" s="70" t="s">
        <v>84</v>
      </c>
      <c r="H950" s="70" t="s">
        <v>723</v>
      </c>
      <c r="I950" s="70" t="s">
        <v>91</v>
      </c>
    </row>
    <row r="951" spans="1:9" x14ac:dyDescent="0.2">
      <c r="A951" s="71">
        <v>7195887392538</v>
      </c>
      <c r="B951" s="71">
        <v>7006557028038</v>
      </c>
      <c r="C951" s="70" t="s">
        <v>48</v>
      </c>
      <c r="D951">
        <v>0</v>
      </c>
      <c r="E951" s="72">
        <v>5600</v>
      </c>
      <c r="F951" s="72">
        <v>38600</v>
      </c>
      <c r="G951" s="70" t="s">
        <v>84</v>
      </c>
      <c r="H951" s="70" t="s">
        <v>724</v>
      </c>
      <c r="I951" s="70" t="s">
        <v>91</v>
      </c>
    </row>
    <row r="952" spans="1:9" x14ac:dyDescent="0.2">
      <c r="A952" s="71">
        <v>7195887402542</v>
      </c>
      <c r="B952" s="71">
        <v>7006557038070</v>
      </c>
      <c r="C952" s="70" t="s">
        <v>48</v>
      </c>
      <c r="D952">
        <v>0</v>
      </c>
      <c r="E952" s="72">
        <v>0</v>
      </c>
      <c r="F952" s="72">
        <v>39400</v>
      </c>
      <c r="G952" s="70" t="s">
        <v>84</v>
      </c>
      <c r="H952" s="70" t="s">
        <v>725</v>
      </c>
      <c r="I952" s="70" t="s">
        <v>91</v>
      </c>
    </row>
    <row r="953" spans="1:9" x14ac:dyDescent="0.2">
      <c r="A953" s="71">
        <v>7195887402546</v>
      </c>
      <c r="B953" s="71">
        <v>7006557038101</v>
      </c>
      <c r="C953" s="70" t="s">
        <v>48</v>
      </c>
      <c r="D953">
        <v>0</v>
      </c>
      <c r="E953" s="72">
        <v>0</v>
      </c>
      <c r="F953" s="72">
        <v>31400</v>
      </c>
      <c r="G953" s="70" t="s">
        <v>84</v>
      </c>
      <c r="H953" s="70" t="s">
        <v>726</v>
      </c>
      <c r="I953" s="70" t="s">
        <v>91</v>
      </c>
    </row>
    <row r="954" spans="1:9" x14ac:dyDescent="0.2">
      <c r="A954" s="71">
        <v>7195887412551</v>
      </c>
      <c r="B954" s="71">
        <v>7006557038134</v>
      </c>
      <c r="C954" s="70" t="s">
        <v>48</v>
      </c>
      <c r="D954">
        <v>0</v>
      </c>
      <c r="E954" s="72">
        <v>0</v>
      </c>
      <c r="F954" s="72">
        <v>49300</v>
      </c>
      <c r="G954" s="70" t="s">
        <v>84</v>
      </c>
      <c r="H954" s="70" t="s">
        <v>727</v>
      </c>
      <c r="I954" s="70" t="s">
        <v>91</v>
      </c>
    </row>
    <row r="955" spans="1:9" x14ac:dyDescent="0.2">
      <c r="A955" s="71">
        <v>7195887412555</v>
      </c>
      <c r="B955" s="71">
        <v>7006557048167</v>
      </c>
      <c r="C955" s="70" t="s">
        <v>48</v>
      </c>
      <c r="D955">
        <v>0</v>
      </c>
      <c r="E955" s="72">
        <v>600</v>
      </c>
      <c r="F955" s="72">
        <v>32600</v>
      </c>
      <c r="G955" s="70" t="s">
        <v>84</v>
      </c>
      <c r="H955" s="70" t="s">
        <v>728</v>
      </c>
      <c r="I955" s="70" t="s">
        <v>91</v>
      </c>
    </row>
    <row r="956" spans="1:9" x14ac:dyDescent="0.2">
      <c r="A956" s="71">
        <v>7195887422559</v>
      </c>
      <c r="B956" s="71">
        <v>7006557058198</v>
      </c>
      <c r="C956" s="70" t="s">
        <v>48</v>
      </c>
      <c r="D956">
        <v>0</v>
      </c>
      <c r="E956" s="72">
        <v>500</v>
      </c>
      <c r="F956" s="72">
        <v>36200</v>
      </c>
      <c r="G956" s="70" t="s">
        <v>84</v>
      </c>
      <c r="H956" s="70" t="s">
        <v>729</v>
      </c>
      <c r="I956" s="70" t="s">
        <v>91</v>
      </c>
    </row>
    <row r="957" spans="1:9" x14ac:dyDescent="0.2">
      <c r="A957" s="71">
        <v>7195887422563</v>
      </c>
      <c r="B957" s="71">
        <v>7006557058227</v>
      </c>
      <c r="C957" s="70" t="s">
        <v>48</v>
      </c>
      <c r="D957">
        <v>0</v>
      </c>
      <c r="E957" s="72">
        <v>0</v>
      </c>
      <c r="F957" s="72">
        <v>20000</v>
      </c>
      <c r="G957" s="70" t="s">
        <v>84</v>
      </c>
      <c r="H957" s="70" t="s">
        <v>730</v>
      </c>
      <c r="I957" s="70" t="s">
        <v>91</v>
      </c>
    </row>
    <row r="958" spans="1:9" x14ac:dyDescent="0.2">
      <c r="A958" s="71">
        <v>7195887432567</v>
      </c>
      <c r="B958" s="71">
        <v>7006557068259</v>
      </c>
      <c r="C958" s="70" t="s">
        <v>48</v>
      </c>
      <c r="D958">
        <v>0</v>
      </c>
      <c r="E958" s="72">
        <v>1400</v>
      </c>
      <c r="F958" s="72">
        <v>50900</v>
      </c>
      <c r="G958" s="70" t="s">
        <v>84</v>
      </c>
      <c r="H958" s="70" t="s">
        <v>731</v>
      </c>
      <c r="I958" s="70" t="s">
        <v>91</v>
      </c>
    </row>
    <row r="959" spans="1:9" x14ac:dyDescent="0.2">
      <c r="A959" s="71">
        <v>7195887432573</v>
      </c>
      <c r="B959" s="71">
        <v>7006557068291</v>
      </c>
      <c r="C959" s="70" t="s">
        <v>48</v>
      </c>
      <c r="D959">
        <v>0</v>
      </c>
      <c r="E959" s="72">
        <v>0</v>
      </c>
      <c r="F959" s="72">
        <v>44100</v>
      </c>
      <c r="G959" s="70" t="s">
        <v>84</v>
      </c>
      <c r="H959" s="70" t="s">
        <v>732</v>
      </c>
      <c r="I959" s="70" t="s">
        <v>91</v>
      </c>
    </row>
    <row r="960" spans="1:9" x14ac:dyDescent="0.2">
      <c r="A960" s="71">
        <v>7195887442577</v>
      </c>
      <c r="B960" s="71">
        <v>7006557078325</v>
      </c>
      <c r="C960" s="70" t="s">
        <v>48</v>
      </c>
      <c r="D960">
        <v>0</v>
      </c>
      <c r="E960" s="72">
        <v>0</v>
      </c>
      <c r="F960" s="72">
        <v>33300</v>
      </c>
      <c r="G960" s="70" t="s">
        <v>84</v>
      </c>
      <c r="H960" s="70" t="s">
        <v>733</v>
      </c>
      <c r="I960" s="70" t="s">
        <v>91</v>
      </c>
    </row>
    <row r="961" spans="1:9" x14ac:dyDescent="0.2">
      <c r="A961" s="71">
        <v>7195887452588</v>
      </c>
      <c r="B961" s="71">
        <v>7006557078362</v>
      </c>
      <c r="C961" s="70" t="s">
        <v>79</v>
      </c>
      <c r="D961">
        <v>-10.914</v>
      </c>
      <c r="E961" s="72">
        <v>-2500</v>
      </c>
      <c r="F961" s="72">
        <v>0</v>
      </c>
      <c r="G961" s="70" t="s">
        <v>76</v>
      </c>
      <c r="H961" s="70" t="s">
        <v>734</v>
      </c>
      <c r="I961" s="70" t="s">
        <v>78</v>
      </c>
    </row>
    <row r="962" spans="1:9" x14ac:dyDescent="0.2">
      <c r="A962" s="71">
        <v>7195887452589</v>
      </c>
      <c r="B962" s="71">
        <v>7006557078362</v>
      </c>
      <c r="C962" s="70" t="s">
        <v>125</v>
      </c>
      <c r="D962">
        <v>1.4</v>
      </c>
      <c r="E962" s="72">
        <v>300</v>
      </c>
      <c r="F962" s="72">
        <v>0</v>
      </c>
      <c r="G962" s="70" t="s">
        <v>76</v>
      </c>
      <c r="H962" s="70" t="s">
        <v>734</v>
      </c>
      <c r="I962" s="70" t="s">
        <v>78</v>
      </c>
    </row>
    <row r="963" spans="1:9" x14ac:dyDescent="0.2">
      <c r="A963" s="71">
        <v>7195887452590</v>
      </c>
      <c r="B963" s="71">
        <v>7006557078362</v>
      </c>
      <c r="C963" s="70" t="s">
        <v>75</v>
      </c>
      <c r="D963">
        <v>9.4510000000000005</v>
      </c>
      <c r="E963" s="72">
        <v>2100</v>
      </c>
      <c r="F963" s="72">
        <v>0</v>
      </c>
      <c r="G963" s="70" t="s">
        <v>76</v>
      </c>
      <c r="H963" s="70" t="s">
        <v>734</v>
      </c>
      <c r="I963" s="70" t="s">
        <v>78</v>
      </c>
    </row>
    <row r="964" spans="1:9" x14ac:dyDescent="0.2">
      <c r="A964" s="71">
        <v>7195887452591</v>
      </c>
      <c r="B964" s="71">
        <v>7006557078362</v>
      </c>
      <c r="C964" s="70" t="s">
        <v>80</v>
      </c>
      <c r="D964">
        <v>6.3E-2</v>
      </c>
      <c r="E964" s="72">
        <v>100</v>
      </c>
      <c r="F964" s="72">
        <v>0</v>
      </c>
      <c r="G964" s="70" t="s">
        <v>76</v>
      </c>
      <c r="H964" s="70" t="s">
        <v>734</v>
      </c>
      <c r="I964" s="70" t="s">
        <v>78</v>
      </c>
    </row>
    <row r="965" spans="1:9" x14ac:dyDescent="0.2">
      <c r="A965" s="71">
        <v>7195887462601</v>
      </c>
      <c r="B965" s="71">
        <v>7006557088397</v>
      </c>
      <c r="C965" s="70" t="s">
        <v>48</v>
      </c>
      <c r="D965">
        <v>0</v>
      </c>
      <c r="E965" s="72">
        <v>31800</v>
      </c>
      <c r="F965" s="72">
        <v>49500</v>
      </c>
      <c r="G965" s="70" t="s">
        <v>84</v>
      </c>
      <c r="H965" s="70" t="s">
        <v>735</v>
      </c>
      <c r="I965" s="70" t="s">
        <v>91</v>
      </c>
    </row>
    <row r="966" spans="1:9" x14ac:dyDescent="0.2">
      <c r="A966" s="71">
        <v>7195887462605</v>
      </c>
      <c r="B966" s="71">
        <v>7006557098429</v>
      </c>
      <c r="C966" s="70" t="s">
        <v>48</v>
      </c>
      <c r="D966">
        <v>0</v>
      </c>
      <c r="E966" s="72">
        <v>33600</v>
      </c>
      <c r="F966" s="72">
        <v>12900</v>
      </c>
      <c r="G966" s="70" t="s">
        <v>84</v>
      </c>
      <c r="H966" s="70" t="s">
        <v>736</v>
      </c>
      <c r="I966" s="70" t="s">
        <v>91</v>
      </c>
    </row>
    <row r="967" spans="1:9" x14ac:dyDescent="0.2">
      <c r="A967" s="71">
        <v>7195887472609</v>
      </c>
      <c r="B967" s="71">
        <v>7006557098458</v>
      </c>
      <c r="C967" s="70" t="s">
        <v>48</v>
      </c>
      <c r="D967">
        <v>0</v>
      </c>
      <c r="E967" s="72">
        <v>31900</v>
      </c>
      <c r="F967" s="72">
        <v>43000</v>
      </c>
      <c r="G967" s="70" t="s">
        <v>84</v>
      </c>
      <c r="H967" s="70" t="s">
        <v>737</v>
      </c>
      <c r="I967" s="70" t="s">
        <v>91</v>
      </c>
    </row>
    <row r="968" spans="1:9" x14ac:dyDescent="0.2">
      <c r="A968" s="71">
        <v>7195887472614</v>
      </c>
      <c r="B968" s="71">
        <v>7006557108493</v>
      </c>
      <c r="C968" s="70" t="s">
        <v>48</v>
      </c>
      <c r="D968">
        <v>0</v>
      </c>
      <c r="E968" s="72">
        <v>33500</v>
      </c>
      <c r="F968" s="72">
        <v>40300</v>
      </c>
      <c r="G968" s="70" t="s">
        <v>84</v>
      </c>
      <c r="H968" s="70" t="s">
        <v>738</v>
      </c>
      <c r="I968" s="70" t="s">
        <v>91</v>
      </c>
    </row>
    <row r="969" spans="1:9" x14ac:dyDescent="0.2">
      <c r="A969" s="71">
        <v>7195887482619</v>
      </c>
      <c r="B969" s="71">
        <v>7006557118531</v>
      </c>
      <c r="C969" s="70" t="s">
        <v>48</v>
      </c>
      <c r="D969">
        <v>0</v>
      </c>
      <c r="E969" s="72">
        <v>33600</v>
      </c>
      <c r="F969" s="72">
        <v>41200</v>
      </c>
      <c r="G969" s="70" t="s">
        <v>84</v>
      </c>
      <c r="H969" s="70" t="s">
        <v>739</v>
      </c>
      <c r="I969" s="70" t="s">
        <v>91</v>
      </c>
    </row>
    <row r="970" spans="1:9" x14ac:dyDescent="0.2">
      <c r="A970" s="71">
        <v>7195887482624</v>
      </c>
      <c r="B970" s="71">
        <v>7006557128567</v>
      </c>
      <c r="C970" s="70" t="s">
        <v>48</v>
      </c>
      <c r="D970">
        <v>0</v>
      </c>
      <c r="E970" s="72">
        <v>32000</v>
      </c>
      <c r="F970" s="72">
        <v>88100</v>
      </c>
      <c r="G970" s="70" t="s">
        <v>84</v>
      </c>
      <c r="H970" s="70" t="s">
        <v>740</v>
      </c>
      <c r="I970" s="70" t="s">
        <v>91</v>
      </c>
    </row>
    <row r="971" spans="1:9" x14ac:dyDescent="0.2">
      <c r="A971" s="71">
        <v>7195887492630</v>
      </c>
      <c r="B971" s="71">
        <v>7006557138606</v>
      </c>
      <c r="C971" s="70" t="s">
        <v>48</v>
      </c>
      <c r="D971">
        <v>0</v>
      </c>
      <c r="E971" s="72">
        <v>28400</v>
      </c>
      <c r="F971" s="72">
        <v>35600</v>
      </c>
      <c r="G971" s="70" t="s">
        <v>84</v>
      </c>
      <c r="H971" s="70" t="s">
        <v>741</v>
      </c>
      <c r="I971" s="70" t="s">
        <v>91</v>
      </c>
    </row>
    <row r="972" spans="1:9" x14ac:dyDescent="0.2">
      <c r="A972" s="71">
        <v>7195887502635</v>
      </c>
      <c r="B972" s="71">
        <v>7006557148643</v>
      </c>
      <c r="C972" s="70" t="s">
        <v>48</v>
      </c>
      <c r="D972">
        <v>0</v>
      </c>
      <c r="E972" s="72">
        <v>31800</v>
      </c>
      <c r="F972" s="72">
        <v>27000</v>
      </c>
      <c r="G972" s="70" t="s">
        <v>84</v>
      </c>
      <c r="H972" s="70" t="s">
        <v>742</v>
      </c>
      <c r="I972" s="70" t="s">
        <v>91</v>
      </c>
    </row>
    <row r="973" spans="1:9" x14ac:dyDescent="0.2">
      <c r="A973" s="71">
        <v>7195887502641</v>
      </c>
      <c r="B973" s="71">
        <v>7006557148675</v>
      </c>
      <c r="C973" s="70" t="s">
        <v>111</v>
      </c>
      <c r="D973">
        <v>0</v>
      </c>
      <c r="E973" s="72">
        <v>0</v>
      </c>
      <c r="F973" s="72">
        <v>45300</v>
      </c>
      <c r="G973" s="70" t="s">
        <v>84</v>
      </c>
      <c r="H973" s="70" t="s">
        <v>743</v>
      </c>
      <c r="I973" s="70" t="s">
        <v>91</v>
      </c>
    </row>
    <row r="974" spans="1:9" x14ac:dyDescent="0.2">
      <c r="A974" s="71">
        <v>7195887512649</v>
      </c>
      <c r="B974" s="71">
        <v>7006557158746</v>
      </c>
      <c r="C974" s="70" t="s">
        <v>48</v>
      </c>
      <c r="D974">
        <v>0</v>
      </c>
      <c r="E974" s="72">
        <v>22400</v>
      </c>
      <c r="F974" s="72">
        <v>50000</v>
      </c>
      <c r="G974" s="70" t="s">
        <v>84</v>
      </c>
      <c r="H974" s="70" t="s">
        <v>744</v>
      </c>
      <c r="I974" s="70" t="s">
        <v>91</v>
      </c>
    </row>
    <row r="975" spans="1:9" x14ac:dyDescent="0.2">
      <c r="A975" s="71">
        <v>7195887522653</v>
      </c>
      <c r="B975" s="71">
        <v>7006557168775</v>
      </c>
      <c r="C975" s="70" t="s">
        <v>48</v>
      </c>
      <c r="D975">
        <v>0</v>
      </c>
      <c r="E975" s="72">
        <v>23300</v>
      </c>
      <c r="F975" s="72">
        <v>33900</v>
      </c>
      <c r="G975" s="70" t="s">
        <v>84</v>
      </c>
      <c r="H975" s="70" t="s">
        <v>745</v>
      </c>
      <c r="I975" s="70" t="s">
        <v>91</v>
      </c>
    </row>
    <row r="976" spans="1:9" x14ac:dyDescent="0.2">
      <c r="A976" s="71">
        <v>7195887532657</v>
      </c>
      <c r="B976" s="71">
        <v>7006557168803</v>
      </c>
      <c r="C976" s="70" t="s">
        <v>48</v>
      </c>
      <c r="D976">
        <v>0</v>
      </c>
      <c r="E976" s="72">
        <v>22000</v>
      </c>
      <c r="F976" s="72">
        <v>39000</v>
      </c>
      <c r="G976" s="70" t="s">
        <v>84</v>
      </c>
      <c r="H976" s="70" t="s">
        <v>746</v>
      </c>
      <c r="I976" s="70" t="s">
        <v>91</v>
      </c>
    </row>
    <row r="977" spans="1:9" x14ac:dyDescent="0.2">
      <c r="A977" s="71">
        <v>7195887532661</v>
      </c>
      <c r="B977" s="71">
        <v>7006557168833</v>
      </c>
      <c r="C977" s="70" t="s">
        <v>48</v>
      </c>
      <c r="D977">
        <v>0</v>
      </c>
      <c r="E977" s="72">
        <v>22000</v>
      </c>
      <c r="F977" s="72">
        <v>47200</v>
      </c>
      <c r="G977" s="70" t="s">
        <v>84</v>
      </c>
      <c r="H977" s="70" t="s">
        <v>747</v>
      </c>
      <c r="I977" s="70" t="s">
        <v>91</v>
      </c>
    </row>
    <row r="978" spans="1:9" x14ac:dyDescent="0.2">
      <c r="A978" s="71">
        <v>7195887532663</v>
      </c>
      <c r="B978" s="71">
        <v>7006557178859</v>
      </c>
      <c r="C978" s="70" t="s">
        <v>48</v>
      </c>
      <c r="D978">
        <v>0</v>
      </c>
      <c r="E978" s="72">
        <v>3400</v>
      </c>
      <c r="F978" s="72">
        <v>0</v>
      </c>
      <c r="G978" s="70" t="s">
        <v>84</v>
      </c>
      <c r="H978" s="70" t="s">
        <v>748</v>
      </c>
      <c r="I978" s="70" t="s">
        <v>91</v>
      </c>
    </row>
    <row r="979" spans="1:9" x14ac:dyDescent="0.2">
      <c r="A979" s="71">
        <v>7195887542668</v>
      </c>
      <c r="B979" s="71">
        <v>7006557178885</v>
      </c>
      <c r="C979" s="70" t="s">
        <v>48</v>
      </c>
      <c r="D979">
        <v>0</v>
      </c>
      <c r="E979" s="72">
        <v>31900</v>
      </c>
      <c r="F979" s="72">
        <v>51500</v>
      </c>
      <c r="G979" s="70" t="s">
        <v>84</v>
      </c>
      <c r="H979" s="70" t="s">
        <v>749</v>
      </c>
      <c r="I979" s="70" t="s">
        <v>91</v>
      </c>
    </row>
    <row r="980" spans="1:9" x14ac:dyDescent="0.2">
      <c r="A980" s="71">
        <v>7195887542674</v>
      </c>
      <c r="B980" s="71">
        <v>7006557188921</v>
      </c>
      <c r="C980" s="70" t="s">
        <v>48</v>
      </c>
      <c r="D980">
        <v>0</v>
      </c>
      <c r="E980" s="72">
        <v>15000</v>
      </c>
      <c r="F980" s="72">
        <v>88800</v>
      </c>
      <c r="G980" s="70" t="s">
        <v>84</v>
      </c>
      <c r="H980" s="70" t="s">
        <v>750</v>
      </c>
      <c r="I980" s="70" t="s">
        <v>91</v>
      </c>
    </row>
    <row r="981" spans="1:9" x14ac:dyDescent="0.2">
      <c r="A981" s="71">
        <v>7195887552683</v>
      </c>
      <c r="B981" s="71">
        <v>7006557208998</v>
      </c>
      <c r="C981" s="70" t="s">
        <v>48</v>
      </c>
      <c r="D981">
        <v>0</v>
      </c>
      <c r="E981" s="72">
        <v>22500</v>
      </c>
      <c r="F981" s="72">
        <v>23400</v>
      </c>
      <c r="G981" s="70" t="s">
        <v>84</v>
      </c>
      <c r="H981" s="70" t="s">
        <v>751</v>
      </c>
      <c r="I981" s="70" t="s">
        <v>91</v>
      </c>
    </row>
    <row r="982" spans="1:9" x14ac:dyDescent="0.2">
      <c r="A982" s="71">
        <v>7195887562691</v>
      </c>
      <c r="B982" s="71">
        <v>7006557229083</v>
      </c>
      <c r="C982" s="70" t="s">
        <v>75</v>
      </c>
      <c r="D982">
        <v>4.101</v>
      </c>
      <c r="E982" s="72">
        <v>700</v>
      </c>
      <c r="F982" s="72">
        <v>0</v>
      </c>
      <c r="G982" s="70" t="s">
        <v>76</v>
      </c>
      <c r="H982" s="70" t="s">
        <v>752</v>
      </c>
      <c r="I982" s="70" t="s">
        <v>301</v>
      </c>
    </row>
    <row r="983" spans="1:9" x14ac:dyDescent="0.2">
      <c r="A983" s="71">
        <v>7195887562692</v>
      </c>
      <c r="B983" s="71">
        <v>7006557229083</v>
      </c>
      <c r="C983" s="70" t="s">
        <v>79</v>
      </c>
      <c r="D983">
        <v>-4.1050000000000004</v>
      </c>
      <c r="E983" s="72">
        <v>-900</v>
      </c>
      <c r="F983" s="72">
        <v>0</v>
      </c>
      <c r="G983" s="70" t="s">
        <v>76</v>
      </c>
      <c r="H983" s="70" t="s">
        <v>752</v>
      </c>
      <c r="I983" s="70" t="s">
        <v>753</v>
      </c>
    </row>
    <row r="984" spans="1:9" x14ac:dyDescent="0.2">
      <c r="A984" s="71">
        <v>7195887562693</v>
      </c>
      <c r="B984" s="71">
        <v>7006557229083</v>
      </c>
      <c r="C984" s="70" t="s">
        <v>157</v>
      </c>
      <c r="D984">
        <v>-1.9</v>
      </c>
      <c r="E984" s="72">
        <v>-100</v>
      </c>
      <c r="F984" s="72">
        <v>0</v>
      </c>
      <c r="G984" s="70" t="s">
        <v>76</v>
      </c>
      <c r="H984" s="70" t="s">
        <v>752</v>
      </c>
      <c r="I984" s="70" t="s">
        <v>754</v>
      </c>
    </row>
    <row r="985" spans="1:9" x14ac:dyDescent="0.2">
      <c r="A985" s="71">
        <v>7195887562694</v>
      </c>
      <c r="B985" s="71">
        <v>7006557229083</v>
      </c>
      <c r="C985" s="70" t="s">
        <v>80</v>
      </c>
      <c r="D985">
        <v>0.40400000000000003</v>
      </c>
      <c r="E985" s="72">
        <v>100</v>
      </c>
      <c r="F985" s="72">
        <v>0</v>
      </c>
      <c r="G985" s="70" t="s">
        <v>76</v>
      </c>
      <c r="H985" s="70" t="s">
        <v>752</v>
      </c>
      <c r="I985" s="70" t="s">
        <v>755</v>
      </c>
    </row>
    <row r="986" spans="1:9" x14ac:dyDescent="0.2">
      <c r="A986" s="71">
        <v>7195887562695</v>
      </c>
      <c r="B986" s="71">
        <v>7006557229083</v>
      </c>
      <c r="C986" s="70" t="s">
        <v>297</v>
      </c>
      <c r="D986">
        <v>1.5</v>
      </c>
      <c r="E986" s="72">
        <v>200</v>
      </c>
      <c r="F986" s="72">
        <v>0</v>
      </c>
      <c r="G986" s="70" t="s">
        <v>76</v>
      </c>
      <c r="H986" s="70" t="s">
        <v>752</v>
      </c>
      <c r="I986" s="70" t="s">
        <v>756</v>
      </c>
    </row>
    <row r="987" spans="1:9" x14ac:dyDescent="0.2">
      <c r="A987" s="71">
        <v>7195887572705</v>
      </c>
      <c r="B987" s="71">
        <v>7006557229109</v>
      </c>
      <c r="C987" s="70" t="s">
        <v>48</v>
      </c>
      <c r="D987">
        <v>0</v>
      </c>
      <c r="E987" s="72">
        <v>0</v>
      </c>
      <c r="F987" s="72">
        <v>11500</v>
      </c>
      <c r="G987" s="70" t="s">
        <v>84</v>
      </c>
      <c r="H987" s="70" t="s">
        <v>757</v>
      </c>
      <c r="I987" s="70" t="s">
        <v>91</v>
      </c>
    </row>
    <row r="988" spans="1:9" x14ac:dyDescent="0.2">
      <c r="A988" s="71">
        <v>7195887572709</v>
      </c>
      <c r="B988" s="71">
        <v>7006557229138</v>
      </c>
      <c r="C988" s="70" t="s">
        <v>48</v>
      </c>
      <c r="D988">
        <v>0</v>
      </c>
      <c r="E988" s="72">
        <v>30200</v>
      </c>
      <c r="F988" s="72">
        <v>64300</v>
      </c>
      <c r="G988" s="70" t="s">
        <v>84</v>
      </c>
      <c r="H988" s="70" t="s">
        <v>758</v>
      </c>
      <c r="I988" s="70" t="s">
        <v>91</v>
      </c>
    </row>
    <row r="989" spans="1:9" x14ac:dyDescent="0.2">
      <c r="A989" s="71">
        <v>7195887582714</v>
      </c>
      <c r="B989" s="71">
        <v>7006557239172</v>
      </c>
      <c r="C989" s="70" t="s">
        <v>48</v>
      </c>
      <c r="D989">
        <v>0</v>
      </c>
      <c r="E989" s="72">
        <v>30200</v>
      </c>
      <c r="F989" s="72">
        <v>60600</v>
      </c>
      <c r="G989" s="70" t="s">
        <v>84</v>
      </c>
      <c r="H989" s="70" t="s">
        <v>759</v>
      </c>
      <c r="I989" s="70" t="s">
        <v>91</v>
      </c>
    </row>
    <row r="990" spans="1:9" x14ac:dyDescent="0.2">
      <c r="A990" s="71">
        <v>7195887582719</v>
      </c>
      <c r="B990" s="71">
        <v>7006557249207</v>
      </c>
      <c r="C990" s="70" t="s">
        <v>48</v>
      </c>
      <c r="D990">
        <v>0</v>
      </c>
      <c r="E990" s="72">
        <v>33600</v>
      </c>
      <c r="F990" s="72">
        <v>42300</v>
      </c>
      <c r="G990" s="70" t="s">
        <v>84</v>
      </c>
      <c r="H990" s="70" t="s">
        <v>760</v>
      </c>
      <c r="I990" s="70" t="s">
        <v>91</v>
      </c>
    </row>
    <row r="991" spans="1:9" x14ac:dyDescent="0.2">
      <c r="A991" s="71">
        <v>7195887592722</v>
      </c>
      <c r="B991" s="71">
        <v>7006557269245</v>
      </c>
      <c r="C991" s="70" t="s">
        <v>48</v>
      </c>
      <c r="D991">
        <v>0</v>
      </c>
      <c r="E991" s="72">
        <v>40700</v>
      </c>
      <c r="F991" s="72">
        <v>138700</v>
      </c>
      <c r="G991" s="70" t="s">
        <v>84</v>
      </c>
      <c r="H991" s="70" t="s">
        <v>761</v>
      </c>
      <c r="I991" s="70" t="s">
        <v>91</v>
      </c>
    </row>
    <row r="992" spans="1:9" x14ac:dyDescent="0.2">
      <c r="A992" s="71">
        <v>7195887592725</v>
      </c>
      <c r="B992" s="71">
        <v>7006557279278</v>
      </c>
      <c r="C992" s="70" t="s">
        <v>48</v>
      </c>
      <c r="D992">
        <v>0</v>
      </c>
      <c r="E992" s="72">
        <v>39800</v>
      </c>
      <c r="F992" s="72">
        <v>134900</v>
      </c>
      <c r="G992" s="70" t="s">
        <v>84</v>
      </c>
      <c r="H992" s="70" t="s">
        <v>762</v>
      </c>
      <c r="I992" s="70" t="s">
        <v>91</v>
      </c>
    </row>
    <row r="993" spans="1:9" x14ac:dyDescent="0.2">
      <c r="A993" s="71">
        <v>7195887612732</v>
      </c>
      <c r="B993" s="71">
        <v>7006557299347</v>
      </c>
      <c r="C993" s="70" t="s">
        <v>48</v>
      </c>
      <c r="D993">
        <v>0</v>
      </c>
      <c r="E993" s="72">
        <v>32300</v>
      </c>
      <c r="F993" s="72">
        <v>143600</v>
      </c>
      <c r="G993" s="70" t="s">
        <v>84</v>
      </c>
      <c r="H993" s="70" t="s">
        <v>763</v>
      </c>
      <c r="I993" s="70" t="s">
        <v>91</v>
      </c>
    </row>
    <row r="994" spans="1:9" x14ac:dyDescent="0.2">
      <c r="A994" s="71">
        <v>7195887622735</v>
      </c>
      <c r="B994" s="71">
        <v>7006557309381</v>
      </c>
      <c r="C994" s="70" t="s">
        <v>48</v>
      </c>
      <c r="D994">
        <v>0</v>
      </c>
      <c r="E994" s="72">
        <v>42300</v>
      </c>
      <c r="F994" s="72">
        <v>57200</v>
      </c>
      <c r="G994" s="70" t="s">
        <v>84</v>
      </c>
      <c r="H994" s="70" t="s">
        <v>764</v>
      </c>
      <c r="I994" s="70" t="s">
        <v>91</v>
      </c>
    </row>
    <row r="995" spans="1:9" x14ac:dyDescent="0.2">
      <c r="A995" s="71">
        <v>7195887622740</v>
      </c>
      <c r="B995" s="71">
        <v>7006557309414</v>
      </c>
      <c r="C995" s="70" t="s">
        <v>48</v>
      </c>
      <c r="D995">
        <v>0</v>
      </c>
      <c r="E995" s="72">
        <v>11600</v>
      </c>
      <c r="F995" s="72">
        <v>104900</v>
      </c>
      <c r="G995" s="70" t="s">
        <v>84</v>
      </c>
      <c r="H995" s="70" t="s">
        <v>765</v>
      </c>
      <c r="I995" s="70" t="s">
        <v>91</v>
      </c>
    </row>
    <row r="996" spans="1:9" x14ac:dyDescent="0.2">
      <c r="A996" s="71">
        <v>7195887632743</v>
      </c>
      <c r="B996" s="71">
        <v>7006557329453</v>
      </c>
      <c r="C996" s="70" t="s">
        <v>48</v>
      </c>
      <c r="D996">
        <v>0</v>
      </c>
      <c r="E996" s="72">
        <v>0</v>
      </c>
      <c r="F996" s="72">
        <v>20200</v>
      </c>
      <c r="G996" s="70" t="s">
        <v>84</v>
      </c>
      <c r="H996" s="70" t="s">
        <v>766</v>
      </c>
      <c r="I996" s="70" t="s">
        <v>91</v>
      </c>
    </row>
    <row r="997" spans="1:9" x14ac:dyDescent="0.2">
      <c r="A997" s="71">
        <v>7195887632746</v>
      </c>
      <c r="B997" s="71">
        <v>7006557339485</v>
      </c>
      <c r="C997" s="70" t="s">
        <v>48</v>
      </c>
      <c r="D997">
        <v>0</v>
      </c>
      <c r="E997" s="72">
        <v>0</v>
      </c>
      <c r="F997" s="72">
        <v>44800</v>
      </c>
      <c r="G997" s="70" t="s">
        <v>84</v>
      </c>
      <c r="H997" s="70" t="s">
        <v>767</v>
      </c>
      <c r="I997" s="70" t="s">
        <v>91</v>
      </c>
    </row>
    <row r="998" spans="1:9" x14ac:dyDescent="0.2">
      <c r="A998" s="71">
        <v>7195887642749</v>
      </c>
      <c r="B998" s="71">
        <v>7006557349515</v>
      </c>
      <c r="C998" s="70" t="s">
        <v>48</v>
      </c>
      <c r="D998">
        <v>0</v>
      </c>
      <c r="E998" s="72">
        <v>0</v>
      </c>
      <c r="F998" s="72">
        <v>8600</v>
      </c>
      <c r="G998" s="70" t="s">
        <v>84</v>
      </c>
      <c r="H998" s="70" t="s">
        <v>768</v>
      </c>
      <c r="I998" s="70" t="s">
        <v>91</v>
      </c>
    </row>
    <row r="999" spans="1:9" x14ac:dyDescent="0.2">
      <c r="A999" s="71">
        <v>7195887642752</v>
      </c>
      <c r="B999" s="71">
        <v>7006557359550</v>
      </c>
      <c r="C999" s="70" t="s">
        <v>48</v>
      </c>
      <c r="D999">
        <v>0</v>
      </c>
      <c r="E999" s="72">
        <v>31900</v>
      </c>
      <c r="F999" s="72">
        <v>37900</v>
      </c>
      <c r="G999" s="70" t="s">
        <v>84</v>
      </c>
      <c r="H999" s="70" t="s">
        <v>769</v>
      </c>
      <c r="I999" s="70" t="s">
        <v>91</v>
      </c>
    </row>
    <row r="1000" spans="1:9" x14ac:dyDescent="0.2">
      <c r="A1000" s="71">
        <v>7195887652755</v>
      </c>
      <c r="B1000" s="71">
        <v>7006557369583</v>
      </c>
      <c r="C1000" s="70" t="s">
        <v>48</v>
      </c>
      <c r="D1000">
        <v>0</v>
      </c>
      <c r="E1000" s="72">
        <v>31900</v>
      </c>
      <c r="F1000" s="72">
        <v>48700</v>
      </c>
      <c r="G1000" s="70" t="s">
        <v>84</v>
      </c>
      <c r="H1000" s="70" t="s">
        <v>770</v>
      </c>
      <c r="I1000" s="70" t="s">
        <v>91</v>
      </c>
    </row>
    <row r="1001" spans="1:9" x14ac:dyDescent="0.2">
      <c r="A1001" s="71">
        <v>7195887662760</v>
      </c>
      <c r="B1001" s="71">
        <v>7006557369616</v>
      </c>
      <c r="C1001" s="70" t="s">
        <v>48</v>
      </c>
      <c r="D1001">
        <v>0</v>
      </c>
      <c r="E1001" s="72">
        <v>33300</v>
      </c>
      <c r="F1001" s="72">
        <v>32400</v>
      </c>
      <c r="G1001" s="70" t="s">
        <v>84</v>
      </c>
      <c r="H1001" s="70" t="s">
        <v>771</v>
      </c>
      <c r="I1001" s="70" t="s">
        <v>91</v>
      </c>
    </row>
    <row r="1002" spans="1:9" x14ac:dyDescent="0.2">
      <c r="A1002" s="71">
        <v>7195887662765</v>
      </c>
      <c r="B1002" s="71">
        <v>7006557379652</v>
      </c>
      <c r="C1002" s="70" t="s">
        <v>48</v>
      </c>
      <c r="D1002">
        <v>0</v>
      </c>
      <c r="E1002" s="72">
        <v>33500</v>
      </c>
      <c r="F1002" s="72">
        <v>42700</v>
      </c>
      <c r="G1002" s="70" t="s">
        <v>84</v>
      </c>
      <c r="H1002" s="70" t="s">
        <v>772</v>
      </c>
      <c r="I1002" s="70" t="s">
        <v>91</v>
      </c>
    </row>
    <row r="1003" spans="1:9" x14ac:dyDescent="0.2">
      <c r="A1003" s="71">
        <v>7195887682786</v>
      </c>
      <c r="B1003" s="71">
        <v>7006557389764</v>
      </c>
      <c r="C1003" s="70" t="s">
        <v>79</v>
      </c>
      <c r="D1003">
        <v>0</v>
      </c>
      <c r="E1003" s="72">
        <v>100</v>
      </c>
      <c r="F1003" s="72">
        <v>0</v>
      </c>
      <c r="G1003" s="70" t="s">
        <v>84</v>
      </c>
      <c r="H1003" s="70" t="s">
        <v>773</v>
      </c>
      <c r="I1003" s="70" t="s">
        <v>83</v>
      </c>
    </row>
    <row r="1004" spans="1:9" x14ac:dyDescent="0.2">
      <c r="A1004" s="71">
        <v>7195887682787</v>
      </c>
      <c r="B1004" s="71">
        <v>7006557389764</v>
      </c>
      <c r="C1004" s="70" t="s">
        <v>48</v>
      </c>
      <c r="D1004">
        <v>0</v>
      </c>
      <c r="E1004" s="72">
        <v>0</v>
      </c>
      <c r="F1004" s="72">
        <v>26300</v>
      </c>
      <c r="G1004" s="70" t="s">
        <v>84</v>
      </c>
      <c r="H1004" s="70" t="s">
        <v>773</v>
      </c>
      <c r="I1004" s="70" t="s">
        <v>91</v>
      </c>
    </row>
    <row r="1005" spans="1:9" x14ac:dyDescent="0.2">
      <c r="A1005" s="71">
        <v>7195887682791</v>
      </c>
      <c r="B1005" s="71">
        <v>7006557419814</v>
      </c>
      <c r="C1005" s="70" t="s">
        <v>75</v>
      </c>
      <c r="D1005">
        <v>4.4530000000000003</v>
      </c>
      <c r="E1005" s="72">
        <v>700</v>
      </c>
      <c r="F1005" s="72">
        <v>0</v>
      </c>
      <c r="G1005" s="70" t="s">
        <v>76</v>
      </c>
      <c r="H1005" s="70" t="s">
        <v>774</v>
      </c>
      <c r="I1005" s="70" t="s">
        <v>78</v>
      </c>
    </row>
    <row r="1006" spans="1:9" x14ac:dyDescent="0.2">
      <c r="A1006" s="71">
        <v>7195887682792</v>
      </c>
      <c r="B1006" s="71">
        <v>7006557419814</v>
      </c>
      <c r="C1006" s="70" t="s">
        <v>79</v>
      </c>
      <c r="D1006">
        <v>0.22</v>
      </c>
      <c r="E1006" s="72">
        <v>100</v>
      </c>
      <c r="F1006" s="72">
        <v>0</v>
      </c>
      <c r="G1006" s="70" t="s">
        <v>76</v>
      </c>
      <c r="H1006" s="70" t="s">
        <v>774</v>
      </c>
      <c r="I1006" s="70" t="s">
        <v>78</v>
      </c>
    </row>
    <row r="1007" spans="1:9" x14ac:dyDescent="0.2">
      <c r="A1007" s="71">
        <v>7195887682793</v>
      </c>
      <c r="B1007" s="71">
        <v>7006557419814</v>
      </c>
      <c r="C1007" s="70" t="s">
        <v>80</v>
      </c>
      <c r="D1007">
        <v>-4.673</v>
      </c>
      <c r="E1007" s="72">
        <v>-800</v>
      </c>
      <c r="F1007" s="72">
        <v>0</v>
      </c>
      <c r="G1007" s="70" t="s">
        <v>76</v>
      </c>
      <c r="H1007" s="70" t="s">
        <v>774</v>
      </c>
      <c r="I1007" s="70" t="s">
        <v>78</v>
      </c>
    </row>
    <row r="1008" spans="1:9" x14ac:dyDescent="0.2">
      <c r="A1008" s="71">
        <v>7195887682794</v>
      </c>
      <c r="B1008" s="71">
        <v>7006557419814</v>
      </c>
      <c r="C1008" s="70" t="s">
        <v>75</v>
      </c>
      <c r="D1008">
        <v>0</v>
      </c>
      <c r="E1008" s="72">
        <v>3300</v>
      </c>
      <c r="F1008" s="72">
        <v>0</v>
      </c>
      <c r="G1008" s="70" t="s">
        <v>84</v>
      </c>
      <c r="H1008" s="70" t="s">
        <v>774</v>
      </c>
      <c r="I1008" s="70" t="s">
        <v>83</v>
      </c>
    </row>
    <row r="1009" spans="1:9" x14ac:dyDescent="0.2">
      <c r="A1009" s="71">
        <v>7195887682795</v>
      </c>
      <c r="B1009" s="71">
        <v>7006557419814</v>
      </c>
      <c r="C1009" s="70" t="s">
        <v>79</v>
      </c>
      <c r="D1009">
        <v>0</v>
      </c>
      <c r="E1009" s="72">
        <v>700</v>
      </c>
      <c r="F1009" s="72">
        <v>0</v>
      </c>
      <c r="G1009" s="70" t="s">
        <v>84</v>
      </c>
      <c r="H1009" s="70" t="s">
        <v>774</v>
      </c>
      <c r="I1009" s="70" t="s">
        <v>83</v>
      </c>
    </row>
    <row r="1010" spans="1:9" x14ac:dyDescent="0.2">
      <c r="A1010" s="71">
        <v>7195887702799</v>
      </c>
      <c r="B1010" s="71">
        <v>7006557419860</v>
      </c>
      <c r="C1010" s="70" t="s">
        <v>75</v>
      </c>
      <c r="D1010">
        <v>0</v>
      </c>
      <c r="E1010" s="72">
        <v>2000</v>
      </c>
      <c r="F1010" s="72">
        <v>0</v>
      </c>
      <c r="G1010" s="70" t="s">
        <v>84</v>
      </c>
      <c r="H1010" s="70" t="s">
        <v>775</v>
      </c>
      <c r="I1010" s="70" t="s">
        <v>83</v>
      </c>
    </row>
    <row r="1011" spans="1:9" x14ac:dyDescent="0.2">
      <c r="A1011" s="71">
        <v>7195887702802</v>
      </c>
      <c r="B1011" s="71">
        <v>7006557429883</v>
      </c>
      <c r="C1011" s="70" t="s">
        <v>75</v>
      </c>
      <c r="D1011">
        <v>0</v>
      </c>
      <c r="E1011" s="72">
        <v>1700</v>
      </c>
      <c r="F1011" s="72">
        <v>0</v>
      </c>
      <c r="G1011" s="70" t="s">
        <v>84</v>
      </c>
      <c r="H1011" s="70" t="s">
        <v>776</v>
      </c>
      <c r="I1011" s="70" t="s">
        <v>83</v>
      </c>
    </row>
    <row r="1012" spans="1:9" x14ac:dyDescent="0.2">
      <c r="A1012" s="71">
        <v>7195887712810</v>
      </c>
      <c r="B1012" s="71">
        <v>7006557429911</v>
      </c>
      <c r="C1012" s="70" t="s">
        <v>79</v>
      </c>
      <c r="D1012">
        <v>-5.7</v>
      </c>
      <c r="E1012" s="72">
        <v>-1300</v>
      </c>
      <c r="F1012" s="72">
        <v>0</v>
      </c>
      <c r="G1012" s="70" t="s">
        <v>76</v>
      </c>
      <c r="H1012" s="70" t="s">
        <v>777</v>
      </c>
      <c r="I1012" s="70" t="s">
        <v>94</v>
      </c>
    </row>
    <row r="1013" spans="1:9" x14ac:dyDescent="0.2">
      <c r="A1013" s="71">
        <v>7195887712811</v>
      </c>
      <c r="B1013" s="71">
        <v>7006557429911</v>
      </c>
      <c r="C1013" s="70" t="s">
        <v>75</v>
      </c>
      <c r="D1013">
        <v>5.7</v>
      </c>
      <c r="E1013" s="72">
        <v>1300</v>
      </c>
      <c r="F1013" s="72">
        <v>0</v>
      </c>
      <c r="G1013" s="70" t="s">
        <v>76</v>
      </c>
      <c r="H1013" s="70" t="s">
        <v>777</v>
      </c>
      <c r="I1013" s="70" t="s">
        <v>119</v>
      </c>
    </row>
    <row r="1014" spans="1:9" x14ac:dyDescent="0.2">
      <c r="A1014" s="71">
        <v>7195887712812</v>
      </c>
      <c r="B1014" s="71">
        <v>7006557429911</v>
      </c>
      <c r="C1014" s="70" t="s">
        <v>117</v>
      </c>
      <c r="D1014">
        <v>0</v>
      </c>
      <c r="E1014" s="72">
        <v>25000</v>
      </c>
      <c r="F1014" s="72">
        <v>23900</v>
      </c>
      <c r="G1014" s="70" t="s">
        <v>84</v>
      </c>
      <c r="H1014" s="70" t="s">
        <v>777</v>
      </c>
      <c r="I1014" s="70" t="s">
        <v>91</v>
      </c>
    </row>
    <row r="1015" spans="1:9" x14ac:dyDescent="0.2">
      <c r="A1015" s="71">
        <v>7195887712814</v>
      </c>
      <c r="B1015" s="71">
        <v>7006557429911</v>
      </c>
      <c r="C1015" s="70" t="s">
        <v>81</v>
      </c>
      <c r="D1015">
        <v>0</v>
      </c>
      <c r="E1015" s="72">
        <v>200</v>
      </c>
      <c r="F1015" s="72">
        <v>0</v>
      </c>
      <c r="G1015" s="70" t="s">
        <v>84</v>
      </c>
      <c r="H1015" s="70" t="s">
        <v>777</v>
      </c>
      <c r="I1015" s="70" t="s">
        <v>91</v>
      </c>
    </row>
    <row r="1016" spans="1:9" x14ac:dyDescent="0.2">
      <c r="A1016" s="71">
        <v>7195887712815</v>
      </c>
      <c r="B1016" s="71">
        <v>7006557429911</v>
      </c>
      <c r="C1016" s="70" t="s">
        <v>75</v>
      </c>
      <c r="D1016">
        <v>0</v>
      </c>
      <c r="E1016" s="72">
        <v>500</v>
      </c>
      <c r="F1016" s="72">
        <v>0</v>
      </c>
      <c r="G1016" s="70" t="s">
        <v>84</v>
      </c>
      <c r="H1016" s="70" t="s">
        <v>777</v>
      </c>
      <c r="I1016" s="70" t="s">
        <v>83</v>
      </c>
    </row>
    <row r="1017" spans="1:9" x14ac:dyDescent="0.2">
      <c r="A1017" s="71">
        <v>7195887732822</v>
      </c>
      <c r="B1017" s="71">
        <v>7006557439987</v>
      </c>
      <c r="C1017" s="70" t="s">
        <v>48</v>
      </c>
      <c r="D1017">
        <v>0</v>
      </c>
      <c r="E1017" s="72">
        <v>0</v>
      </c>
      <c r="F1017" s="72">
        <v>37200</v>
      </c>
      <c r="G1017" s="70" t="s">
        <v>84</v>
      </c>
      <c r="H1017" s="70" t="s">
        <v>778</v>
      </c>
      <c r="I1017" s="70" t="s">
        <v>91</v>
      </c>
    </row>
    <row r="1018" spans="1:9" x14ac:dyDescent="0.2">
      <c r="A1018" s="71">
        <v>7195887742828</v>
      </c>
      <c r="B1018" s="71">
        <v>7006557440019</v>
      </c>
      <c r="C1018" s="70" t="s">
        <v>48</v>
      </c>
      <c r="D1018">
        <v>0</v>
      </c>
      <c r="E1018" s="72">
        <v>0</v>
      </c>
      <c r="F1018" s="72">
        <v>38900</v>
      </c>
      <c r="G1018" s="70" t="s">
        <v>84</v>
      </c>
      <c r="H1018" s="70" t="s">
        <v>779</v>
      </c>
      <c r="I1018" s="70" t="s">
        <v>91</v>
      </c>
    </row>
    <row r="1019" spans="1:9" x14ac:dyDescent="0.2">
      <c r="A1019" s="71">
        <v>7195887752834</v>
      </c>
      <c r="B1019" s="71">
        <v>7006557450051</v>
      </c>
      <c r="C1019" s="70" t="s">
        <v>48</v>
      </c>
      <c r="D1019">
        <v>0</v>
      </c>
      <c r="E1019" s="72">
        <v>0</v>
      </c>
      <c r="F1019" s="72">
        <v>45500</v>
      </c>
      <c r="G1019" s="70" t="s">
        <v>84</v>
      </c>
      <c r="H1019" s="70" t="s">
        <v>780</v>
      </c>
      <c r="I1019" s="70" t="s">
        <v>91</v>
      </c>
    </row>
    <row r="1020" spans="1:9" x14ac:dyDescent="0.2">
      <c r="A1020" s="71">
        <v>7195887752842</v>
      </c>
      <c r="B1020" s="71">
        <v>7006557450102</v>
      </c>
      <c r="C1020" s="70" t="s">
        <v>48</v>
      </c>
      <c r="D1020">
        <v>0</v>
      </c>
      <c r="E1020" s="72">
        <v>12500</v>
      </c>
      <c r="F1020" s="72">
        <v>3300</v>
      </c>
      <c r="G1020" s="70" t="s">
        <v>84</v>
      </c>
      <c r="H1020" s="70" t="s">
        <v>781</v>
      </c>
      <c r="I1020" s="70" t="s">
        <v>91</v>
      </c>
    </row>
    <row r="1021" spans="1:9" x14ac:dyDescent="0.2">
      <c r="A1021" s="71">
        <v>7195887762851</v>
      </c>
      <c r="B1021" s="71">
        <v>7006557460143</v>
      </c>
      <c r="C1021" s="70" t="s">
        <v>48</v>
      </c>
      <c r="D1021">
        <v>0</v>
      </c>
      <c r="E1021" s="72">
        <v>11900</v>
      </c>
      <c r="F1021" s="72">
        <v>90500</v>
      </c>
      <c r="G1021" s="70" t="s">
        <v>84</v>
      </c>
      <c r="H1021" s="70" t="s">
        <v>782</v>
      </c>
      <c r="I1021" s="70" t="s">
        <v>91</v>
      </c>
    </row>
    <row r="1022" spans="1:9" x14ac:dyDescent="0.2">
      <c r="A1022" s="71">
        <v>7195887762858</v>
      </c>
      <c r="B1022" s="71">
        <v>7006557470183</v>
      </c>
      <c r="C1022" s="70" t="s">
        <v>48</v>
      </c>
      <c r="D1022">
        <v>0</v>
      </c>
      <c r="E1022" s="72">
        <v>11100</v>
      </c>
      <c r="F1022" s="72">
        <v>31000</v>
      </c>
      <c r="G1022" s="70" t="s">
        <v>84</v>
      </c>
      <c r="H1022" s="70" t="s">
        <v>783</v>
      </c>
      <c r="I1022" s="70" t="s">
        <v>91</v>
      </c>
    </row>
    <row r="1023" spans="1:9" x14ac:dyDescent="0.2">
      <c r="A1023" s="71">
        <v>7195887772864</v>
      </c>
      <c r="B1023" s="71">
        <v>7006557480216</v>
      </c>
      <c r="C1023" s="70" t="s">
        <v>48</v>
      </c>
      <c r="D1023">
        <v>0</v>
      </c>
      <c r="E1023" s="72">
        <v>13400</v>
      </c>
      <c r="F1023" s="72">
        <v>35200</v>
      </c>
      <c r="G1023" s="70" t="s">
        <v>84</v>
      </c>
      <c r="H1023" s="70" t="s">
        <v>784</v>
      </c>
      <c r="I1023" s="70" t="s">
        <v>91</v>
      </c>
    </row>
    <row r="1024" spans="1:9" x14ac:dyDescent="0.2">
      <c r="A1024" s="71">
        <v>7195887772866</v>
      </c>
      <c r="B1024" s="71">
        <v>7006557480243</v>
      </c>
      <c r="C1024" s="70" t="s">
        <v>48</v>
      </c>
      <c r="D1024">
        <v>0</v>
      </c>
      <c r="E1024" s="72">
        <v>11600</v>
      </c>
      <c r="F1024" s="72">
        <v>0</v>
      </c>
      <c r="G1024" s="70" t="s">
        <v>84</v>
      </c>
      <c r="H1024" s="70" t="s">
        <v>785</v>
      </c>
      <c r="I1024" s="70" t="s">
        <v>91</v>
      </c>
    </row>
    <row r="1025" spans="1:9" x14ac:dyDescent="0.2">
      <c r="A1025" s="71">
        <v>7195887772869</v>
      </c>
      <c r="B1025" s="71">
        <v>7006557490263</v>
      </c>
      <c r="C1025" s="70" t="s">
        <v>48</v>
      </c>
      <c r="D1025">
        <v>0</v>
      </c>
      <c r="E1025" s="72">
        <v>0</v>
      </c>
      <c r="F1025" s="72">
        <v>1500</v>
      </c>
      <c r="G1025" s="70" t="s">
        <v>84</v>
      </c>
      <c r="H1025" s="70" t="s">
        <v>786</v>
      </c>
      <c r="I1025" s="70" t="s">
        <v>91</v>
      </c>
    </row>
    <row r="1026" spans="1:9" x14ac:dyDescent="0.2">
      <c r="A1026" s="71">
        <v>7195887782874</v>
      </c>
      <c r="B1026" s="71">
        <v>7006557490290</v>
      </c>
      <c r="C1026" s="70" t="s">
        <v>48</v>
      </c>
      <c r="D1026">
        <v>0</v>
      </c>
      <c r="E1026" s="72">
        <v>12500</v>
      </c>
      <c r="F1026" s="72">
        <v>66400</v>
      </c>
      <c r="G1026" s="70" t="s">
        <v>84</v>
      </c>
      <c r="H1026" s="70" t="s">
        <v>787</v>
      </c>
      <c r="I1026" s="70" t="s">
        <v>91</v>
      </c>
    </row>
    <row r="1027" spans="1:9" x14ac:dyDescent="0.2">
      <c r="A1027" s="71">
        <v>7195887782878</v>
      </c>
      <c r="B1027" s="71">
        <v>7006557490317</v>
      </c>
      <c r="C1027" s="70" t="s">
        <v>75</v>
      </c>
      <c r="D1027">
        <v>-4</v>
      </c>
      <c r="E1027" s="72">
        <v>0</v>
      </c>
      <c r="F1027" s="72">
        <v>0</v>
      </c>
      <c r="G1027" s="70" t="s">
        <v>76</v>
      </c>
      <c r="H1027" s="70" t="s">
        <v>788</v>
      </c>
      <c r="I1027" s="70" t="s">
        <v>376</v>
      </c>
    </row>
    <row r="1028" spans="1:9" x14ac:dyDescent="0.2">
      <c r="A1028" s="71">
        <v>7195887782879</v>
      </c>
      <c r="B1028" s="71">
        <v>7006557490317</v>
      </c>
      <c r="C1028" s="70" t="s">
        <v>79</v>
      </c>
      <c r="D1028">
        <v>4</v>
      </c>
      <c r="E1028" s="72">
        <v>0</v>
      </c>
      <c r="F1028" s="72">
        <v>0</v>
      </c>
      <c r="G1028" s="70" t="s">
        <v>76</v>
      </c>
      <c r="H1028" s="70" t="s">
        <v>788</v>
      </c>
      <c r="I1028" s="70" t="s">
        <v>90</v>
      </c>
    </row>
    <row r="1029" spans="1:9" x14ac:dyDescent="0.2">
      <c r="A1029" s="71">
        <v>7195887782880</v>
      </c>
      <c r="B1029" s="71">
        <v>7006557490317</v>
      </c>
      <c r="C1029" s="70" t="s">
        <v>79</v>
      </c>
      <c r="D1029">
        <v>0</v>
      </c>
      <c r="E1029" s="72">
        <v>1100</v>
      </c>
      <c r="F1029" s="72">
        <v>0</v>
      </c>
      <c r="G1029" s="70" t="s">
        <v>84</v>
      </c>
      <c r="H1029" s="70" t="s">
        <v>788</v>
      </c>
      <c r="I1029" s="70" t="s">
        <v>83</v>
      </c>
    </row>
    <row r="1030" spans="1:9" x14ac:dyDescent="0.2">
      <c r="A1030" s="71">
        <v>7195887792888</v>
      </c>
      <c r="B1030" s="71">
        <v>7006557490346</v>
      </c>
      <c r="C1030" s="70" t="s">
        <v>75</v>
      </c>
      <c r="D1030">
        <v>-0.7</v>
      </c>
      <c r="E1030" s="72">
        <v>0</v>
      </c>
      <c r="F1030" s="72">
        <v>0</v>
      </c>
      <c r="G1030" s="70" t="s">
        <v>76</v>
      </c>
      <c r="H1030" s="70" t="s">
        <v>789</v>
      </c>
      <c r="I1030" s="70" t="s">
        <v>147</v>
      </c>
    </row>
    <row r="1031" spans="1:9" x14ac:dyDescent="0.2">
      <c r="A1031" s="71">
        <v>7195887792889</v>
      </c>
      <c r="B1031" s="71">
        <v>7006557490346</v>
      </c>
      <c r="C1031" s="70" t="s">
        <v>111</v>
      </c>
      <c r="D1031">
        <v>0.7</v>
      </c>
      <c r="E1031" s="72">
        <v>0</v>
      </c>
      <c r="F1031" s="72">
        <v>0</v>
      </c>
      <c r="G1031" s="70" t="s">
        <v>76</v>
      </c>
      <c r="H1031" s="70" t="s">
        <v>789</v>
      </c>
      <c r="I1031" s="70" t="s">
        <v>90</v>
      </c>
    </row>
    <row r="1032" spans="1:9" x14ac:dyDescent="0.2">
      <c r="A1032" s="71">
        <v>7195887792890</v>
      </c>
      <c r="B1032" s="71">
        <v>7006557490346</v>
      </c>
      <c r="C1032" s="70" t="s">
        <v>111</v>
      </c>
      <c r="D1032">
        <v>0</v>
      </c>
      <c r="E1032" s="72">
        <v>182000</v>
      </c>
      <c r="F1032" s="72">
        <v>0</v>
      </c>
      <c r="G1032" s="70" t="s">
        <v>84</v>
      </c>
      <c r="H1032" s="70" t="s">
        <v>789</v>
      </c>
      <c r="I1032" s="70" t="s">
        <v>91</v>
      </c>
    </row>
    <row r="1033" spans="1:9" x14ac:dyDescent="0.2">
      <c r="A1033" s="71">
        <v>7195887792891</v>
      </c>
      <c r="B1033" s="71">
        <v>7006557490346</v>
      </c>
      <c r="C1033" s="70" t="s">
        <v>111</v>
      </c>
      <c r="D1033">
        <v>0</v>
      </c>
      <c r="E1033" s="72">
        <v>0</v>
      </c>
      <c r="F1033" s="72">
        <v>-13900</v>
      </c>
      <c r="G1033" s="70" t="s">
        <v>82</v>
      </c>
      <c r="H1033" s="70" t="s">
        <v>789</v>
      </c>
      <c r="I1033" s="70" t="s">
        <v>91</v>
      </c>
    </row>
    <row r="1034" spans="1:9" x14ac:dyDescent="0.2">
      <c r="A1034" s="71">
        <v>7195887792892</v>
      </c>
      <c r="B1034" s="71">
        <v>7006557490346</v>
      </c>
      <c r="C1034" s="70" t="s">
        <v>75</v>
      </c>
      <c r="D1034">
        <v>0</v>
      </c>
      <c r="E1034" s="72">
        <v>200</v>
      </c>
      <c r="F1034" s="72">
        <v>0</v>
      </c>
      <c r="G1034" s="70" t="s">
        <v>84</v>
      </c>
      <c r="H1034" s="70" t="s">
        <v>789</v>
      </c>
      <c r="I1034" s="70" t="s">
        <v>83</v>
      </c>
    </row>
    <row r="1035" spans="1:9" x14ac:dyDescent="0.2">
      <c r="A1035" s="71">
        <v>7195887792895</v>
      </c>
      <c r="B1035" s="71">
        <v>7006557500374</v>
      </c>
      <c r="C1035" s="70" t="s">
        <v>81</v>
      </c>
      <c r="D1035">
        <v>-1</v>
      </c>
      <c r="E1035" s="72">
        <v>-100</v>
      </c>
      <c r="F1035" s="72">
        <v>0</v>
      </c>
      <c r="G1035" s="70" t="s">
        <v>76</v>
      </c>
      <c r="H1035" s="70" t="s">
        <v>790</v>
      </c>
      <c r="I1035" s="70" t="s">
        <v>94</v>
      </c>
    </row>
    <row r="1036" spans="1:9" x14ac:dyDescent="0.2">
      <c r="A1036" s="71">
        <v>7195887792896</v>
      </c>
      <c r="B1036" s="71">
        <v>7006557500374</v>
      </c>
      <c r="C1036" s="70" t="s">
        <v>75</v>
      </c>
      <c r="D1036">
        <v>1</v>
      </c>
      <c r="E1036" s="72">
        <v>100</v>
      </c>
      <c r="F1036" s="72">
        <v>0</v>
      </c>
      <c r="G1036" s="70" t="s">
        <v>76</v>
      </c>
      <c r="H1036" s="70" t="s">
        <v>790</v>
      </c>
      <c r="I1036" s="70" t="s">
        <v>129</v>
      </c>
    </row>
    <row r="1037" spans="1:9" x14ac:dyDescent="0.2">
      <c r="A1037" s="71">
        <v>7195887792897</v>
      </c>
      <c r="B1037" s="71">
        <v>7006557500374</v>
      </c>
      <c r="C1037" s="70" t="s">
        <v>75</v>
      </c>
      <c r="D1037">
        <v>0</v>
      </c>
      <c r="E1037" s="72">
        <v>1900</v>
      </c>
      <c r="F1037" s="72">
        <v>0</v>
      </c>
      <c r="G1037" s="70" t="s">
        <v>84</v>
      </c>
      <c r="H1037" s="70" t="s">
        <v>790</v>
      </c>
      <c r="I1037" s="70" t="s">
        <v>83</v>
      </c>
    </row>
    <row r="1038" spans="1:9" x14ac:dyDescent="0.2">
      <c r="A1038" s="71">
        <v>7195887802902</v>
      </c>
      <c r="B1038" s="71">
        <v>7006557510399</v>
      </c>
      <c r="C1038" s="70" t="s">
        <v>75</v>
      </c>
      <c r="D1038">
        <v>-3.56</v>
      </c>
      <c r="E1038" s="72">
        <v>0</v>
      </c>
      <c r="F1038" s="72">
        <v>0</v>
      </c>
      <c r="G1038" s="70" t="s">
        <v>76</v>
      </c>
      <c r="H1038" s="70" t="s">
        <v>791</v>
      </c>
      <c r="I1038" s="70" t="s">
        <v>376</v>
      </c>
    </row>
    <row r="1039" spans="1:9" x14ac:dyDescent="0.2">
      <c r="A1039" s="71">
        <v>7195887802903</v>
      </c>
      <c r="B1039" s="71">
        <v>7006557510399</v>
      </c>
      <c r="C1039" s="70" t="s">
        <v>79</v>
      </c>
      <c r="D1039">
        <v>3.56</v>
      </c>
      <c r="E1039" s="72">
        <v>0</v>
      </c>
      <c r="F1039" s="72">
        <v>0</v>
      </c>
      <c r="G1039" s="70" t="s">
        <v>76</v>
      </c>
      <c r="H1039" s="70" t="s">
        <v>791</v>
      </c>
      <c r="I1039" s="70" t="s">
        <v>90</v>
      </c>
    </row>
    <row r="1040" spans="1:9" x14ac:dyDescent="0.2">
      <c r="A1040" s="71">
        <v>7195887802904</v>
      </c>
      <c r="B1040" s="71">
        <v>7006557510399</v>
      </c>
      <c r="C1040" s="70" t="s">
        <v>75</v>
      </c>
      <c r="D1040">
        <v>0</v>
      </c>
      <c r="E1040" s="72">
        <v>400</v>
      </c>
      <c r="F1040" s="72">
        <v>0</v>
      </c>
      <c r="G1040" s="70" t="s">
        <v>84</v>
      </c>
      <c r="H1040" s="70" t="s">
        <v>791</v>
      </c>
      <c r="I1040" s="70" t="s">
        <v>83</v>
      </c>
    </row>
    <row r="1041" spans="1:9" x14ac:dyDescent="0.2">
      <c r="A1041" s="71">
        <v>7195887802905</v>
      </c>
      <c r="B1041" s="71">
        <v>7006557510399</v>
      </c>
      <c r="C1041" s="70" t="s">
        <v>79</v>
      </c>
      <c r="D1041">
        <v>0</v>
      </c>
      <c r="E1041" s="72">
        <v>1100</v>
      </c>
      <c r="F1041" s="72">
        <v>0</v>
      </c>
      <c r="G1041" s="70" t="s">
        <v>84</v>
      </c>
      <c r="H1041" s="70" t="s">
        <v>791</v>
      </c>
      <c r="I1041" s="70" t="s">
        <v>83</v>
      </c>
    </row>
    <row r="1042" spans="1:9" x14ac:dyDescent="0.2">
      <c r="A1042" s="71">
        <v>7195887812908</v>
      </c>
      <c r="B1042" s="71">
        <v>7006557510419</v>
      </c>
      <c r="C1042" s="70" t="s">
        <v>75</v>
      </c>
      <c r="D1042">
        <v>-4</v>
      </c>
      <c r="E1042" s="72">
        <v>-1100</v>
      </c>
      <c r="F1042" s="72">
        <v>0</v>
      </c>
      <c r="G1042" s="70" t="s">
        <v>76</v>
      </c>
      <c r="H1042" s="70" t="s">
        <v>792</v>
      </c>
      <c r="I1042" s="70" t="s">
        <v>376</v>
      </c>
    </row>
    <row r="1043" spans="1:9" x14ac:dyDescent="0.2">
      <c r="A1043" s="71">
        <v>7195887812909</v>
      </c>
      <c r="B1043" s="71">
        <v>7006557510419</v>
      </c>
      <c r="C1043" s="70" t="s">
        <v>79</v>
      </c>
      <c r="D1043">
        <v>4</v>
      </c>
      <c r="E1043" s="72">
        <v>1100</v>
      </c>
      <c r="F1043" s="72">
        <v>0</v>
      </c>
      <c r="G1043" s="70" t="s">
        <v>76</v>
      </c>
      <c r="H1043" s="70" t="s">
        <v>792</v>
      </c>
      <c r="I1043" s="70" t="s">
        <v>90</v>
      </c>
    </row>
    <row r="1044" spans="1:9" x14ac:dyDescent="0.2">
      <c r="A1044" s="71">
        <v>7195887822913</v>
      </c>
      <c r="B1044" s="71">
        <v>7006557510439</v>
      </c>
      <c r="C1044" s="70" t="s">
        <v>79</v>
      </c>
      <c r="D1044">
        <v>-5</v>
      </c>
      <c r="E1044" s="72">
        <v>-1100</v>
      </c>
      <c r="F1044" s="72">
        <v>0</v>
      </c>
      <c r="G1044" s="70" t="s">
        <v>76</v>
      </c>
      <c r="H1044" s="70" t="s">
        <v>793</v>
      </c>
      <c r="I1044" s="70" t="s">
        <v>94</v>
      </c>
    </row>
    <row r="1045" spans="1:9" x14ac:dyDescent="0.2">
      <c r="A1045" s="71">
        <v>7195887822914</v>
      </c>
      <c r="B1045" s="71">
        <v>7006557510439</v>
      </c>
      <c r="C1045" s="70" t="s">
        <v>75</v>
      </c>
      <c r="D1045">
        <v>5</v>
      </c>
      <c r="E1045" s="72">
        <v>1100</v>
      </c>
      <c r="F1045" s="72">
        <v>0</v>
      </c>
      <c r="G1045" s="70" t="s">
        <v>76</v>
      </c>
      <c r="H1045" s="70" t="s">
        <v>793</v>
      </c>
      <c r="I1045" s="70" t="s">
        <v>119</v>
      </c>
    </row>
    <row r="1046" spans="1:9" x14ac:dyDescent="0.2">
      <c r="A1046" s="71">
        <v>7195887822915</v>
      </c>
      <c r="B1046" s="71">
        <v>7006557510439</v>
      </c>
      <c r="C1046" s="70" t="s">
        <v>75</v>
      </c>
      <c r="D1046">
        <v>0</v>
      </c>
      <c r="E1046" s="72">
        <v>1200</v>
      </c>
      <c r="F1046" s="72">
        <v>0</v>
      </c>
      <c r="G1046" s="70" t="s">
        <v>84</v>
      </c>
      <c r="H1046" s="70" t="s">
        <v>793</v>
      </c>
      <c r="I1046" s="70" t="s">
        <v>83</v>
      </c>
    </row>
    <row r="1047" spans="1:9" x14ac:dyDescent="0.2">
      <c r="A1047" s="71">
        <v>7195887832922</v>
      </c>
      <c r="B1047" s="71">
        <v>7006557510467</v>
      </c>
      <c r="C1047" s="70" t="s">
        <v>48</v>
      </c>
      <c r="D1047">
        <v>0</v>
      </c>
      <c r="E1047" s="72">
        <v>13500</v>
      </c>
      <c r="F1047" s="72">
        <v>69400</v>
      </c>
      <c r="G1047" s="70" t="s">
        <v>84</v>
      </c>
      <c r="H1047" s="70" t="s">
        <v>61</v>
      </c>
      <c r="I1047" s="70" t="s">
        <v>91</v>
      </c>
    </row>
    <row r="1048" spans="1:9" x14ac:dyDescent="0.2">
      <c r="A1048" s="71">
        <v>7195887832928</v>
      </c>
      <c r="B1048" s="71">
        <v>7006557520502</v>
      </c>
      <c r="C1048" s="70" t="s">
        <v>48</v>
      </c>
      <c r="D1048">
        <v>0</v>
      </c>
      <c r="E1048" s="72">
        <v>12700</v>
      </c>
      <c r="F1048" s="72">
        <v>38500</v>
      </c>
      <c r="G1048" s="70" t="s">
        <v>84</v>
      </c>
      <c r="H1048" s="70" t="s">
        <v>794</v>
      </c>
      <c r="I1048" s="70" t="s">
        <v>91</v>
      </c>
    </row>
    <row r="1049" spans="1:9" x14ac:dyDescent="0.2">
      <c r="A1049" s="71">
        <v>7195887842934</v>
      </c>
      <c r="B1049" s="71">
        <v>7006557520532</v>
      </c>
      <c r="C1049" s="70" t="s">
        <v>48</v>
      </c>
      <c r="D1049">
        <v>0</v>
      </c>
      <c r="E1049" s="72">
        <v>12600</v>
      </c>
      <c r="F1049" s="72">
        <v>90200</v>
      </c>
      <c r="G1049" s="70" t="s">
        <v>84</v>
      </c>
      <c r="H1049" s="70" t="s">
        <v>795</v>
      </c>
      <c r="I1049" s="70" t="s">
        <v>91</v>
      </c>
    </row>
    <row r="1050" spans="1:9" x14ac:dyDescent="0.2">
      <c r="A1050" s="71">
        <v>7195887842937</v>
      </c>
      <c r="B1050" s="71">
        <v>7006557520560</v>
      </c>
      <c r="C1050" s="70" t="s">
        <v>48</v>
      </c>
      <c r="D1050">
        <v>0</v>
      </c>
      <c r="E1050" s="72">
        <v>0</v>
      </c>
      <c r="F1050" s="72">
        <v>1500</v>
      </c>
      <c r="G1050" s="70" t="s">
        <v>84</v>
      </c>
      <c r="H1050" s="70" t="s">
        <v>796</v>
      </c>
      <c r="I1050" s="70" t="s">
        <v>91</v>
      </c>
    </row>
    <row r="1051" spans="1:9" x14ac:dyDescent="0.2">
      <c r="A1051" s="71">
        <v>7195887842943</v>
      </c>
      <c r="B1051" s="71">
        <v>7006557530590</v>
      </c>
      <c r="C1051" s="70" t="s">
        <v>48</v>
      </c>
      <c r="D1051">
        <v>0</v>
      </c>
      <c r="E1051" s="72">
        <v>13500</v>
      </c>
      <c r="F1051" s="72">
        <v>62600</v>
      </c>
      <c r="G1051" s="70" t="s">
        <v>84</v>
      </c>
      <c r="H1051" s="70" t="s">
        <v>797</v>
      </c>
      <c r="I1051" s="70" t="s">
        <v>91</v>
      </c>
    </row>
    <row r="1052" spans="1:9" x14ac:dyDescent="0.2">
      <c r="A1052" s="71">
        <v>7195887862951</v>
      </c>
      <c r="B1052" s="71">
        <v>7006557540652</v>
      </c>
      <c r="C1052" s="70" t="s">
        <v>48</v>
      </c>
      <c r="D1052">
        <v>0</v>
      </c>
      <c r="E1052" s="72">
        <v>0</v>
      </c>
      <c r="F1052" s="72">
        <v>89600</v>
      </c>
      <c r="G1052" s="70" t="s">
        <v>84</v>
      </c>
      <c r="H1052" s="70" t="s">
        <v>798</v>
      </c>
      <c r="I1052" s="70" t="s">
        <v>91</v>
      </c>
    </row>
    <row r="1053" spans="1:9" x14ac:dyDescent="0.2">
      <c r="A1053" s="71">
        <v>7195887862958</v>
      </c>
      <c r="B1053" s="71">
        <v>7006557550688</v>
      </c>
      <c r="C1053" s="70" t="s">
        <v>48</v>
      </c>
      <c r="D1053">
        <v>0</v>
      </c>
      <c r="E1053" s="72">
        <v>0</v>
      </c>
      <c r="F1053" s="72">
        <v>108900</v>
      </c>
      <c r="G1053" s="70" t="s">
        <v>84</v>
      </c>
      <c r="H1053" s="70" t="s">
        <v>799</v>
      </c>
      <c r="I1053" s="70" t="s">
        <v>91</v>
      </c>
    </row>
    <row r="1054" spans="1:9" x14ac:dyDescent="0.2">
      <c r="A1054" s="71">
        <v>7195887872967</v>
      </c>
      <c r="B1054" s="71">
        <v>7006557560725</v>
      </c>
      <c r="C1054" s="70" t="s">
        <v>48</v>
      </c>
      <c r="D1054">
        <v>0</v>
      </c>
      <c r="E1054" s="72">
        <v>0</v>
      </c>
      <c r="F1054" s="72">
        <v>89000</v>
      </c>
      <c r="G1054" s="70" t="s">
        <v>84</v>
      </c>
      <c r="H1054" s="70" t="s">
        <v>800</v>
      </c>
      <c r="I1054" s="70" t="s">
        <v>91</v>
      </c>
    </row>
    <row r="1055" spans="1:9" x14ac:dyDescent="0.2">
      <c r="A1055" s="71">
        <v>7195887872974</v>
      </c>
      <c r="B1055" s="71">
        <v>7006557570764</v>
      </c>
      <c r="C1055" s="70" t="s">
        <v>48</v>
      </c>
      <c r="D1055">
        <v>0</v>
      </c>
      <c r="E1055" s="72">
        <v>0</v>
      </c>
      <c r="F1055" s="72">
        <v>43500</v>
      </c>
      <c r="G1055" s="70" t="s">
        <v>84</v>
      </c>
      <c r="H1055" s="70" t="s">
        <v>801</v>
      </c>
      <c r="I1055" s="70" t="s">
        <v>91</v>
      </c>
    </row>
    <row r="1056" spans="1:9" x14ac:dyDescent="0.2">
      <c r="A1056" s="71">
        <v>7195887883000</v>
      </c>
      <c r="B1056" s="71">
        <v>7006557600914</v>
      </c>
      <c r="C1056" s="70" t="s">
        <v>48</v>
      </c>
      <c r="D1056">
        <v>0</v>
      </c>
      <c r="E1056" s="72">
        <v>12900</v>
      </c>
      <c r="F1056" s="72">
        <v>52400</v>
      </c>
      <c r="G1056" s="70" t="s">
        <v>84</v>
      </c>
      <c r="H1056" s="70" t="s">
        <v>802</v>
      </c>
      <c r="I1056" s="70" t="s">
        <v>91</v>
      </c>
    </row>
    <row r="1057" spans="1:9" x14ac:dyDescent="0.2">
      <c r="A1057" s="71">
        <v>7195887893002</v>
      </c>
      <c r="B1057" s="71">
        <v>7006557610943</v>
      </c>
      <c r="C1057" s="70" t="s">
        <v>81</v>
      </c>
      <c r="D1057">
        <v>0</v>
      </c>
      <c r="E1057" s="72">
        <v>150000</v>
      </c>
      <c r="F1057" s="72">
        <v>0</v>
      </c>
      <c r="G1057" s="70" t="s">
        <v>84</v>
      </c>
      <c r="H1057" s="70" t="s">
        <v>803</v>
      </c>
      <c r="I1057" s="70" t="s">
        <v>91</v>
      </c>
    </row>
    <row r="1058" spans="1:9" x14ac:dyDescent="0.2">
      <c r="A1058" s="71">
        <v>7195887893006</v>
      </c>
      <c r="B1058" s="71">
        <v>7006557610963</v>
      </c>
      <c r="C1058" s="70" t="s">
        <v>75</v>
      </c>
      <c r="D1058">
        <v>4.5469999999999997</v>
      </c>
      <c r="E1058" s="72">
        <v>900</v>
      </c>
      <c r="F1058" s="72">
        <v>0</v>
      </c>
      <c r="G1058" s="70" t="s">
        <v>76</v>
      </c>
      <c r="H1058" s="70" t="s">
        <v>804</v>
      </c>
      <c r="I1058" s="70" t="s">
        <v>301</v>
      </c>
    </row>
    <row r="1059" spans="1:9" x14ac:dyDescent="0.2">
      <c r="A1059" s="71">
        <v>7195887893007</v>
      </c>
      <c r="B1059" s="71">
        <v>7006557610963</v>
      </c>
      <c r="C1059" s="70" t="s">
        <v>79</v>
      </c>
      <c r="D1059">
        <v>-4.577</v>
      </c>
      <c r="E1059" s="72">
        <v>-1000</v>
      </c>
      <c r="F1059" s="72">
        <v>0</v>
      </c>
      <c r="G1059" s="70" t="s">
        <v>76</v>
      </c>
      <c r="H1059" s="70" t="s">
        <v>804</v>
      </c>
      <c r="I1059" s="70" t="s">
        <v>332</v>
      </c>
    </row>
    <row r="1060" spans="1:9" x14ac:dyDescent="0.2">
      <c r="A1060" s="71">
        <v>7195887893008</v>
      </c>
      <c r="B1060" s="71">
        <v>7006557610963</v>
      </c>
      <c r="C1060" s="70" t="s">
        <v>80</v>
      </c>
      <c r="D1060">
        <v>0.03</v>
      </c>
      <c r="E1060" s="72">
        <v>100</v>
      </c>
      <c r="F1060" s="72">
        <v>0</v>
      </c>
      <c r="G1060" s="70" t="s">
        <v>76</v>
      </c>
      <c r="H1060" s="70" t="s">
        <v>804</v>
      </c>
      <c r="I1060" s="70" t="s">
        <v>301</v>
      </c>
    </row>
    <row r="1061" spans="1:9" x14ac:dyDescent="0.2">
      <c r="A1061" s="71">
        <v>7195887893009</v>
      </c>
      <c r="B1061" s="71">
        <v>7006557610963</v>
      </c>
      <c r="C1061" s="70" t="s">
        <v>75</v>
      </c>
      <c r="D1061">
        <v>0</v>
      </c>
      <c r="E1061" s="72">
        <v>2300</v>
      </c>
      <c r="F1061" s="72">
        <v>0</v>
      </c>
      <c r="G1061" s="70" t="s">
        <v>84</v>
      </c>
      <c r="H1061" s="70" t="s">
        <v>804</v>
      </c>
      <c r="I1061" s="70" t="s">
        <v>83</v>
      </c>
    </row>
    <row r="1062" spans="1:9" x14ac:dyDescent="0.2">
      <c r="A1062" s="71">
        <v>7195887903015</v>
      </c>
      <c r="B1062" s="71">
        <v>7006557620986</v>
      </c>
      <c r="C1062" s="70" t="s">
        <v>75</v>
      </c>
      <c r="D1062">
        <v>0.19400000000000001</v>
      </c>
      <c r="E1062" s="72">
        <v>0</v>
      </c>
      <c r="F1062" s="72">
        <v>0</v>
      </c>
      <c r="G1062" s="70" t="s">
        <v>76</v>
      </c>
      <c r="H1062" s="70" t="s">
        <v>77</v>
      </c>
      <c r="I1062" s="70" t="s">
        <v>78</v>
      </c>
    </row>
    <row r="1063" spans="1:9" x14ac:dyDescent="0.2">
      <c r="A1063" s="71">
        <v>7195887903016</v>
      </c>
      <c r="B1063" s="71">
        <v>7006557620986</v>
      </c>
      <c r="C1063" s="70" t="s">
        <v>79</v>
      </c>
      <c r="D1063">
        <v>-2.9000000000000001E-2</v>
      </c>
      <c r="E1063" s="72">
        <v>0</v>
      </c>
      <c r="F1063" s="72">
        <v>0</v>
      </c>
      <c r="G1063" s="70" t="s">
        <v>76</v>
      </c>
      <c r="H1063" s="70" t="s">
        <v>77</v>
      </c>
      <c r="I1063" s="70" t="s">
        <v>78</v>
      </c>
    </row>
    <row r="1064" spans="1:9" x14ac:dyDescent="0.2">
      <c r="A1064" s="71">
        <v>7195887903017</v>
      </c>
      <c r="B1064" s="71">
        <v>7006557620986</v>
      </c>
      <c r="C1064" s="70" t="s">
        <v>80</v>
      </c>
      <c r="D1064">
        <v>-0.16500000000000001</v>
      </c>
      <c r="E1064" s="72">
        <v>0</v>
      </c>
      <c r="F1064" s="72">
        <v>0</v>
      </c>
      <c r="G1064" s="70" t="s">
        <v>76</v>
      </c>
      <c r="H1064" s="70" t="s">
        <v>77</v>
      </c>
      <c r="I1064" s="70" t="s">
        <v>78</v>
      </c>
    </row>
    <row r="1065" spans="1:9" x14ac:dyDescent="0.2">
      <c r="A1065" s="71">
        <v>7195887933030</v>
      </c>
      <c r="B1065" s="71">
        <v>7006557661076</v>
      </c>
      <c r="C1065" s="70" t="s">
        <v>79</v>
      </c>
      <c r="D1065">
        <v>-1.143</v>
      </c>
      <c r="E1065" s="72">
        <v>0</v>
      </c>
      <c r="F1065" s="72">
        <v>0</v>
      </c>
      <c r="G1065" s="70" t="s">
        <v>76</v>
      </c>
      <c r="H1065" s="70" t="s">
        <v>805</v>
      </c>
      <c r="I1065" s="70" t="s">
        <v>78</v>
      </c>
    </row>
    <row r="1066" spans="1:9" x14ac:dyDescent="0.2">
      <c r="A1066" s="71">
        <v>7195887933031</v>
      </c>
      <c r="B1066" s="71">
        <v>7006557661076</v>
      </c>
      <c r="C1066" s="70" t="s">
        <v>80</v>
      </c>
      <c r="D1066">
        <v>3.3170000000000002</v>
      </c>
      <c r="E1066" s="72">
        <v>0</v>
      </c>
      <c r="F1066" s="72">
        <v>0</v>
      </c>
      <c r="G1066" s="70" t="s">
        <v>76</v>
      </c>
      <c r="H1066" s="70" t="s">
        <v>805</v>
      </c>
      <c r="I1066" s="70" t="s">
        <v>78</v>
      </c>
    </row>
    <row r="1067" spans="1:9" x14ac:dyDescent="0.2">
      <c r="A1067" s="71">
        <v>7195887933032</v>
      </c>
      <c r="B1067" s="71">
        <v>7006557661076</v>
      </c>
      <c r="C1067" s="70" t="s">
        <v>81</v>
      </c>
      <c r="D1067">
        <v>-0.22700000000000001</v>
      </c>
      <c r="E1067" s="72">
        <v>0</v>
      </c>
      <c r="F1067" s="72">
        <v>0</v>
      </c>
      <c r="G1067" s="70" t="s">
        <v>76</v>
      </c>
      <c r="H1067" s="70" t="s">
        <v>805</v>
      </c>
      <c r="I1067" s="70" t="s">
        <v>78</v>
      </c>
    </row>
    <row r="1068" spans="1:9" x14ac:dyDescent="0.2">
      <c r="A1068" s="71">
        <v>7195887933033</v>
      </c>
      <c r="B1068" s="71">
        <v>7006557661076</v>
      </c>
      <c r="C1068" s="70" t="s">
        <v>75</v>
      </c>
      <c r="D1068">
        <v>-1.9470000000000001</v>
      </c>
      <c r="E1068" s="72">
        <v>0</v>
      </c>
      <c r="F1068" s="72">
        <v>0</v>
      </c>
      <c r="G1068" s="70" t="s">
        <v>76</v>
      </c>
      <c r="H1068" s="70" t="s">
        <v>805</v>
      </c>
      <c r="I1068" s="70" t="s">
        <v>78</v>
      </c>
    </row>
    <row r="1069" spans="1:9" x14ac:dyDescent="0.2">
      <c r="A1069" s="71">
        <v>7195887933034</v>
      </c>
      <c r="B1069" s="71">
        <v>7006557661076</v>
      </c>
      <c r="C1069" s="70" t="s">
        <v>79</v>
      </c>
      <c r="D1069">
        <v>0</v>
      </c>
      <c r="E1069" s="72">
        <v>400</v>
      </c>
      <c r="F1069" s="72">
        <v>0</v>
      </c>
      <c r="G1069" s="70" t="s">
        <v>84</v>
      </c>
      <c r="H1069" s="70" t="s">
        <v>805</v>
      </c>
      <c r="I1069" s="70" t="s">
        <v>83</v>
      </c>
    </row>
    <row r="1070" spans="1:9" x14ac:dyDescent="0.2">
      <c r="A1070" s="71">
        <v>7195887933035</v>
      </c>
      <c r="B1070" s="71">
        <v>7006557661076</v>
      </c>
      <c r="C1070" s="70" t="s">
        <v>80</v>
      </c>
      <c r="D1070">
        <v>0</v>
      </c>
      <c r="E1070" s="72">
        <v>800</v>
      </c>
      <c r="F1070" s="72">
        <v>0</v>
      </c>
      <c r="G1070" s="70" t="s">
        <v>84</v>
      </c>
      <c r="H1070" s="70" t="s">
        <v>805</v>
      </c>
      <c r="I1070" s="70" t="s">
        <v>83</v>
      </c>
    </row>
    <row r="1071" spans="1:9" x14ac:dyDescent="0.2">
      <c r="A1071" s="71">
        <v>7195887933036</v>
      </c>
      <c r="B1071" s="71">
        <v>7006557661076</v>
      </c>
      <c r="C1071" s="70" t="s">
        <v>75</v>
      </c>
      <c r="D1071">
        <v>0</v>
      </c>
      <c r="E1071" s="72">
        <v>300</v>
      </c>
      <c r="F1071" s="72">
        <v>0</v>
      </c>
      <c r="G1071" s="70" t="s">
        <v>84</v>
      </c>
      <c r="H1071" s="70" t="s">
        <v>805</v>
      </c>
      <c r="I1071" s="70" t="s">
        <v>83</v>
      </c>
    </row>
    <row r="1072" spans="1:9" x14ac:dyDescent="0.2">
      <c r="A1072" s="71">
        <v>7195887943041</v>
      </c>
      <c r="B1072" s="71">
        <v>7006557671119</v>
      </c>
      <c r="C1072" s="70" t="s">
        <v>75</v>
      </c>
      <c r="D1072">
        <v>0</v>
      </c>
      <c r="E1072" s="72">
        <v>300</v>
      </c>
      <c r="F1072" s="72">
        <v>0</v>
      </c>
      <c r="G1072" s="70" t="s">
        <v>84</v>
      </c>
      <c r="H1072" s="70" t="s">
        <v>806</v>
      </c>
      <c r="I1072" s="70" t="s">
        <v>83</v>
      </c>
    </row>
    <row r="1073" spans="1:9" x14ac:dyDescent="0.2">
      <c r="A1073" s="71">
        <v>7195887943042</v>
      </c>
      <c r="B1073" s="71">
        <v>7006557671119</v>
      </c>
      <c r="C1073" s="70" t="s">
        <v>79</v>
      </c>
      <c r="D1073">
        <v>0</v>
      </c>
      <c r="E1073" s="72">
        <v>900</v>
      </c>
      <c r="F1073" s="72">
        <v>0</v>
      </c>
      <c r="G1073" s="70" t="s">
        <v>84</v>
      </c>
      <c r="H1073" s="70" t="s">
        <v>806</v>
      </c>
      <c r="I1073" s="70" t="s">
        <v>83</v>
      </c>
    </row>
    <row r="1074" spans="1:9" x14ac:dyDescent="0.2">
      <c r="A1074" s="71">
        <v>7195887953053</v>
      </c>
      <c r="B1074" s="71">
        <v>7006557671154</v>
      </c>
      <c r="C1074" s="70" t="s">
        <v>48</v>
      </c>
      <c r="D1074">
        <v>0</v>
      </c>
      <c r="E1074" s="72">
        <v>0</v>
      </c>
      <c r="F1074" s="72">
        <v>137600</v>
      </c>
      <c r="G1074" s="70" t="s">
        <v>84</v>
      </c>
      <c r="H1074" s="70" t="s">
        <v>807</v>
      </c>
      <c r="I1074" s="70" t="s">
        <v>91</v>
      </c>
    </row>
    <row r="1075" spans="1:9" x14ac:dyDescent="0.2">
      <c r="A1075" s="71">
        <v>7195887963058</v>
      </c>
      <c r="B1075" s="71">
        <v>7006557681197</v>
      </c>
      <c r="C1075" s="70" t="s">
        <v>75</v>
      </c>
      <c r="D1075">
        <v>5.3</v>
      </c>
      <c r="E1075" s="72">
        <v>1300</v>
      </c>
      <c r="F1075" s="72">
        <v>0</v>
      </c>
      <c r="G1075" s="70" t="s">
        <v>76</v>
      </c>
      <c r="H1075" s="70" t="s">
        <v>808</v>
      </c>
      <c r="I1075" s="70" t="s">
        <v>809</v>
      </c>
    </row>
    <row r="1076" spans="1:9" x14ac:dyDescent="0.2">
      <c r="A1076" s="71">
        <v>7195887963059</v>
      </c>
      <c r="B1076" s="71">
        <v>7006557681197</v>
      </c>
      <c r="C1076" s="70" t="s">
        <v>79</v>
      </c>
      <c r="D1076">
        <v>-3.6</v>
      </c>
      <c r="E1076" s="72">
        <v>-800</v>
      </c>
      <c r="F1076" s="72">
        <v>0</v>
      </c>
      <c r="G1076" s="70" t="s">
        <v>76</v>
      </c>
      <c r="H1076" s="70" t="s">
        <v>808</v>
      </c>
      <c r="I1076" s="70" t="s">
        <v>373</v>
      </c>
    </row>
    <row r="1077" spans="1:9" x14ac:dyDescent="0.2">
      <c r="A1077" s="71">
        <v>7195887963060</v>
      </c>
      <c r="B1077" s="71">
        <v>7006557681197</v>
      </c>
      <c r="C1077" s="70" t="s">
        <v>80</v>
      </c>
      <c r="D1077">
        <v>-1.5</v>
      </c>
      <c r="E1077" s="72">
        <v>-300</v>
      </c>
      <c r="F1077" s="72">
        <v>0</v>
      </c>
      <c r="G1077" s="70" t="s">
        <v>76</v>
      </c>
      <c r="H1077" s="70" t="s">
        <v>808</v>
      </c>
      <c r="I1077" s="70" t="s">
        <v>373</v>
      </c>
    </row>
    <row r="1078" spans="1:9" x14ac:dyDescent="0.2">
      <c r="A1078" s="71">
        <v>7195887963061</v>
      </c>
      <c r="B1078" s="71">
        <v>7006557681197</v>
      </c>
      <c r="C1078" s="70" t="s">
        <v>81</v>
      </c>
      <c r="D1078">
        <v>-0.2</v>
      </c>
      <c r="E1078" s="72">
        <v>-200</v>
      </c>
      <c r="F1078" s="72">
        <v>0</v>
      </c>
      <c r="G1078" s="70" t="s">
        <v>76</v>
      </c>
      <c r="H1078" s="70" t="s">
        <v>808</v>
      </c>
      <c r="I1078" s="70" t="s">
        <v>373</v>
      </c>
    </row>
    <row r="1079" spans="1:9" x14ac:dyDescent="0.2">
      <c r="A1079" s="71">
        <v>7195887963062</v>
      </c>
      <c r="B1079" s="71">
        <v>7006557681197</v>
      </c>
      <c r="C1079" s="70" t="s">
        <v>75</v>
      </c>
      <c r="D1079">
        <v>0</v>
      </c>
      <c r="E1079" s="72">
        <v>800</v>
      </c>
      <c r="F1079" s="72">
        <v>0</v>
      </c>
      <c r="G1079" s="70" t="s">
        <v>84</v>
      </c>
      <c r="H1079" s="70" t="s">
        <v>808</v>
      </c>
      <c r="I1079" s="70" t="s">
        <v>83</v>
      </c>
    </row>
    <row r="1080" spans="1:9" x14ac:dyDescent="0.2">
      <c r="A1080" s="71">
        <v>7195887963063</v>
      </c>
      <c r="B1080" s="71">
        <v>7006557681197</v>
      </c>
      <c r="C1080" s="70" t="s">
        <v>79</v>
      </c>
      <c r="D1080">
        <v>0</v>
      </c>
      <c r="E1080" s="72">
        <v>1000</v>
      </c>
      <c r="F1080" s="72">
        <v>0</v>
      </c>
      <c r="G1080" s="70" t="s">
        <v>84</v>
      </c>
      <c r="H1080" s="70" t="s">
        <v>808</v>
      </c>
      <c r="I1080" s="70" t="s">
        <v>83</v>
      </c>
    </row>
    <row r="1081" spans="1:9" x14ac:dyDescent="0.2">
      <c r="A1081" s="71">
        <v>7195887983078</v>
      </c>
      <c r="B1081" s="71">
        <v>7006557691264</v>
      </c>
      <c r="C1081" s="70" t="s">
        <v>75</v>
      </c>
      <c r="D1081">
        <v>0.8</v>
      </c>
      <c r="E1081" s="72">
        <v>0</v>
      </c>
      <c r="F1081" s="72">
        <v>0</v>
      </c>
      <c r="G1081" s="70" t="s">
        <v>76</v>
      </c>
      <c r="H1081" s="70" t="s">
        <v>810</v>
      </c>
      <c r="I1081" s="70" t="s">
        <v>78</v>
      </c>
    </row>
    <row r="1082" spans="1:9" x14ac:dyDescent="0.2">
      <c r="A1082" s="71">
        <v>7195887983079</v>
      </c>
      <c r="B1082" s="71">
        <v>7006557691264</v>
      </c>
      <c r="C1082" s="70" t="s">
        <v>79</v>
      </c>
      <c r="D1082">
        <v>-0.2</v>
      </c>
      <c r="E1082" s="72">
        <v>0</v>
      </c>
      <c r="F1082" s="72">
        <v>0</v>
      </c>
      <c r="G1082" s="70" t="s">
        <v>76</v>
      </c>
      <c r="H1082" s="70" t="s">
        <v>810</v>
      </c>
      <c r="I1082" s="70" t="s">
        <v>78</v>
      </c>
    </row>
    <row r="1083" spans="1:9" x14ac:dyDescent="0.2">
      <c r="A1083" s="71">
        <v>7195887983080</v>
      </c>
      <c r="B1083" s="71">
        <v>7006557691264</v>
      </c>
      <c r="C1083" s="70" t="s">
        <v>80</v>
      </c>
      <c r="D1083">
        <v>-0.6</v>
      </c>
      <c r="E1083" s="72">
        <v>0</v>
      </c>
      <c r="F1083" s="72">
        <v>0</v>
      </c>
      <c r="G1083" s="70" t="s">
        <v>76</v>
      </c>
      <c r="H1083" s="70" t="s">
        <v>810</v>
      </c>
      <c r="I1083" s="70" t="s">
        <v>78</v>
      </c>
    </row>
    <row r="1084" spans="1:9" x14ac:dyDescent="0.2">
      <c r="A1084" s="71">
        <v>7195887983081</v>
      </c>
      <c r="B1084" s="71">
        <v>7006557691264</v>
      </c>
      <c r="C1084" s="70" t="s">
        <v>75</v>
      </c>
      <c r="D1084">
        <v>0</v>
      </c>
      <c r="E1084" s="72">
        <v>700</v>
      </c>
      <c r="F1084" s="72">
        <v>0</v>
      </c>
      <c r="G1084" s="70" t="s">
        <v>84</v>
      </c>
      <c r="H1084" s="70" t="s">
        <v>810</v>
      </c>
      <c r="I1084" s="70" t="s">
        <v>83</v>
      </c>
    </row>
    <row r="1085" spans="1:9" x14ac:dyDescent="0.2">
      <c r="A1085" s="71">
        <v>7195887983082</v>
      </c>
      <c r="B1085" s="71">
        <v>7006557691264</v>
      </c>
      <c r="C1085" s="70" t="s">
        <v>79</v>
      </c>
      <c r="D1085">
        <v>0</v>
      </c>
      <c r="E1085" s="72">
        <v>800</v>
      </c>
      <c r="F1085" s="72">
        <v>0</v>
      </c>
      <c r="G1085" s="70" t="s">
        <v>84</v>
      </c>
      <c r="H1085" s="70" t="s">
        <v>810</v>
      </c>
      <c r="I1085" s="70" t="s">
        <v>83</v>
      </c>
    </row>
    <row r="1086" spans="1:9" x14ac:dyDescent="0.2">
      <c r="A1086" s="71">
        <v>7195887983083</v>
      </c>
      <c r="B1086" s="71">
        <v>7006557691264</v>
      </c>
      <c r="C1086" s="70" t="s">
        <v>80</v>
      </c>
      <c r="D1086">
        <v>0</v>
      </c>
      <c r="E1086" s="72">
        <v>300</v>
      </c>
      <c r="F1086" s="72">
        <v>0</v>
      </c>
      <c r="G1086" s="70" t="s">
        <v>84</v>
      </c>
      <c r="H1086" s="70" t="s">
        <v>810</v>
      </c>
      <c r="I1086" s="70" t="s">
        <v>83</v>
      </c>
    </row>
    <row r="1087" spans="1:9" x14ac:dyDescent="0.2">
      <c r="A1087" s="71">
        <v>7195887993090</v>
      </c>
      <c r="B1087" s="71">
        <v>7006557691294</v>
      </c>
      <c r="C1087" s="70" t="s">
        <v>75</v>
      </c>
      <c r="D1087">
        <v>-2.4</v>
      </c>
      <c r="E1087" s="72">
        <v>-600</v>
      </c>
      <c r="F1087" s="72">
        <v>0</v>
      </c>
      <c r="G1087" s="70" t="s">
        <v>76</v>
      </c>
      <c r="H1087" s="70" t="s">
        <v>811</v>
      </c>
      <c r="I1087" s="70" t="s">
        <v>598</v>
      </c>
    </row>
    <row r="1088" spans="1:9" x14ac:dyDescent="0.2">
      <c r="A1088" s="71">
        <v>7195887993091</v>
      </c>
      <c r="B1088" s="71">
        <v>7006557691294</v>
      </c>
      <c r="C1088" s="70" t="s">
        <v>79</v>
      </c>
      <c r="D1088">
        <v>4.1120000000000001</v>
      </c>
      <c r="E1088" s="72">
        <v>2200</v>
      </c>
      <c r="F1088" s="72">
        <v>0</v>
      </c>
      <c r="G1088" s="70" t="s">
        <v>76</v>
      </c>
      <c r="H1088" s="70" t="s">
        <v>811</v>
      </c>
      <c r="I1088" s="70" t="s">
        <v>598</v>
      </c>
    </row>
    <row r="1089" spans="1:9" x14ac:dyDescent="0.2">
      <c r="A1089" s="71">
        <v>7195887993092</v>
      </c>
      <c r="B1089" s="71">
        <v>7006557691294</v>
      </c>
      <c r="C1089" s="70" t="s">
        <v>80</v>
      </c>
      <c r="D1089">
        <v>-2.25</v>
      </c>
      <c r="E1089" s="72">
        <v>-400</v>
      </c>
      <c r="F1089" s="72">
        <v>0</v>
      </c>
      <c r="G1089" s="70" t="s">
        <v>76</v>
      </c>
      <c r="H1089" s="70" t="s">
        <v>811</v>
      </c>
      <c r="I1089" s="70" t="s">
        <v>598</v>
      </c>
    </row>
    <row r="1090" spans="1:9" x14ac:dyDescent="0.2">
      <c r="A1090" s="71">
        <v>7195887993093</v>
      </c>
      <c r="B1090" s="71">
        <v>7006557691294</v>
      </c>
      <c r="C1090" s="70" t="s">
        <v>157</v>
      </c>
      <c r="D1090">
        <v>3.2</v>
      </c>
      <c r="E1090" s="72">
        <v>600</v>
      </c>
      <c r="F1090" s="72">
        <v>0</v>
      </c>
      <c r="G1090" s="70" t="s">
        <v>76</v>
      </c>
      <c r="H1090" s="95" t="s">
        <v>811</v>
      </c>
      <c r="I1090" s="70" t="s">
        <v>598</v>
      </c>
    </row>
    <row r="1091" spans="1:9" x14ac:dyDescent="0.2">
      <c r="A1091" s="71">
        <v>7195887993094</v>
      </c>
      <c r="B1091" s="71">
        <v>7006557691294</v>
      </c>
      <c r="C1091" s="70" t="s">
        <v>81</v>
      </c>
      <c r="D1091">
        <v>-2.6619999999999999</v>
      </c>
      <c r="E1091" s="72">
        <v>-1800</v>
      </c>
      <c r="F1091" s="72">
        <v>0</v>
      </c>
      <c r="G1091" s="70" t="s">
        <v>76</v>
      </c>
      <c r="H1091" s="70" t="s">
        <v>811</v>
      </c>
      <c r="I1091" s="70" t="s">
        <v>598</v>
      </c>
    </row>
    <row r="1092" spans="1:9" x14ac:dyDescent="0.2">
      <c r="A1092" s="71">
        <v>7195888013103</v>
      </c>
      <c r="B1092" s="71">
        <v>7006557691317</v>
      </c>
      <c r="C1092" s="70" t="s">
        <v>79</v>
      </c>
      <c r="D1092">
        <v>-9.2059999999999995</v>
      </c>
      <c r="E1092" s="72">
        <v>-2100</v>
      </c>
      <c r="F1092" s="72">
        <v>0</v>
      </c>
      <c r="G1092" s="70" t="s">
        <v>76</v>
      </c>
      <c r="H1092" s="70" t="s">
        <v>812</v>
      </c>
      <c r="I1092" s="70" t="s">
        <v>813</v>
      </c>
    </row>
    <row r="1093" spans="1:9" x14ac:dyDescent="0.2">
      <c r="A1093" s="71">
        <v>7195888013104</v>
      </c>
      <c r="B1093" s="71">
        <v>7006557691317</v>
      </c>
      <c r="C1093" s="70" t="s">
        <v>81</v>
      </c>
      <c r="D1093">
        <v>0.45400000000000001</v>
      </c>
      <c r="E1093" s="72">
        <v>100</v>
      </c>
      <c r="F1093" s="72">
        <v>0</v>
      </c>
      <c r="G1093" s="70" t="s">
        <v>76</v>
      </c>
      <c r="H1093" s="70" t="s">
        <v>812</v>
      </c>
      <c r="I1093" s="70" t="s">
        <v>301</v>
      </c>
    </row>
    <row r="1094" spans="1:9" x14ac:dyDescent="0.2">
      <c r="A1094" s="71">
        <v>7195888013105</v>
      </c>
      <c r="B1094" s="71">
        <v>7006557691317</v>
      </c>
      <c r="C1094" s="70" t="s">
        <v>75</v>
      </c>
      <c r="D1094">
        <v>8.7129999999999992</v>
      </c>
      <c r="E1094" s="72">
        <v>1900</v>
      </c>
      <c r="F1094" s="72">
        <v>0</v>
      </c>
      <c r="G1094" s="70" t="s">
        <v>76</v>
      </c>
      <c r="H1094" s="70" t="s">
        <v>812</v>
      </c>
      <c r="I1094" s="70" t="s">
        <v>301</v>
      </c>
    </row>
    <row r="1095" spans="1:9" x14ac:dyDescent="0.2">
      <c r="A1095" s="71">
        <v>7195888013106</v>
      </c>
      <c r="B1095" s="71">
        <v>7006557691317</v>
      </c>
      <c r="C1095" s="70" t="s">
        <v>80</v>
      </c>
      <c r="D1095">
        <v>3.9E-2</v>
      </c>
      <c r="E1095" s="72">
        <v>100</v>
      </c>
      <c r="F1095" s="72">
        <v>0</v>
      </c>
      <c r="G1095" s="70" t="s">
        <v>76</v>
      </c>
      <c r="H1095" s="70" t="s">
        <v>812</v>
      </c>
      <c r="I1095" s="70" t="s">
        <v>301</v>
      </c>
    </row>
    <row r="1096" spans="1:9" x14ac:dyDescent="0.2">
      <c r="A1096" s="71">
        <v>7195888013116</v>
      </c>
      <c r="B1096" s="71">
        <v>7006557691342</v>
      </c>
      <c r="C1096" s="70" t="s">
        <v>48</v>
      </c>
      <c r="D1096">
        <v>0</v>
      </c>
      <c r="E1096" s="72">
        <v>0</v>
      </c>
      <c r="F1096" s="72">
        <v>42600</v>
      </c>
      <c r="G1096" s="70" t="s">
        <v>84</v>
      </c>
      <c r="H1096" s="70" t="s">
        <v>814</v>
      </c>
      <c r="I1096" s="70" t="s">
        <v>91</v>
      </c>
    </row>
    <row r="1097" spans="1:9" x14ac:dyDescent="0.2">
      <c r="A1097" s="71">
        <v>7195888023123</v>
      </c>
      <c r="B1097" s="71">
        <v>7006557701378</v>
      </c>
      <c r="C1097" s="70" t="s">
        <v>48</v>
      </c>
      <c r="D1097">
        <v>0</v>
      </c>
      <c r="E1097" s="72">
        <v>143000</v>
      </c>
      <c r="F1097" s="72">
        <v>119500</v>
      </c>
      <c r="G1097" s="70" t="s">
        <v>84</v>
      </c>
      <c r="H1097" s="70" t="s">
        <v>815</v>
      </c>
      <c r="I1097" s="70" t="s">
        <v>91</v>
      </c>
    </row>
    <row r="1098" spans="1:9" x14ac:dyDescent="0.2">
      <c r="A1098" s="71">
        <v>7195888033140</v>
      </c>
      <c r="B1098" s="71">
        <v>7006557761523</v>
      </c>
      <c r="C1098" s="70" t="s">
        <v>48</v>
      </c>
      <c r="D1098">
        <v>0</v>
      </c>
      <c r="E1098" s="72">
        <v>351000</v>
      </c>
      <c r="F1098" s="72">
        <v>150000</v>
      </c>
      <c r="G1098" s="70" t="s">
        <v>84</v>
      </c>
      <c r="H1098" s="70" t="s">
        <v>816</v>
      </c>
      <c r="I1098" s="70" t="s">
        <v>91</v>
      </c>
    </row>
    <row r="1099" spans="1:9" x14ac:dyDescent="0.2">
      <c r="A1099" s="71">
        <v>7195888043150</v>
      </c>
      <c r="B1099" s="71">
        <v>7006557791576</v>
      </c>
      <c r="C1099" s="70" t="s">
        <v>48</v>
      </c>
      <c r="D1099">
        <v>-3.59</v>
      </c>
      <c r="E1099" s="72">
        <v>-169000</v>
      </c>
      <c r="F1099" s="72">
        <v>0</v>
      </c>
      <c r="G1099" s="70" t="s">
        <v>76</v>
      </c>
      <c r="H1099" s="70" t="s">
        <v>817</v>
      </c>
      <c r="I1099" s="70" t="s">
        <v>78</v>
      </c>
    </row>
    <row r="1100" spans="1:9" x14ac:dyDescent="0.2">
      <c r="A1100" s="71">
        <v>7195888043151</v>
      </c>
      <c r="B1100" s="71">
        <v>7006557791576</v>
      </c>
      <c r="C1100" s="70" t="s">
        <v>80</v>
      </c>
      <c r="D1100">
        <v>2.5000000000000001E-2</v>
      </c>
      <c r="E1100" s="72">
        <v>100</v>
      </c>
      <c r="F1100" s="72">
        <v>0</v>
      </c>
      <c r="G1100" s="70" t="s">
        <v>76</v>
      </c>
      <c r="H1100" s="70" t="s">
        <v>817</v>
      </c>
      <c r="I1100" s="70" t="s">
        <v>78</v>
      </c>
    </row>
    <row r="1101" spans="1:9" x14ac:dyDescent="0.2">
      <c r="A1101" s="71">
        <v>7195888043152</v>
      </c>
      <c r="B1101" s="71">
        <v>7006557791576</v>
      </c>
      <c r="C1101" s="70" t="s">
        <v>79</v>
      </c>
      <c r="D1101">
        <v>3.6</v>
      </c>
      <c r="E1101" s="72">
        <v>161200</v>
      </c>
      <c r="F1101" s="72">
        <v>0</v>
      </c>
      <c r="G1101" s="70" t="s">
        <v>76</v>
      </c>
      <c r="H1101" s="70" t="s">
        <v>817</v>
      </c>
      <c r="I1101" s="70" t="s">
        <v>78</v>
      </c>
    </row>
    <row r="1102" spans="1:9" x14ac:dyDescent="0.2">
      <c r="A1102" s="71">
        <v>7195888043153</v>
      </c>
      <c r="B1102" s="71">
        <v>7006557791576</v>
      </c>
      <c r="C1102" s="70" t="s">
        <v>81</v>
      </c>
      <c r="D1102">
        <v>0.16500000000000001</v>
      </c>
      <c r="E1102" s="72">
        <v>7800</v>
      </c>
      <c r="F1102" s="72">
        <v>0</v>
      </c>
      <c r="G1102" s="70" t="s">
        <v>76</v>
      </c>
      <c r="H1102" s="70" t="s">
        <v>817</v>
      </c>
      <c r="I1102" s="70" t="s">
        <v>78</v>
      </c>
    </row>
    <row r="1103" spans="1:9" x14ac:dyDescent="0.2">
      <c r="A1103" s="71">
        <v>7195888043154</v>
      </c>
      <c r="B1103" s="71">
        <v>7006557791576</v>
      </c>
      <c r="C1103" s="70" t="s">
        <v>75</v>
      </c>
      <c r="D1103">
        <v>-0.2</v>
      </c>
      <c r="E1103" s="72">
        <v>-100</v>
      </c>
      <c r="F1103" s="72">
        <v>0</v>
      </c>
      <c r="G1103" s="70" t="s">
        <v>76</v>
      </c>
      <c r="H1103" s="70" t="s">
        <v>817</v>
      </c>
      <c r="I1103" s="70" t="s">
        <v>78</v>
      </c>
    </row>
    <row r="1104" spans="1:9" x14ac:dyDescent="0.2">
      <c r="A1104" s="71">
        <v>7195888043156</v>
      </c>
      <c r="B1104" s="71">
        <v>7006557791576</v>
      </c>
      <c r="C1104" s="70" t="s">
        <v>48</v>
      </c>
      <c r="D1104">
        <v>0</v>
      </c>
      <c r="E1104" s="72">
        <v>81100</v>
      </c>
      <c r="F1104" s="72">
        <v>197300</v>
      </c>
      <c r="G1104" s="70" t="s">
        <v>84</v>
      </c>
      <c r="H1104" s="70" t="s">
        <v>817</v>
      </c>
      <c r="I1104" s="70" t="s">
        <v>91</v>
      </c>
    </row>
    <row r="1105" spans="1:9" x14ac:dyDescent="0.2">
      <c r="A1105" s="71">
        <v>7195888053165</v>
      </c>
      <c r="B1105" s="71">
        <v>7006557801646</v>
      </c>
      <c r="C1105" s="70" t="s">
        <v>75</v>
      </c>
      <c r="D1105">
        <v>0.04</v>
      </c>
      <c r="E1105" s="72">
        <v>0</v>
      </c>
      <c r="F1105" s="72">
        <v>0</v>
      </c>
      <c r="G1105" s="70" t="s">
        <v>76</v>
      </c>
      <c r="H1105" s="70" t="s">
        <v>818</v>
      </c>
      <c r="I1105" s="70" t="s">
        <v>78</v>
      </c>
    </row>
    <row r="1106" spans="1:9" x14ac:dyDescent="0.2">
      <c r="A1106" s="71">
        <v>7195888053166</v>
      </c>
      <c r="B1106" s="71">
        <v>7006557801646</v>
      </c>
      <c r="C1106" s="70" t="s">
        <v>81</v>
      </c>
      <c r="D1106">
        <v>-0.05</v>
      </c>
      <c r="E1106" s="72">
        <v>0</v>
      </c>
      <c r="F1106" s="72">
        <v>0</v>
      </c>
      <c r="G1106" s="70" t="s">
        <v>76</v>
      </c>
      <c r="H1106" s="70" t="s">
        <v>818</v>
      </c>
      <c r="I1106" s="70" t="s">
        <v>78</v>
      </c>
    </row>
    <row r="1107" spans="1:9" x14ac:dyDescent="0.2">
      <c r="A1107" s="71">
        <v>7195888053167</v>
      </c>
      <c r="B1107" s="71">
        <v>7006557801646</v>
      </c>
      <c r="C1107" s="70" t="s">
        <v>79</v>
      </c>
      <c r="D1107">
        <v>0.01</v>
      </c>
      <c r="E1107" s="72">
        <v>0</v>
      </c>
      <c r="F1107" s="72">
        <v>0</v>
      </c>
      <c r="G1107" s="70" t="s">
        <v>76</v>
      </c>
      <c r="H1107" s="70" t="s">
        <v>818</v>
      </c>
      <c r="I1107" s="70" t="s">
        <v>78</v>
      </c>
    </row>
    <row r="1108" spans="1:9" x14ac:dyDescent="0.2">
      <c r="A1108" s="71">
        <v>7195888053168</v>
      </c>
      <c r="B1108" s="71">
        <v>7006557801646</v>
      </c>
      <c r="C1108" s="70" t="s">
        <v>75</v>
      </c>
      <c r="D1108">
        <v>0</v>
      </c>
      <c r="E1108" s="72">
        <v>200</v>
      </c>
      <c r="F1108" s="72">
        <v>0</v>
      </c>
      <c r="G1108" s="70" t="s">
        <v>84</v>
      </c>
      <c r="H1108" s="70" t="s">
        <v>818</v>
      </c>
      <c r="I1108" s="70" t="s">
        <v>83</v>
      </c>
    </row>
    <row r="1109" spans="1:9" x14ac:dyDescent="0.2">
      <c r="A1109" s="71">
        <v>7195888053169</v>
      </c>
      <c r="B1109" s="71">
        <v>7006557801646</v>
      </c>
      <c r="C1109" s="70" t="s">
        <v>79</v>
      </c>
      <c r="D1109">
        <v>0</v>
      </c>
      <c r="E1109" s="72">
        <v>100</v>
      </c>
      <c r="F1109" s="72">
        <v>0</v>
      </c>
      <c r="G1109" s="70" t="s">
        <v>84</v>
      </c>
      <c r="H1109" s="70" t="s">
        <v>818</v>
      </c>
      <c r="I1109" s="70" t="s">
        <v>83</v>
      </c>
    </row>
    <row r="1110" spans="1:9" x14ac:dyDescent="0.2">
      <c r="A1110" s="71">
        <v>7195888063175</v>
      </c>
      <c r="B1110" s="71">
        <v>7006557801673</v>
      </c>
      <c r="C1110" s="70" t="s">
        <v>48</v>
      </c>
      <c r="D1110">
        <v>0</v>
      </c>
      <c r="E1110" s="72">
        <v>7100</v>
      </c>
      <c r="F1110" s="72">
        <v>41000</v>
      </c>
      <c r="G1110" s="70" t="s">
        <v>84</v>
      </c>
      <c r="H1110" s="70" t="s">
        <v>819</v>
      </c>
      <c r="I1110" s="70" t="s">
        <v>91</v>
      </c>
    </row>
    <row r="1111" spans="1:9" x14ac:dyDescent="0.2">
      <c r="A1111" s="71">
        <v>7195888063182</v>
      </c>
      <c r="B1111" s="71">
        <v>7006557801707</v>
      </c>
      <c r="C1111" s="70" t="s">
        <v>48</v>
      </c>
      <c r="D1111">
        <v>0</v>
      </c>
      <c r="E1111" s="72">
        <v>15000</v>
      </c>
      <c r="F1111" s="72">
        <v>82500</v>
      </c>
      <c r="G1111" s="70" t="s">
        <v>84</v>
      </c>
      <c r="H1111" s="70" t="s">
        <v>820</v>
      </c>
      <c r="I1111" s="70" t="s">
        <v>91</v>
      </c>
    </row>
    <row r="1112" spans="1:9" x14ac:dyDescent="0.2">
      <c r="A1112" s="71">
        <v>7195888063184</v>
      </c>
      <c r="B1112" s="71">
        <v>7006557811735</v>
      </c>
      <c r="C1112" s="70" t="s">
        <v>48</v>
      </c>
      <c r="D1112">
        <v>0</v>
      </c>
      <c r="E1112" s="72">
        <v>6000</v>
      </c>
      <c r="F1112" s="72">
        <v>0</v>
      </c>
      <c r="G1112" s="70" t="s">
        <v>84</v>
      </c>
      <c r="H1112" s="70" t="s">
        <v>821</v>
      </c>
      <c r="I1112" s="70" t="s">
        <v>91</v>
      </c>
    </row>
    <row r="1113" spans="1:9" x14ac:dyDescent="0.2">
      <c r="A1113" s="71">
        <v>7195888083195</v>
      </c>
      <c r="B1113" s="71">
        <v>7006557821826</v>
      </c>
      <c r="C1113" s="70" t="s">
        <v>48</v>
      </c>
      <c r="D1113">
        <v>0</v>
      </c>
      <c r="E1113" s="72">
        <v>0</v>
      </c>
      <c r="F1113" s="72">
        <v>61900</v>
      </c>
      <c r="G1113" s="70" t="s">
        <v>84</v>
      </c>
      <c r="H1113" s="70" t="s">
        <v>822</v>
      </c>
      <c r="I1113" s="70" t="s">
        <v>91</v>
      </c>
    </row>
    <row r="1114" spans="1:9" x14ac:dyDescent="0.2">
      <c r="A1114" s="71">
        <v>7195888093212</v>
      </c>
      <c r="B1114" s="71">
        <v>7006557861936</v>
      </c>
      <c r="C1114" s="70" t="s">
        <v>48</v>
      </c>
      <c r="D1114">
        <v>0</v>
      </c>
      <c r="E1114" s="72">
        <v>9000</v>
      </c>
      <c r="F1114" s="72">
        <v>52800</v>
      </c>
      <c r="G1114" s="70" t="s">
        <v>84</v>
      </c>
      <c r="H1114" s="70" t="s">
        <v>823</v>
      </c>
      <c r="I1114" s="70" t="s">
        <v>91</v>
      </c>
    </row>
    <row r="1115" spans="1:9" x14ac:dyDescent="0.2">
      <c r="A1115" s="71">
        <v>7195888093218</v>
      </c>
      <c r="B1115" s="71">
        <v>7006557861969</v>
      </c>
      <c r="C1115" s="70" t="s">
        <v>48</v>
      </c>
      <c r="D1115">
        <v>0</v>
      </c>
      <c r="E1115" s="72">
        <v>9000</v>
      </c>
      <c r="F1115" s="72">
        <v>65900</v>
      </c>
      <c r="G1115" s="70" t="s">
        <v>84</v>
      </c>
      <c r="H1115" s="70" t="s">
        <v>824</v>
      </c>
      <c r="I1115" s="70" t="s">
        <v>91</v>
      </c>
    </row>
    <row r="1116" spans="1:9" x14ac:dyDescent="0.2">
      <c r="A1116" s="71">
        <v>7195888103223</v>
      </c>
      <c r="B1116" s="71">
        <v>7006557872003</v>
      </c>
      <c r="C1116" s="70" t="s">
        <v>48</v>
      </c>
      <c r="D1116">
        <v>0</v>
      </c>
      <c r="E1116" s="72">
        <v>9000</v>
      </c>
      <c r="F1116" s="72">
        <v>111900</v>
      </c>
      <c r="G1116" s="70" t="s">
        <v>84</v>
      </c>
      <c r="H1116" s="70" t="s">
        <v>825</v>
      </c>
      <c r="I1116" s="70" t="s">
        <v>91</v>
      </c>
    </row>
    <row r="1117" spans="1:9" x14ac:dyDescent="0.2">
      <c r="A1117" s="71">
        <v>7195888103226</v>
      </c>
      <c r="B1117" s="71">
        <v>7006557882032</v>
      </c>
      <c r="C1117" s="70" t="s">
        <v>48</v>
      </c>
      <c r="D1117">
        <v>0</v>
      </c>
      <c r="E1117" s="72">
        <v>0</v>
      </c>
      <c r="F1117" s="72">
        <v>46100</v>
      </c>
      <c r="G1117" s="70" t="s">
        <v>84</v>
      </c>
      <c r="H1117" s="70" t="s">
        <v>826</v>
      </c>
      <c r="I1117" s="70" t="s">
        <v>91</v>
      </c>
    </row>
    <row r="1118" spans="1:9" x14ac:dyDescent="0.2">
      <c r="A1118" s="71">
        <v>7195888103229</v>
      </c>
      <c r="B1118" s="71">
        <v>7006557882062</v>
      </c>
      <c r="C1118" s="70" t="s">
        <v>48</v>
      </c>
      <c r="D1118">
        <v>0</v>
      </c>
      <c r="E1118" s="72">
        <v>0</v>
      </c>
      <c r="F1118" s="72">
        <v>65200</v>
      </c>
      <c r="G1118" s="70" t="s">
        <v>84</v>
      </c>
      <c r="H1118" s="70" t="s">
        <v>827</v>
      </c>
      <c r="I1118" s="70" t="s">
        <v>91</v>
      </c>
    </row>
    <row r="1119" spans="1:9" x14ac:dyDescent="0.2">
      <c r="A1119" s="71">
        <v>7195888113232</v>
      </c>
      <c r="B1119" s="71">
        <v>7006557892091</v>
      </c>
      <c r="C1119" s="70" t="s">
        <v>48</v>
      </c>
      <c r="D1119">
        <v>0</v>
      </c>
      <c r="E1119" s="72">
        <v>0</v>
      </c>
      <c r="F1119" s="72">
        <v>61400</v>
      </c>
      <c r="G1119" s="70" t="s">
        <v>84</v>
      </c>
      <c r="H1119" s="70" t="s">
        <v>828</v>
      </c>
      <c r="I1119" s="70" t="s">
        <v>91</v>
      </c>
    </row>
    <row r="1120" spans="1:9" x14ac:dyDescent="0.2">
      <c r="A1120" s="71">
        <v>7195888113235</v>
      </c>
      <c r="B1120" s="71">
        <v>7006557892121</v>
      </c>
      <c r="C1120" s="70" t="s">
        <v>48</v>
      </c>
      <c r="D1120">
        <v>0</v>
      </c>
      <c r="E1120" s="72">
        <v>0</v>
      </c>
      <c r="F1120" s="72">
        <v>63000</v>
      </c>
      <c r="G1120" s="70" t="s">
        <v>84</v>
      </c>
      <c r="H1120" s="70" t="s">
        <v>829</v>
      </c>
      <c r="I1120" s="70" t="s">
        <v>91</v>
      </c>
    </row>
    <row r="1121" spans="1:9" x14ac:dyDescent="0.2">
      <c r="A1121" s="71">
        <v>7195888123238</v>
      </c>
      <c r="B1121" s="71">
        <v>7006557902151</v>
      </c>
      <c r="C1121" s="70" t="s">
        <v>48</v>
      </c>
      <c r="D1121">
        <v>0</v>
      </c>
      <c r="E1121" s="72">
        <v>0</v>
      </c>
      <c r="F1121" s="72">
        <v>61800</v>
      </c>
      <c r="G1121" s="70" t="s">
        <v>84</v>
      </c>
      <c r="H1121" s="70" t="s">
        <v>830</v>
      </c>
      <c r="I1121" s="70" t="s">
        <v>91</v>
      </c>
    </row>
    <row r="1122" spans="1:9" x14ac:dyDescent="0.2">
      <c r="A1122" s="71">
        <v>7195888123241</v>
      </c>
      <c r="B1122" s="71">
        <v>7006557912182</v>
      </c>
      <c r="C1122" s="70" t="s">
        <v>48</v>
      </c>
      <c r="D1122">
        <v>0</v>
      </c>
      <c r="E1122" s="72">
        <v>0</v>
      </c>
      <c r="F1122" s="72">
        <v>74300</v>
      </c>
      <c r="G1122" s="70" t="s">
        <v>84</v>
      </c>
      <c r="H1122" s="70" t="s">
        <v>831</v>
      </c>
      <c r="I1122" s="70" t="s">
        <v>91</v>
      </c>
    </row>
    <row r="1123" spans="1:9" x14ac:dyDescent="0.2">
      <c r="A1123" s="71">
        <v>7195888123244</v>
      </c>
      <c r="B1123" s="71">
        <v>7006557912212</v>
      </c>
      <c r="C1123" s="70" t="s">
        <v>48</v>
      </c>
      <c r="D1123">
        <v>0</v>
      </c>
      <c r="E1123" s="72">
        <v>0</v>
      </c>
      <c r="F1123" s="72">
        <v>72700</v>
      </c>
      <c r="G1123" s="70" t="s">
        <v>84</v>
      </c>
      <c r="H1123" s="70" t="s">
        <v>832</v>
      </c>
      <c r="I1123" s="70" t="s">
        <v>91</v>
      </c>
    </row>
    <row r="1124" spans="1:9" x14ac:dyDescent="0.2">
      <c r="A1124" s="71">
        <v>7195888133247</v>
      </c>
      <c r="B1124" s="71">
        <v>7006557922242</v>
      </c>
      <c r="C1124" s="70" t="s">
        <v>48</v>
      </c>
      <c r="D1124">
        <v>0</v>
      </c>
      <c r="E1124" s="72">
        <v>0</v>
      </c>
      <c r="F1124" s="72">
        <v>74300</v>
      </c>
      <c r="G1124" s="70" t="s">
        <v>84</v>
      </c>
      <c r="H1124" s="70" t="s">
        <v>833</v>
      </c>
      <c r="I1124" s="70" t="s">
        <v>91</v>
      </c>
    </row>
    <row r="1125" spans="1:9" x14ac:dyDescent="0.2">
      <c r="A1125" s="71">
        <v>7195888133251</v>
      </c>
      <c r="B1125" s="71">
        <v>7006557922272</v>
      </c>
      <c r="C1125" s="70" t="s">
        <v>48</v>
      </c>
      <c r="D1125">
        <v>0</v>
      </c>
      <c r="E1125" s="72">
        <v>19800</v>
      </c>
      <c r="F1125" s="72">
        <v>45200</v>
      </c>
      <c r="G1125" s="70" t="s">
        <v>84</v>
      </c>
      <c r="H1125" s="70" t="s">
        <v>834</v>
      </c>
      <c r="I1125" s="70" t="s">
        <v>91</v>
      </c>
    </row>
    <row r="1126" spans="1:9" x14ac:dyDescent="0.2">
      <c r="A1126" s="71">
        <v>7195888143254</v>
      </c>
      <c r="B1126" s="71">
        <v>7006557932303</v>
      </c>
      <c r="C1126" s="70" t="s">
        <v>48</v>
      </c>
      <c r="D1126">
        <v>0</v>
      </c>
      <c r="E1126" s="72">
        <v>19300</v>
      </c>
      <c r="F1126" s="72">
        <v>48700</v>
      </c>
      <c r="G1126" s="70" t="s">
        <v>84</v>
      </c>
      <c r="H1126" s="70" t="s">
        <v>835</v>
      </c>
      <c r="I1126" s="70" t="s">
        <v>91</v>
      </c>
    </row>
    <row r="1127" spans="1:9" x14ac:dyDescent="0.2">
      <c r="A1127" s="71">
        <v>7195888143257</v>
      </c>
      <c r="B1127" s="71">
        <v>7006557932332</v>
      </c>
      <c r="C1127" s="70" t="s">
        <v>48</v>
      </c>
      <c r="D1127">
        <v>0</v>
      </c>
      <c r="E1127" s="72">
        <v>19300</v>
      </c>
      <c r="F1127" s="72">
        <v>0</v>
      </c>
      <c r="G1127" s="70" t="s">
        <v>84</v>
      </c>
      <c r="H1127" s="70" t="s">
        <v>836</v>
      </c>
      <c r="I1127" s="70" t="s">
        <v>91</v>
      </c>
    </row>
    <row r="1128" spans="1:9" x14ac:dyDescent="0.2">
      <c r="A1128" s="71">
        <v>7195888143258</v>
      </c>
      <c r="B1128" s="71">
        <v>7006557932332</v>
      </c>
      <c r="C1128" s="70" t="s">
        <v>48</v>
      </c>
      <c r="D1128">
        <v>0</v>
      </c>
      <c r="E1128" s="72">
        <v>0</v>
      </c>
      <c r="F1128" s="72">
        <v>-7200</v>
      </c>
      <c r="G1128" s="70" t="s">
        <v>82</v>
      </c>
      <c r="H1128" s="70" t="s">
        <v>836</v>
      </c>
      <c r="I1128" s="70" t="s">
        <v>91</v>
      </c>
    </row>
    <row r="1129" spans="1:9" x14ac:dyDescent="0.2">
      <c r="A1129" s="71">
        <v>7195888153269</v>
      </c>
      <c r="B1129" s="71">
        <v>7006557972425</v>
      </c>
      <c r="C1129" s="70" t="s">
        <v>48</v>
      </c>
      <c r="D1129">
        <v>0</v>
      </c>
      <c r="E1129" s="72">
        <v>207500</v>
      </c>
      <c r="F1129" s="72">
        <v>218900</v>
      </c>
      <c r="G1129" s="70" t="s">
        <v>84</v>
      </c>
      <c r="H1129" s="70" t="s">
        <v>837</v>
      </c>
      <c r="I1129" s="70" t="s">
        <v>91</v>
      </c>
    </row>
    <row r="1130" spans="1:9" x14ac:dyDescent="0.2">
      <c r="A1130" s="71">
        <v>7195888163283</v>
      </c>
      <c r="B1130" s="71">
        <v>7006558002525</v>
      </c>
      <c r="C1130" s="70" t="s">
        <v>48</v>
      </c>
      <c r="D1130">
        <v>0</v>
      </c>
      <c r="E1130" s="72">
        <v>0</v>
      </c>
      <c r="F1130" s="72">
        <v>17300</v>
      </c>
      <c r="G1130" s="70" t="s">
        <v>84</v>
      </c>
      <c r="H1130" s="70" t="s">
        <v>838</v>
      </c>
      <c r="I1130" s="70" t="s">
        <v>91</v>
      </c>
    </row>
    <row r="1131" spans="1:9" x14ac:dyDescent="0.2">
      <c r="A1131" s="71">
        <v>7195888173288</v>
      </c>
      <c r="B1131" s="71">
        <v>7006558012589</v>
      </c>
      <c r="C1131" s="70" t="s">
        <v>81</v>
      </c>
      <c r="D1131">
        <v>-0.39</v>
      </c>
      <c r="E1131" s="72">
        <v>-3000</v>
      </c>
      <c r="F1131" s="72">
        <v>0</v>
      </c>
      <c r="G1131" s="70" t="s">
        <v>76</v>
      </c>
      <c r="H1131" s="70" t="s">
        <v>839</v>
      </c>
      <c r="I1131" s="70" t="s">
        <v>376</v>
      </c>
    </row>
    <row r="1132" spans="1:9" x14ac:dyDescent="0.2">
      <c r="A1132" s="71">
        <v>7195888173289</v>
      </c>
      <c r="B1132" s="71">
        <v>7006558012589</v>
      </c>
      <c r="C1132" s="70" t="s">
        <v>79</v>
      </c>
      <c r="D1132">
        <v>0.39</v>
      </c>
      <c r="E1132" s="72">
        <v>3000</v>
      </c>
      <c r="F1132" s="72">
        <v>0</v>
      </c>
      <c r="G1132" s="70" t="s">
        <v>76</v>
      </c>
      <c r="H1132" s="70" t="s">
        <v>839</v>
      </c>
      <c r="I1132" s="70" t="s">
        <v>129</v>
      </c>
    </row>
    <row r="1133" spans="1:9" x14ac:dyDescent="0.2">
      <c r="A1133" s="71">
        <v>7195888173290</v>
      </c>
      <c r="B1133" s="71">
        <v>7006558012589</v>
      </c>
      <c r="C1133" s="70" t="s">
        <v>79</v>
      </c>
      <c r="D1133">
        <v>0</v>
      </c>
      <c r="E1133" s="72">
        <v>-2200</v>
      </c>
      <c r="F1133" s="72">
        <v>0</v>
      </c>
      <c r="G1133" s="70" t="s">
        <v>82</v>
      </c>
      <c r="H1133" s="70" t="s">
        <v>839</v>
      </c>
      <c r="I1133" s="70" t="s">
        <v>83</v>
      </c>
    </row>
    <row r="1134" spans="1:9" x14ac:dyDescent="0.2">
      <c r="A1134" s="71">
        <v>7195888173291</v>
      </c>
      <c r="B1134" s="71">
        <v>7006558012589</v>
      </c>
      <c r="C1134" s="70" t="s">
        <v>75</v>
      </c>
      <c r="D1134">
        <v>0</v>
      </c>
      <c r="E1134" s="72">
        <v>1200</v>
      </c>
      <c r="F1134" s="72">
        <v>0</v>
      </c>
      <c r="G1134" s="70" t="s">
        <v>84</v>
      </c>
      <c r="H1134" s="70" t="s">
        <v>839</v>
      </c>
      <c r="I1134" s="70" t="s">
        <v>83</v>
      </c>
    </row>
    <row r="1135" spans="1:9" x14ac:dyDescent="0.2">
      <c r="A1135" s="71">
        <v>7195888183294</v>
      </c>
      <c r="B1135" s="71">
        <v>7006558012614</v>
      </c>
      <c r="C1135" s="70" t="s">
        <v>75</v>
      </c>
      <c r="D1135">
        <v>0</v>
      </c>
      <c r="E1135" s="72">
        <v>700</v>
      </c>
      <c r="F1135" s="72">
        <v>0</v>
      </c>
      <c r="G1135" s="70" t="s">
        <v>84</v>
      </c>
      <c r="H1135" s="70" t="s">
        <v>840</v>
      </c>
      <c r="I1135" s="70" t="s">
        <v>83</v>
      </c>
    </row>
    <row r="1136" spans="1:9" x14ac:dyDescent="0.2">
      <c r="A1136" s="71">
        <v>7195888183295</v>
      </c>
      <c r="B1136" s="71">
        <v>7006558012614</v>
      </c>
      <c r="C1136" s="70" t="s">
        <v>79</v>
      </c>
      <c r="D1136">
        <v>0</v>
      </c>
      <c r="E1136" s="72">
        <v>1100</v>
      </c>
      <c r="F1136" s="72">
        <v>0</v>
      </c>
      <c r="G1136" s="70" t="s">
        <v>84</v>
      </c>
      <c r="H1136" s="70" t="s">
        <v>840</v>
      </c>
      <c r="I1136" s="70" t="s">
        <v>83</v>
      </c>
    </row>
    <row r="1137" spans="1:9" x14ac:dyDescent="0.2">
      <c r="A1137" s="71">
        <v>7195888203325</v>
      </c>
      <c r="B1137" s="71">
        <v>7006558022718</v>
      </c>
      <c r="C1137" s="70" t="s">
        <v>117</v>
      </c>
      <c r="D1137">
        <v>0</v>
      </c>
      <c r="E1137" s="72">
        <v>50000</v>
      </c>
      <c r="F1137" s="72">
        <v>27800</v>
      </c>
      <c r="G1137" s="70" t="s">
        <v>84</v>
      </c>
      <c r="H1137" s="70" t="s">
        <v>841</v>
      </c>
      <c r="I1137" s="70" t="s">
        <v>91</v>
      </c>
    </row>
    <row r="1138" spans="1:9" x14ac:dyDescent="0.2">
      <c r="A1138" s="71">
        <v>7195888213329</v>
      </c>
      <c r="B1138" s="71">
        <v>7006558052770</v>
      </c>
      <c r="C1138" s="70" t="s">
        <v>80</v>
      </c>
      <c r="D1138">
        <v>0</v>
      </c>
      <c r="E1138" s="72">
        <v>100</v>
      </c>
      <c r="F1138" s="72">
        <v>0</v>
      </c>
      <c r="G1138" s="70" t="s">
        <v>84</v>
      </c>
      <c r="H1138" s="70" t="s">
        <v>842</v>
      </c>
      <c r="I1138" s="70" t="s">
        <v>83</v>
      </c>
    </row>
    <row r="1139" spans="1:9" x14ac:dyDescent="0.2">
      <c r="A1139" s="71">
        <v>7195888213330</v>
      </c>
      <c r="B1139" s="71">
        <v>7006558052770</v>
      </c>
      <c r="C1139" s="70" t="s">
        <v>79</v>
      </c>
      <c r="D1139">
        <v>0</v>
      </c>
      <c r="E1139" s="72">
        <v>700</v>
      </c>
      <c r="F1139" s="72">
        <v>0</v>
      </c>
      <c r="G1139" s="70" t="s">
        <v>84</v>
      </c>
      <c r="H1139" s="70" t="s">
        <v>842</v>
      </c>
      <c r="I1139" s="70" t="s">
        <v>83</v>
      </c>
    </row>
    <row r="1140" spans="1:9" x14ac:dyDescent="0.2">
      <c r="A1140" s="71">
        <v>7195888213331</v>
      </c>
      <c r="B1140" s="71">
        <v>7006558052770</v>
      </c>
      <c r="C1140" s="70" t="s">
        <v>75</v>
      </c>
      <c r="D1140">
        <v>0</v>
      </c>
      <c r="E1140" s="72">
        <v>1000</v>
      </c>
      <c r="F1140" s="72">
        <v>0</v>
      </c>
      <c r="G1140" s="70" t="s">
        <v>84</v>
      </c>
      <c r="H1140" s="70" t="s">
        <v>842</v>
      </c>
      <c r="I1140" s="70" t="s">
        <v>83</v>
      </c>
    </row>
    <row r="1141" spans="1:9" x14ac:dyDescent="0.2">
      <c r="A1141" s="71">
        <v>7195888213335</v>
      </c>
      <c r="B1141" s="71">
        <v>7006558052795</v>
      </c>
      <c r="C1141" s="70" t="s">
        <v>48</v>
      </c>
      <c r="D1141">
        <v>0</v>
      </c>
      <c r="E1141" s="72">
        <v>0</v>
      </c>
      <c r="F1141" s="72">
        <v>70800</v>
      </c>
      <c r="G1141" s="70" t="s">
        <v>84</v>
      </c>
      <c r="H1141" s="70" t="s">
        <v>843</v>
      </c>
      <c r="I1141" s="70" t="s">
        <v>91</v>
      </c>
    </row>
    <row r="1142" spans="1:9" x14ac:dyDescent="0.2">
      <c r="A1142" s="71">
        <v>7195888223340</v>
      </c>
      <c r="B1142" s="71">
        <v>7006558062829</v>
      </c>
      <c r="C1142" s="70" t="s">
        <v>48</v>
      </c>
      <c r="D1142">
        <v>0</v>
      </c>
      <c r="E1142" s="72">
        <v>0</v>
      </c>
      <c r="F1142" s="72">
        <v>90900</v>
      </c>
      <c r="G1142" s="70" t="s">
        <v>84</v>
      </c>
      <c r="H1142" s="70" t="s">
        <v>844</v>
      </c>
      <c r="I1142" s="70" t="s">
        <v>91</v>
      </c>
    </row>
    <row r="1143" spans="1:9" x14ac:dyDescent="0.2">
      <c r="A1143" s="71">
        <v>7195888223345</v>
      </c>
      <c r="B1143" s="71">
        <v>7006558082869</v>
      </c>
      <c r="C1143" s="70" t="s">
        <v>48</v>
      </c>
      <c r="D1143">
        <v>0</v>
      </c>
      <c r="E1143" s="72">
        <v>0</v>
      </c>
      <c r="F1143" s="72">
        <v>11500</v>
      </c>
      <c r="G1143" s="70" t="s">
        <v>84</v>
      </c>
      <c r="H1143" s="70" t="s">
        <v>845</v>
      </c>
      <c r="I1143" s="70" t="s">
        <v>91</v>
      </c>
    </row>
    <row r="1144" spans="1:9" x14ac:dyDescent="0.2">
      <c r="A1144" s="71">
        <v>7195888223349</v>
      </c>
      <c r="B1144" s="71">
        <v>7006558092905</v>
      </c>
      <c r="C1144" s="70" t="s">
        <v>48</v>
      </c>
      <c r="D1144">
        <v>0</v>
      </c>
      <c r="E1144" s="72">
        <v>19700</v>
      </c>
      <c r="F1144" s="72">
        <v>40100</v>
      </c>
      <c r="G1144" s="70" t="s">
        <v>84</v>
      </c>
      <c r="H1144" s="70" t="s">
        <v>846</v>
      </c>
      <c r="I1144" s="70" t="s">
        <v>91</v>
      </c>
    </row>
    <row r="1145" spans="1:9" x14ac:dyDescent="0.2">
      <c r="A1145" s="71">
        <v>7195888233353</v>
      </c>
      <c r="B1145" s="71">
        <v>7006558102937</v>
      </c>
      <c r="C1145" s="70" t="s">
        <v>75</v>
      </c>
      <c r="D1145">
        <v>0</v>
      </c>
      <c r="E1145" s="72">
        <v>100</v>
      </c>
      <c r="F1145" s="72">
        <v>0</v>
      </c>
      <c r="G1145" s="70" t="s">
        <v>84</v>
      </c>
      <c r="H1145" s="70" t="s">
        <v>847</v>
      </c>
      <c r="I1145" s="70" t="s">
        <v>83</v>
      </c>
    </row>
    <row r="1146" spans="1:9" x14ac:dyDescent="0.2">
      <c r="A1146" s="71">
        <v>7195888233354</v>
      </c>
      <c r="B1146" s="71">
        <v>7006558102937</v>
      </c>
      <c r="C1146" s="70" t="s">
        <v>48</v>
      </c>
      <c r="D1146">
        <v>0</v>
      </c>
      <c r="E1146" s="72">
        <v>0</v>
      </c>
      <c r="F1146" s="72">
        <v>3400</v>
      </c>
      <c r="G1146" s="70" t="s">
        <v>84</v>
      </c>
      <c r="H1146" s="70" t="s">
        <v>847</v>
      </c>
      <c r="I1146" s="70" t="s">
        <v>91</v>
      </c>
    </row>
    <row r="1147" spans="1:9" x14ac:dyDescent="0.2">
      <c r="A1147" s="71">
        <v>7195888233361</v>
      </c>
      <c r="B1147" s="71">
        <v>7006558112973</v>
      </c>
      <c r="C1147" s="70" t="s">
        <v>81</v>
      </c>
      <c r="D1147">
        <v>-0.95299999999999996</v>
      </c>
      <c r="E1147" s="72">
        <v>-3300</v>
      </c>
      <c r="F1147" s="72">
        <v>0</v>
      </c>
      <c r="G1147" s="70" t="s">
        <v>76</v>
      </c>
      <c r="H1147" s="70" t="s">
        <v>848</v>
      </c>
      <c r="I1147" s="70" t="s">
        <v>78</v>
      </c>
    </row>
    <row r="1148" spans="1:9" x14ac:dyDescent="0.2">
      <c r="A1148" s="71">
        <v>7195888233362</v>
      </c>
      <c r="B1148" s="71">
        <v>7006558112973</v>
      </c>
      <c r="C1148" s="70" t="s">
        <v>125</v>
      </c>
      <c r="D1148">
        <v>0.5</v>
      </c>
      <c r="E1148" s="72">
        <v>1700</v>
      </c>
      <c r="F1148" s="72">
        <v>0</v>
      </c>
      <c r="G1148" s="70" t="s">
        <v>76</v>
      </c>
      <c r="H1148" s="70" t="s">
        <v>848</v>
      </c>
      <c r="I1148" s="70" t="s">
        <v>78</v>
      </c>
    </row>
    <row r="1149" spans="1:9" x14ac:dyDescent="0.2">
      <c r="A1149" s="71">
        <v>7195888233363</v>
      </c>
      <c r="B1149" s="71">
        <v>7006558112973</v>
      </c>
      <c r="C1149" s="70" t="s">
        <v>75</v>
      </c>
      <c r="D1149">
        <v>3.6269999999999998</v>
      </c>
      <c r="E1149" s="72">
        <v>2300</v>
      </c>
      <c r="F1149" s="72">
        <v>0</v>
      </c>
      <c r="G1149" s="70" t="s">
        <v>76</v>
      </c>
      <c r="H1149" s="70" t="s">
        <v>848</v>
      </c>
      <c r="I1149" s="70" t="s">
        <v>78</v>
      </c>
    </row>
    <row r="1150" spans="1:9" x14ac:dyDescent="0.2">
      <c r="A1150" s="71">
        <v>7195888233364</v>
      </c>
      <c r="B1150" s="71">
        <v>7006558112973</v>
      </c>
      <c r="C1150" s="70" t="s">
        <v>80</v>
      </c>
      <c r="D1150">
        <v>0.2</v>
      </c>
      <c r="E1150" s="72">
        <v>100</v>
      </c>
      <c r="F1150" s="72">
        <v>0</v>
      </c>
      <c r="G1150" s="70" t="s">
        <v>76</v>
      </c>
      <c r="H1150" s="70" t="s">
        <v>848</v>
      </c>
      <c r="I1150" s="70" t="s">
        <v>78</v>
      </c>
    </row>
    <row r="1151" spans="1:9" x14ac:dyDescent="0.2">
      <c r="A1151" s="71">
        <v>7195888233365</v>
      </c>
      <c r="B1151" s="71">
        <v>7006558112973</v>
      </c>
      <c r="C1151" s="70" t="s">
        <v>79</v>
      </c>
      <c r="D1151">
        <v>-3.3740000000000001</v>
      </c>
      <c r="E1151" s="72">
        <v>-800</v>
      </c>
      <c r="F1151" s="72">
        <v>0</v>
      </c>
      <c r="G1151" s="70" t="s">
        <v>76</v>
      </c>
      <c r="H1151" s="70" t="s">
        <v>848</v>
      </c>
      <c r="I1151" s="70" t="s">
        <v>78</v>
      </c>
    </row>
    <row r="1152" spans="1:9" x14ac:dyDescent="0.2">
      <c r="A1152" s="71">
        <v>7195888233366</v>
      </c>
      <c r="B1152" s="71">
        <v>7006558112973</v>
      </c>
      <c r="C1152" s="70" t="s">
        <v>81</v>
      </c>
      <c r="D1152">
        <v>0</v>
      </c>
      <c r="E1152" s="72">
        <v>-3700</v>
      </c>
      <c r="F1152" s="72">
        <v>0</v>
      </c>
      <c r="G1152" s="70" t="s">
        <v>82</v>
      </c>
      <c r="H1152" s="70" t="s">
        <v>848</v>
      </c>
      <c r="I1152" s="70" t="s">
        <v>91</v>
      </c>
    </row>
    <row r="1153" spans="1:9" x14ac:dyDescent="0.2">
      <c r="A1153" s="71">
        <v>7195888233367</v>
      </c>
      <c r="B1153" s="71">
        <v>7006558112973</v>
      </c>
      <c r="C1153" s="70" t="s">
        <v>125</v>
      </c>
      <c r="D1153">
        <v>0</v>
      </c>
      <c r="E1153" s="72">
        <v>500</v>
      </c>
      <c r="F1153" s="72">
        <v>0</v>
      </c>
      <c r="G1153" s="70" t="s">
        <v>84</v>
      </c>
      <c r="H1153" s="70" t="s">
        <v>848</v>
      </c>
      <c r="I1153" s="70" t="s">
        <v>91</v>
      </c>
    </row>
    <row r="1154" spans="1:9" x14ac:dyDescent="0.2">
      <c r="A1154" s="71">
        <v>7195888233368</v>
      </c>
      <c r="B1154" s="71">
        <v>7006558112973</v>
      </c>
      <c r="C1154" s="70" t="s">
        <v>75</v>
      </c>
      <c r="D1154">
        <v>0</v>
      </c>
      <c r="E1154" s="72">
        <v>200</v>
      </c>
      <c r="F1154" s="72">
        <v>0</v>
      </c>
      <c r="G1154" s="70" t="s">
        <v>84</v>
      </c>
      <c r="H1154" s="70" t="s">
        <v>848</v>
      </c>
      <c r="I1154" s="70" t="s">
        <v>83</v>
      </c>
    </row>
    <row r="1155" spans="1:9" x14ac:dyDescent="0.2">
      <c r="A1155" s="71">
        <v>7195888233370</v>
      </c>
      <c r="B1155" s="71">
        <v>7006558112973</v>
      </c>
      <c r="C1155" s="70" t="s">
        <v>79</v>
      </c>
      <c r="D1155">
        <v>0</v>
      </c>
      <c r="E1155" s="72">
        <v>1100</v>
      </c>
      <c r="F1155" s="72">
        <v>0</v>
      </c>
      <c r="G1155" s="70" t="s">
        <v>84</v>
      </c>
      <c r="H1155" s="70" t="s">
        <v>848</v>
      </c>
      <c r="I1155" s="70" t="s">
        <v>83</v>
      </c>
    </row>
    <row r="1156" spans="1:9" x14ac:dyDescent="0.2">
      <c r="A1156" s="71">
        <v>7195888243375</v>
      </c>
      <c r="B1156" s="71">
        <v>7006558113004</v>
      </c>
      <c r="C1156" s="70" t="s">
        <v>48</v>
      </c>
      <c r="D1156">
        <v>0</v>
      </c>
      <c r="E1156" s="72">
        <v>30000</v>
      </c>
      <c r="F1156" s="72">
        <v>63200</v>
      </c>
      <c r="G1156" s="70" t="s">
        <v>84</v>
      </c>
      <c r="H1156" s="70" t="s">
        <v>849</v>
      </c>
      <c r="I1156" s="70" t="s">
        <v>91</v>
      </c>
    </row>
    <row r="1157" spans="1:9" x14ac:dyDescent="0.2">
      <c r="A1157" s="71">
        <v>7195888243381</v>
      </c>
      <c r="B1157" s="71">
        <v>7006558123044</v>
      </c>
      <c r="C1157" s="70" t="s">
        <v>48</v>
      </c>
      <c r="D1157">
        <v>0</v>
      </c>
      <c r="E1157" s="72">
        <v>30600</v>
      </c>
      <c r="F1157" s="72">
        <v>85100</v>
      </c>
      <c r="G1157" s="70" t="s">
        <v>84</v>
      </c>
      <c r="H1157" s="70" t="s">
        <v>850</v>
      </c>
      <c r="I1157" s="70" t="s">
        <v>91</v>
      </c>
    </row>
    <row r="1158" spans="1:9" x14ac:dyDescent="0.2">
      <c r="A1158" s="71">
        <v>7195888253386</v>
      </c>
      <c r="B1158" s="71">
        <v>7006558133120</v>
      </c>
      <c r="C1158" s="70" t="s">
        <v>48</v>
      </c>
      <c r="D1158">
        <v>0</v>
      </c>
      <c r="E1158" s="72">
        <v>12900</v>
      </c>
      <c r="F1158" s="72">
        <v>0</v>
      </c>
      <c r="G1158" s="70" t="s">
        <v>84</v>
      </c>
      <c r="H1158" s="70" t="s">
        <v>851</v>
      </c>
      <c r="I1158" s="70" t="s">
        <v>91</v>
      </c>
    </row>
    <row r="1159" spans="1:9" x14ac:dyDescent="0.2">
      <c r="A1159" s="71">
        <v>7195888253392</v>
      </c>
      <c r="B1159" s="71">
        <v>7006558133147</v>
      </c>
      <c r="C1159" s="70" t="s">
        <v>48</v>
      </c>
      <c r="D1159">
        <v>0</v>
      </c>
      <c r="E1159" s="72">
        <v>12900</v>
      </c>
      <c r="F1159" s="72">
        <v>29700</v>
      </c>
      <c r="G1159" s="70" t="s">
        <v>84</v>
      </c>
      <c r="H1159" s="70" t="s">
        <v>852</v>
      </c>
      <c r="I1159" s="70" t="s">
        <v>91</v>
      </c>
    </row>
    <row r="1160" spans="1:9" x14ac:dyDescent="0.2">
      <c r="A1160" s="71">
        <v>7195888263397</v>
      </c>
      <c r="B1160" s="71">
        <v>7006558143180</v>
      </c>
      <c r="C1160" s="70" t="s">
        <v>48</v>
      </c>
      <c r="D1160">
        <v>0</v>
      </c>
      <c r="E1160" s="72">
        <v>12900</v>
      </c>
      <c r="F1160" s="72">
        <v>44900</v>
      </c>
      <c r="G1160" s="70" t="s">
        <v>84</v>
      </c>
      <c r="H1160" s="70" t="s">
        <v>853</v>
      </c>
      <c r="I1160" s="70" t="s">
        <v>91</v>
      </c>
    </row>
    <row r="1161" spans="1:9" x14ac:dyDescent="0.2">
      <c r="A1161" s="71">
        <v>7195888263402</v>
      </c>
      <c r="B1161" s="71">
        <v>7006558153211</v>
      </c>
      <c r="C1161" s="70" t="s">
        <v>48</v>
      </c>
      <c r="D1161">
        <v>0</v>
      </c>
      <c r="E1161" s="72">
        <v>14900</v>
      </c>
      <c r="F1161" s="72">
        <v>60500</v>
      </c>
      <c r="G1161" s="70" t="s">
        <v>84</v>
      </c>
      <c r="H1161" s="70" t="s">
        <v>854</v>
      </c>
      <c r="I1161" s="70" t="s">
        <v>91</v>
      </c>
    </row>
    <row r="1162" spans="1:9" x14ac:dyDescent="0.2">
      <c r="A1162" s="71">
        <v>7195888273408</v>
      </c>
      <c r="B1162" s="71">
        <v>7006558163247</v>
      </c>
      <c r="C1162" s="70" t="s">
        <v>48</v>
      </c>
      <c r="D1162">
        <v>0</v>
      </c>
      <c r="E1162" s="72">
        <v>20600</v>
      </c>
      <c r="F1162" s="72">
        <v>54000</v>
      </c>
      <c r="G1162" s="70" t="s">
        <v>84</v>
      </c>
      <c r="H1162" s="70" t="s">
        <v>855</v>
      </c>
      <c r="I1162" s="70" t="s">
        <v>91</v>
      </c>
    </row>
    <row r="1163" spans="1:9" x14ac:dyDescent="0.2">
      <c r="A1163" s="71">
        <v>7195888273414</v>
      </c>
      <c r="B1163" s="71">
        <v>7006558173283</v>
      </c>
      <c r="C1163" s="70" t="s">
        <v>48</v>
      </c>
      <c r="D1163">
        <v>0</v>
      </c>
      <c r="E1163" s="72">
        <v>17900</v>
      </c>
      <c r="F1163" s="72">
        <v>37300</v>
      </c>
      <c r="G1163" s="70" t="s">
        <v>84</v>
      </c>
      <c r="H1163" s="70" t="s">
        <v>856</v>
      </c>
      <c r="I1163" s="70" t="s">
        <v>91</v>
      </c>
    </row>
    <row r="1164" spans="1:9" x14ac:dyDescent="0.2">
      <c r="A1164" s="71">
        <v>7195888283420</v>
      </c>
      <c r="B1164" s="71">
        <v>7006558183318</v>
      </c>
      <c r="C1164" s="70" t="s">
        <v>48</v>
      </c>
      <c r="D1164">
        <v>0</v>
      </c>
      <c r="E1164" s="72">
        <v>24300</v>
      </c>
      <c r="F1164" s="72">
        <v>45300</v>
      </c>
      <c r="G1164" s="70" t="s">
        <v>84</v>
      </c>
      <c r="H1164" s="70" t="s">
        <v>857</v>
      </c>
      <c r="I1164" s="70" t="s">
        <v>91</v>
      </c>
    </row>
    <row r="1165" spans="1:9" x14ac:dyDescent="0.2">
      <c r="A1165" s="71">
        <v>7195888293427</v>
      </c>
      <c r="B1165" s="71">
        <v>7006558193353</v>
      </c>
      <c r="C1165" s="70" t="s">
        <v>48</v>
      </c>
      <c r="D1165">
        <v>0</v>
      </c>
      <c r="E1165" s="72">
        <v>20500</v>
      </c>
      <c r="F1165" s="72">
        <v>34900</v>
      </c>
      <c r="G1165" s="70" t="s">
        <v>84</v>
      </c>
      <c r="H1165" s="70" t="s">
        <v>858</v>
      </c>
      <c r="I1165" s="70" t="s">
        <v>91</v>
      </c>
    </row>
    <row r="1166" spans="1:9" x14ac:dyDescent="0.2">
      <c r="A1166" s="71">
        <v>7195888293433</v>
      </c>
      <c r="B1166" s="71">
        <v>7006558203390</v>
      </c>
      <c r="C1166" s="70" t="s">
        <v>48</v>
      </c>
      <c r="D1166">
        <v>0</v>
      </c>
      <c r="E1166" s="72">
        <v>20400</v>
      </c>
      <c r="F1166" s="72">
        <v>58400</v>
      </c>
      <c r="G1166" s="70" t="s">
        <v>84</v>
      </c>
      <c r="H1166" s="70" t="s">
        <v>859</v>
      </c>
      <c r="I1166" s="70" t="s">
        <v>91</v>
      </c>
    </row>
    <row r="1167" spans="1:9" x14ac:dyDescent="0.2">
      <c r="A1167" s="71">
        <v>7195888303439</v>
      </c>
      <c r="B1167" s="71">
        <v>7006558213428</v>
      </c>
      <c r="C1167" s="70" t="s">
        <v>48</v>
      </c>
      <c r="D1167">
        <v>0</v>
      </c>
      <c r="E1167" s="72">
        <v>20500</v>
      </c>
      <c r="F1167" s="72">
        <v>51600</v>
      </c>
      <c r="G1167" s="70" t="s">
        <v>84</v>
      </c>
      <c r="H1167" s="70" t="s">
        <v>860</v>
      </c>
      <c r="I1167" s="70" t="s">
        <v>91</v>
      </c>
    </row>
    <row r="1168" spans="1:9" x14ac:dyDescent="0.2">
      <c r="A1168" s="71">
        <v>7195888303445</v>
      </c>
      <c r="B1168" s="71">
        <v>7006558223467</v>
      </c>
      <c r="C1168" s="70" t="s">
        <v>48</v>
      </c>
      <c r="D1168">
        <v>0</v>
      </c>
      <c r="E1168" s="72">
        <v>20300</v>
      </c>
      <c r="F1168" s="72">
        <v>43300</v>
      </c>
      <c r="G1168" s="70" t="s">
        <v>84</v>
      </c>
      <c r="H1168" s="70" t="s">
        <v>861</v>
      </c>
      <c r="I1168" s="70" t="s">
        <v>91</v>
      </c>
    </row>
    <row r="1169" spans="1:9" x14ac:dyDescent="0.2">
      <c r="A1169" s="71">
        <v>7195888313448</v>
      </c>
      <c r="B1169" s="71">
        <v>7006558233499</v>
      </c>
      <c r="C1169" s="70" t="s">
        <v>48</v>
      </c>
      <c r="D1169">
        <v>0</v>
      </c>
      <c r="E1169" s="72">
        <v>0</v>
      </c>
      <c r="F1169" s="72">
        <v>1500</v>
      </c>
      <c r="G1169" s="70" t="s">
        <v>84</v>
      </c>
      <c r="H1169" s="70" t="s">
        <v>862</v>
      </c>
      <c r="I1169" s="70" t="s">
        <v>91</v>
      </c>
    </row>
    <row r="1170" spans="1:9" x14ac:dyDescent="0.2">
      <c r="A1170" s="71">
        <v>7195888313451</v>
      </c>
      <c r="B1170" s="71">
        <v>7006558233524</v>
      </c>
      <c r="C1170" s="70" t="s">
        <v>48</v>
      </c>
      <c r="D1170">
        <v>0</v>
      </c>
      <c r="E1170" s="72">
        <v>0</v>
      </c>
      <c r="F1170" s="72">
        <v>1500</v>
      </c>
      <c r="G1170" s="70" t="s">
        <v>84</v>
      </c>
      <c r="H1170" s="70" t="s">
        <v>863</v>
      </c>
      <c r="I1170" s="70" t="s">
        <v>91</v>
      </c>
    </row>
    <row r="1171" spans="1:9" x14ac:dyDescent="0.2">
      <c r="A1171" s="71">
        <v>7195888313454</v>
      </c>
      <c r="B1171" s="71">
        <v>7006558233549</v>
      </c>
      <c r="C1171" s="70" t="s">
        <v>48</v>
      </c>
      <c r="D1171">
        <v>0</v>
      </c>
      <c r="E1171" s="72">
        <v>0</v>
      </c>
      <c r="F1171" s="72">
        <v>1500</v>
      </c>
      <c r="G1171" s="70" t="s">
        <v>84</v>
      </c>
      <c r="H1171" s="70" t="s">
        <v>864</v>
      </c>
      <c r="I1171" s="70" t="s">
        <v>91</v>
      </c>
    </row>
    <row r="1172" spans="1:9" x14ac:dyDescent="0.2">
      <c r="A1172" s="71">
        <v>7195888313457</v>
      </c>
      <c r="B1172" s="71">
        <v>7006558233574</v>
      </c>
      <c r="C1172" s="70" t="s">
        <v>48</v>
      </c>
      <c r="D1172">
        <v>0</v>
      </c>
      <c r="E1172" s="72">
        <v>0</v>
      </c>
      <c r="F1172" s="72">
        <v>1500</v>
      </c>
      <c r="G1172" s="70" t="s">
        <v>84</v>
      </c>
      <c r="H1172" s="70" t="s">
        <v>865</v>
      </c>
      <c r="I1172" s="70" t="s">
        <v>91</v>
      </c>
    </row>
    <row r="1173" spans="1:9" x14ac:dyDescent="0.2">
      <c r="A1173" s="71">
        <v>7195888323460</v>
      </c>
      <c r="B1173" s="71">
        <v>7006558233599</v>
      </c>
      <c r="C1173" s="70" t="s">
        <v>48</v>
      </c>
      <c r="D1173">
        <v>0</v>
      </c>
      <c r="E1173" s="72">
        <v>0</v>
      </c>
      <c r="F1173" s="72">
        <v>1500</v>
      </c>
      <c r="G1173" s="70" t="s">
        <v>84</v>
      </c>
      <c r="H1173" s="70" t="s">
        <v>866</v>
      </c>
      <c r="I1173" s="70" t="s">
        <v>91</v>
      </c>
    </row>
    <row r="1174" spans="1:9" x14ac:dyDescent="0.2">
      <c r="A1174" s="71">
        <v>7195888323463</v>
      </c>
      <c r="B1174" s="71">
        <v>7006558233624</v>
      </c>
      <c r="C1174" s="70" t="s">
        <v>48</v>
      </c>
      <c r="D1174">
        <v>0</v>
      </c>
      <c r="E1174" s="72">
        <v>0</v>
      </c>
      <c r="F1174" s="72">
        <v>1500</v>
      </c>
      <c r="G1174" s="70" t="s">
        <v>84</v>
      </c>
      <c r="H1174" s="70" t="s">
        <v>867</v>
      </c>
      <c r="I1174" s="70" t="s">
        <v>91</v>
      </c>
    </row>
    <row r="1175" spans="1:9" x14ac:dyDescent="0.2">
      <c r="A1175" s="71">
        <v>7195888323466</v>
      </c>
      <c r="B1175" s="71">
        <v>7006558233649</v>
      </c>
      <c r="C1175" s="70" t="s">
        <v>48</v>
      </c>
      <c r="D1175">
        <v>0</v>
      </c>
      <c r="E1175" s="72">
        <v>0</v>
      </c>
      <c r="F1175" s="72">
        <v>1500</v>
      </c>
      <c r="G1175" s="70" t="s">
        <v>84</v>
      </c>
      <c r="H1175" s="70" t="s">
        <v>868</v>
      </c>
      <c r="I1175" s="70" t="s">
        <v>91</v>
      </c>
    </row>
    <row r="1176" spans="1:9" x14ac:dyDescent="0.2">
      <c r="A1176" s="71">
        <v>7195888323469</v>
      </c>
      <c r="B1176" s="71">
        <v>7006558243674</v>
      </c>
      <c r="C1176" s="70" t="s">
        <v>48</v>
      </c>
      <c r="D1176">
        <v>0</v>
      </c>
      <c r="E1176" s="72">
        <v>0</v>
      </c>
      <c r="F1176" s="72">
        <v>1500</v>
      </c>
      <c r="G1176" s="70" t="s">
        <v>84</v>
      </c>
      <c r="H1176" s="70" t="s">
        <v>869</v>
      </c>
      <c r="I1176" s="70" t="s">
        <v>91</v>
      </c>
    </row>
    <row r="1177" spans="1:9" x14ac:dyDescent="0.2">
      <c r="A1177" s="71">
        <v>7195888333472</v>
      </c>
      <c r="B1177" s="71">
        <v>7006558243699</v>
      </c>
      <c r="C1177" s="70" t="s">
        <v>48</v>
      </c>
      <c r="D1177">
        <v>0</v>
      </c>
      <c r="E1177" s="72">
        <v>0</v>
      </c>
      <c r="F1177" s="72">
        <v>1500</v>
      </c>
      <c r="G1177" s="70" t="s">
        <v>84</v>
      </c>
      <c r="H1177" s="70" t="s">
        <v>870</v>
      </c>
      <c r="I1177" s="70" t="s">
        <v>91</v>
      </c>
    </row>
    <row r="1178" spans="1:9" x14ac:dyDescent="0.2">
      <c r="A1178" s="71">
        <v>7195888333478</v>
      </c>
      <c r="B1178" s="71">
        <v>7006558243729</v>
      </c>
      <c r="C1178" s="70" t="s">
        <v>48</v>
      </c>
      <c r="D1178">
        <v>0</v>
      </c>
      <c r="E1178" s="72">
        <v>20100</v>
      </c>
      <c r="F1178" s="72">
        <v>41600</v>
      </c>
      <c r="G1178" s="70" t="s">
        <v>84</v>
      </c>
      <c r="H1178" s="70" t="s">
        <v>871</v>
      </c>
      <c r="I1178" s="70" t="s">
        <v>91</v>
      </c>
    </row>
    <row r="1179" spans="1:9" x14ac:dyDescent="0.2">
      <c r="A1179" s="71">
        <v>7195888343484</v>
      </c>
      <c r="B1179" s="71">
        <v>7006558243764</v>
      </c>
      <c r="C1179" s="70" t="s">
        <v>48</v>
      </c>
      <c r="D1179">
        <v>0</v>
      </c>
      <c r="E1179" s="72">
        <v>20000</v>
      </c>
      <c r="F1179" s="72">
        <v>40000</v>
      </c>
      <c r="G1179" s="70" t="s">
        <v>84</v>
      </c>
      <c r="H1179" s="70" t="s">
        <v>872</v>
      </c>
      <c r="I1179" s="70" t="s">
        <v>91</v>
      </c>
    </row>
    <row r="1180" spans="1:9" x14ac:dyDescent="0.2">
      <c r="A1180" s="71">
        <v>7195888353495</v>
      </c>
      <c r="B1180" s="71">
        <v>7006558253837</v>
      </c>
      <c r="C1180" s="70" t="s">
        <v>48</v>
      </c>
      <c r="D1180">
        <v>0</v>
      </c>
      <c r="E1180" s="72">
        <v>0</v>
      </c>
      <c r="F1180" s="72">
        <v>49500</v>
      </c>
      <c r="G1180" s="70" t="s">
        <v>84</v>
      </c>
      <c r="H1180" s="70" t="s">
        <v>873</v>
      </c>
      <c r="I1180" s="70" t="s">
        <v>91</v>
      </c>
    </row>
    <row r="1181" spans="1:9" x14ac:dyDescent="0.2">
      <c r="A1181" s="71">
        <v>7195888363508</v>
      </c>
      <c r="B1181" s="71">
        <v>7006558273919</v>
      </c>
      <c r="C1181" s="70" t="s">
        <v>48</v>
      </c>
      <c r="D1181">
        <v>0</v>
      </c>
      <c r="E1181" s="72">
        <v>1000</v>
      </c>
      <c r="F1181" s="72">
        <v>0</v>
      </c>
      <c r="G1181" s="70" t="s">
        <v>84</v>
      </c>
      <c r="H1181" s="70" t="s">
        <v>874</v>
      </c>
      <c r="I1181" s="70" t="s">
        <v>91</v>
      </c>
    </row>
    <row r="1182" spans="1:9" x14ac:dyDescent="0.2">
      <c r="A1182" s="71">
        <v>7195888363514</v>
      </c>
      <c r="B1182" s="71">
        <v>7006558283962</v>
      </c>
      <c r="C1182" s="70" t="s">
        <v>48</v>
      </c>
      <c r="D1182">
        <v>0</v>
      </c>
      <c r="E1182" s="72">
        <v>53300</v>
      </c>
      <c r="F1182" s="72">
        <v>106400</v>
      </c>
      <c r="G1182" s="70" t="s">
        <v>84</v>
      </c>
      <c r="H1182" s="70" t="s">
        <v>875</v>
      </c>
      <c r="I1182" s="70" t="s">
        <v>91</v>
      </c>
    </row>
    <row r="1183" spans="1:9" x14ac:dyDescent="0.2">
      <c r="A1183" s="71">
        <v>7195888373526</v>
      </c>
      <c r="B1183" s="71">
        <v>7006558304032</v>
      </c>
      <c r="C1183" s="70" t="s">
        <v>48</v>
      </c>
      <c r="D1183">
        <v>0</v>
      </c>
      <c r="E1183" s="72">
        <v>0</v>
      </c>
      <c r="F1183" s="72">
        <v>5300</v>
      </c>
      <c r="G1183" s="70" t="s">
        <v>84</v>
      </c>
      <c r="H1183" s="70" t="s">
        <v>876</v>
      </c>
      <c r="I1183" s="70" t="s">
        <v>91</v>
      </c>
    </row>
    <row r="1184" spans="1:9" x14ac:dyDescent="0.2">
      <c r="A1184" s="71">
        <v>7195888383532</v>
      </c>
      <c r="B1184" s="71">
        <v>7006558304063</v>
      </c>
      <c r="C1184" s="70" t="s">
        <v>48</v>
      </c>
      <c r="D1184">
        <v>0</v>
      </c>
      <c r="E1184" s="72">
        <v>0</v>
      </c>
      <c r="F1184" s="72">
        <v>29900</v>
      </c>
      <c r="G1184" s="70" t="s">
        <v>84</v>
      </c>
      <c r="H1184" s="70" t="s">
        <v>877</v>
      </c>
      <c r="I1184" s="70" t="s">
        <v>91</v>
      </c>
    </row>
    <row r="1185" spans="1:9" x14ac:dyDescent="0.2">
      <c r="A1185" s="71">
        <v>7195888393541</v>
      </c>
      <c r="B1185" s="71">
        <v>7006558314152</v>
      </c>
      <c r="C1185" s="70" t="s">
        <v>48</v>
      </c>
      <c r="D1185">
        <v>0</v>
      </c>
      <c r="E1185" s="72">
        <v>9000</v>
      </c>
      <c r="F1185" s="72">
        <v>58600</v>
      </c>
      <c r="G1185" s="70" t="s">
        <v>84</v>
      </c>
      <c r="H1185" s="70" t="s">
        <v>878</v>
      </c>
      <c r="I1185" s="70" t="s">
        <v>91</v>
      </c>
    </row>
    <row r="1186" spans="1:9" x14ac:dyDescent="0.2">
      <c r="A1186" s="71">
        <v>7195888393546</v>
      </c>
      <c r="B1186" s="71">
        <v>7006558324184</v>
      </c>
      <c r="C1186" s="70" t="s">
        <v>48</v>
      </c>
      <c r="D1186">
        <v>0</v>
      </c>
      <c r="E1186" s="72">
        <v>9000</v>
      </c>
      <c r="F1186" s="72">
        <v>84000</v>
      </c>
      <c r="G1186" s="70" t="s">
        <v>84</v>
      </c>
      <c r="H1186" s="70" t="s">
        <v>879</v>
      </c>
      <c r="I1186" s="70" t="s">
        <v>91</v>
      </c>
    </row>
    <row r="1187" spans="1:9" x14ac:dyDescent="0.2">
      <c r="A1187" s="71">
        <v>7195888403555</v>
      </c>
      <c r="B1187" s="71">
        <v>7006558344253</v>
      </c>
      <c r="C1187" s="70" t="s">
        <v>48</v>
      </c>
      <c r="D1187">
        <v>0</v>
      </c>
      <c r="E1187" s="72">
        <v>0</v>
      </c>
      <c r="F1187" s="72">
        <v>103300</v>
      </c>
      <c r="G1187" s="70" t="s">
        <v>84</v>
      </c>
      <c r="H1187" s="70" t="s">
        <v>880</v>
      </c>
      <c r="I1187" s="70" t="s">
        <v>91</v>
      </c>
    </row>
    <row r="1188" spans="1:9" x14ac:dyDescent="0.2">
      <c r="A1188" s="71">
        <v>7195888413561</v>
      </c>
      <c r="B1188" s="71">
        <v>7006558354290</v>
      </c>
      <c r="C1188" s="70" t="s">
        <v>48</v>
      </c>
      <c r="D1188">
        <v>0</v>
      </c>
      <c r="E1188" s="72">
        <v>34500</v>
      </c>
      <c r="F1188" s="72">
        <v>52400</v>
      </c>
      <c r="G1188" s="70" t="s">
        <v>84</v>
      </c>
      <c r="H1188" s="70" t="s">
        <v>881</v>
      </c>
      <c r="I1188" s="70" t="s">
        <v>91</v>
      </c>
    </row>
    <row r="1189" spans="1:9" x14ac:dyDescent="0.2">
      <c r="A1189" s="71">
        <v>7195888413570</v>
      </c>
      <c r="B1189" s="71">
        <v>7006558364365</v>
      </c>
      <c r="C1189" s="70" t="s">
        <v>48</v>
      </c>
      <c r="D1189">
        <v>3.18</v>
      </c>
      <c r="E1189" s="72">
        <v>123800</v>
      </c>
      <c r="F1189" s="72">
        <v>0</v>
      </c>
      <c r="G1189" s="70" t="s">
        <v>100</v>
      </c>
      <c r="H1189" s="70" t="s">
        <v>882</v>
      </c>
      <c r="I1189" s="70" t="s">
        <v>102</v>
      </c>
    </row>
    <row r="1190" spans="1:9" x14ac:dyDescent="0.2">
      <c r="A1190" s="71">
        <v>7195888413571</v>
      </c>
      <c r="B1190" s="71">
        <v>7006558364365</v>
      </c>
      <c r="C1190" s="70" t="s">
        <v>48</v>
      </c>
      <c r="D1190">
        <v>0</v>
      </c>
      <c r="E1190" s="72">
        <v>104000</v>
      </c>
      <c r="F1190" s="72">
        <v>47800</v>
      </c>
      <c r="G1190" s="70" t="s">
        <v>84</v>
      </c>
      <c r="H1190" s="70" t="s">
        <v>882</v>
      </c>
      <c r="I1190" s="70" t="s">
        <v>91</v>
      </c>
    </row>
    <row r="1191" spans="1:9" x14ac:dyDescent="0.2">
      <c r="A1191" s="71">
        <v>7195888413572</v>
      </c>
      <c r="B1191" s="71">
        <v>7006558364365</v>
      </c>
      <c r="C1191" s="70" t="s">
        <v>81</v>
      </c>
      <c r="D1191">
        <v>0</v>
      </c>
      <c r="E1191" s="72">
        <v>-2000</v>
      </c>
      <c r="F1191" s="72">
        <v>0</v>
      </c>
      <c r="G1191" s="70" t="s">
        <v>82</v>
      </c>
      <c r="H1191" s="70" t="s">
        <v>882</v>
      </c>
      <c r="I1191" s="70" t="s">
        <v>91</v>
      </c>
    </row>
    <row r="1192" spans="1:9" x14ac:dyDescent="0.2">
      <c r="A1192" s="71">
        <v>7195888433584</v>
      </c>
      <c r="B1192" s="71">
        <v>7006558384443</v>
      </c>
      <c r="C1192" s="70" t="s">
        <v>48</v>
      </c>
      <c r="D1192">
        <v>0</v>
      </c>
      <c r="E1192" s="72">
        <v>347300</v>
      </c>
      <c r="F1192" s="72">
        <v>35600</v>
      </c>
      <c r="G1192" s="70" t="s">
        <v>84</v>
      </c>
      <c r="H1192" s="70" t="s">
        <v>883</v>
      </c>
      <c r="I1192" s="70" t="s">
        <v>91</v>
      </c>
    </row>
    <row r="1193" spans="1:9" x14ac:dyDescent="0.2">
      <c r="A1193" s="71">
        <v>7195888433588</v>
      </c>
      <c r="B1193" s="71">
        <v>7006558404486</v>
      </c>
      <c r="C1193" s="70" t="s">
        <v>48</v>
      </c>
      <c r="D1193">
        <v>0</v>
      </c>
      <c r="E1193" s="72">
        <v>270000</v>
      </c>
      <c r="F1193" s="72">
        <v>351000</v>
      </c>
      <c r="G1193" s="70" t="s">
        <v>84</v>
      </c>
      <c r="H1193" s="70" t="s">
        <v>884</v>
      </c>
      <c r="I1193" s="70" t="s">
        <v>91</v>
      </c>
    </row>
    <row r="1194" spans="1:9" x14ac:dyDescent="0.2">
      <c r="A1194" s="71">
        <v>7195888433596</v>
      </c>
      <c r="B1194" s="71">
        <v>7006558414527</v>
      </c>
      <c r="C1194" s="70" t="s">
        <v>48</v>
      </c>
      <c r="D1194">
        <v>0</v>
      </c>
      <c r="E1194" s="72">
        <v>98500</v>
      </c>
      <c r="F1194" s="72">
        <v>402400</v>
      </c>
      <c r="G1194" s="70" t="s">
        <v>84</v>
      </c>
      <c r="H1194" s="70" t="s">
        <v>885</v>
      </c>
      <c r="I1194" s="70" t="s">
        <v>91</v>
      </c>
    </row>
    <row r="1195" spans="1:9" x14ac:dyDescent="0.2">
      <c r="A1195" s="71">
        <v>7195888443605</v>
      </c>
      <c r="B1195" s="71">
        <v>7006558424581</v>
      </c>
      <c r="C1195" s="70" t="s">
        <v>48</v>
      </c>
      <c r="D1195">
        <v>0</v>
      </c>
      <c r="E1195" s="72">
        <v>144200</v>
      </c>
      <c r="F1195" s="72">
        <v>398800</v>
      </c>
      <c r="G1195" s="70" t="s">
        <v>84</v>
      </c>
      <c r="H1195" s="70" t="s">
        <v>886</v>
      </c>
      <c r="I1195" s="70" t="s">
        <v>91</v>
      </c>
    </row>
    <row r="1196" spans="1:9" x14ac:dyDescent="0.2">
      <c r="A1196" s="71">
        <v>7195888443609</v>
      </c>
      <c r="B1196" s="71">
        <v>7006558444620</v>
      </c>
      <c r="C1196" s="70" t="s">
        <v>48</v>
      </c>
      <c r="D1196">
        <v>0</v>
      </c>
      <c r="E1196" s="72">
        <v>0</v>
      </c>
      <c r="F1196" s="72">
        <v>6000</v>
      </c>
      <c r="G1196" s="70" t="s">
        <v>84</v>
      </c>
      <c r="H1196" s="70" t="s">
        <v>887</v>
      </c>
      <c r="I1196" s="70" t="s">
        <v>91</v>
      </c>
    </row>
    <row r="1197" spans="1:9" x14ac:dyDescent="0.2">
      <c r="A1197" s="71">
        <v>7195888453617</v>
      </c>
      <c r="B1197" s="71">
        <v>7006558444660</v>
      </c>
      <c r="C1197" s="70" t="s">
        <v>48</v>
      </c>
      <c r="D1197">
        <v>0</v>
      </c>
      <c r="E1197" s="72">
        <v>0</v>
      </c>
      <c r="F1197" s="72">
        <v>70900</v>
      </c>
      <c r="G1197" s="70" t="s">
        <v>84</v>
      </c>
      <c r="H1197" s="70" t="s">
        <v>888</v>
      </c>
      <c r="I1197" s="70" t="s">
        <v>91</v>
      </c>
    </row>
    <row r="1198" spans="1:9" x14ac:dyDescent="0.2">
      <c r="A1198" s="71">
        <v>7195888453623</v>
      </c>
      <c r="B1198" s="71">
        <v>7006558454699</v>
      </c>
      <c r="C1198" s="70" t="s">
        <v>48</v>
      </c>
      <c r="D1198">
        <v>0</v>
      </c>
      <c r="E1198" s="72">
        <v>0</v>
      </c>
      <c r="F1198" s="72">
        <v>70800</v>
      </c>
      <c r="G1198" s="70" t="s">
        <v>84</v>
      </c>
      <c r="H1198" s="70" t="s">
        <v>238</v>
      </c>
      <c r="I1198" s="70" t="s">
        <v>91</v>
      </c>
    </row>
    <row r="1199" spans="1:9" x14ac:dyDescent="0.2">
      <c r="A1199" s="71">
        <v>7195888453630</v>
      </c>
      <c r="B1199" s="71">
        <v>7006558474742</v>
      </c>
      <c r="C1199" s="70" t="s">
        <v>48</v>
      </c>
      <c r="D1199">
        <v>0</v>
      </c>
      <c r="E1199" s="72">
        <v>0</v>
      </c>
      <c r="F1199" s="72">
        <v>49200</v>
      </c>
      <c r="G1199" s="70" t="s">
        <v>84</v>
      </c>
      <c r="H1199" s="70" t="s">
        <v>889</v>
      </c>
      <c r="I1199" s="70" t="s">
        <v>91</v>
      </c>
    </row>
    <row r="1200" spans="1:9" x14ac:dyDescent="0.2">
      <c r="A1200" s="71">
        <v>7195888463636</v>
      </c>
      <c r="B1200" s="71">
        <v>7006558484780</v>
      </c>
      <c r="C1200" s="70" t="s">
        <v>48</v>
      </c>
      <c r="D1200">
        <v>0</v>
      </c>
      <c r="E1200" s="72">
        <v>0</v>
      </c>
      <c r="F1200" s="72">
        <v>31900</v>
      </c>
      <c r="G1200" s="70" t="s">
        <v>84</v>
      </c>
      <c r="H1200" s="70" t="s">
        <v>890</v>
      </c>
      <c r="I1200" s="70" t="s">
        <v>91</v>
      </c>
    </row>
    <row r="1201" spans="1:9" x14ac:dyDescent="0.2">
      <c r="A1201" s="71">
        <v>7195888463640</v>
      </c>
      <c r="B1201" s="71">
        <v>7006558504818</v>
      </c>
      <c r="C1201" s="70" t="s">
        <v>48</v>
      </c>
      <c r="D1201">
        <v>0</v>
      </c>
      <c r="E1201" s="72">
        <v>13200</v>
      </c>
      <c r="F1201" s="72">
        <v>53700</v>
      </c>
      <c r="G1201" s="70" t="s">
        <v>84</v>
      </c>
      <c r="H1201" s="70" t="s">
        <v>891</v>
      </c>
      <c r="I1201" s="70" t="s">
        <v>91</v>
      </c>
    </row>
    <row r="1202" spans="1:9" x14ac:dyDescent="0.2">
      <c r="A1202" s="71">
        <v>7195888473644</v>
      </c>
      <c r="B1202" s="71">
        <v>7006558514850</v>
      </c>
      <c r="C1202" s="70" t="s">
        <v>48</v>
      </c>
      <c r="D1202">
        <v>0</v>
      </c>
      <c r="E1202" s="72">
        <v>45200</v>
      </c>
      <c r="F1202" s="72">
        <v>43900</v>
      </c>
      <c r="G1202" s="70" t="s">
        <v>84</v>
      </c>
      <c r="H1202" s="70" t="s">
        <v>892</v>
      </c>
      <c r="I1202" s="70" t="s">
        <v>91</v>
      </c>
    </row>
    <row r="1203" spans="1:9" x14ac:dyDescent="0.2">
      <c r="A1203" s="71">
        <v>7195888473647</v>
      </c>
      <c r="B1203" s="71">
        <v>7006558524883</v>
      </c>
      <c r="C1203" s="70" t="s">
        <v>48</v>
      </c>
      <c r="D1203">
        <v>0</v>
      </c>
      <c r="E1203" s="72">
        <v>20000</v>
      </c>
      <c r="F1203" s="72">
        <v>1000</v>
      </c>
      <c r="G1203" s="70" t="s">
        <v>84</v>
      </c>
      <c r="H1203" s="70" t="s">
        <v>893</v>
      </c>
      <c r="I1203" s="70" t="s">
        <v>91</v>
      </c>
    </row>
    <row r="1204" spans="1:9" x14ac:dyDescent="0.2">
      <c r="A1204" s="71">
        <v>7195888483651</v>
      </c>
      <c r="B1204" s="71">
        <v>7006558524916</v>
      </c>
      <c r="C1204" s="70" t="s">
        <v>48</v>
      </c>
      <c r="D1204">
        <v>0</v>
      </c>
      <c r="E1204" s="72">
        <v>31500</v>
      </c>
      <c r="F1204" s="72">
        <v>241200</v>
      </c>
      <c r="G1204" s="70" t="s">
        <v>84</v>
      </c>
      <c r="H1204" s="70" t="s">
        <v>894</v>
      </c>
      <c r="I1204" s="70" t="s">
        <v>91</v>
      </c>
    </row>
    <row r="1205" spans="1:9" x14ac:dyDescent="0.2">
      <c r="A1205" s="71">
        <v>7195888483657</v>
      </c>
      <c r="B1205" s="71">
        <v>7006558534954</v>
      </c>
      <c r="C1205" s="70" t="s">
        <v>48</v>
      </c>
      <c r="D1205">
        <v>0</v>
      </c>
      <c r="E1205" s="72">
        <v>13900</v>
      </c>
      <c r="F1205" s="72">
        <v>56300</v>
      </c>
      <c r="G1205" s="70" t="s">
        <v>84</v>
      </c>
      <c r="H1205" s="70" t="s">
        <v>895</v>
      </c>
      <c r="I1205" s="70" t="s">
        <v>91</v>
      </c>
    </row>
    <row r="1206" spans="1:9" x14ac:dyDescent="0.2">
      <c r="A1206" s="71">
        <v>7195888483661</v>
      </c>
      <c r="B1206" s="71">
        <v>7006558534989</v>
      </c>
      <c r="C1206" s="70" t="s">
        <v>48</v>
      </c>
      <c r="D1206">
        <v>0</v>
      </c>
      <c r="E1206" s="72">
        <v>14200</v>
      </c>
      <c r="F1206" s="72">
        <v>37600</v>
      </c>
      <c r="G1206" s="70" t="s">
        <v>84</v>
      </c>
      <c r="H1206" s="70" t="s">
        <v>896</v>
      </c>
      <c r="I1206" s="70" t="s">
        <v>91</v>
      </c>
    </row>
    <row r="1207" spans="1:9" x14ac:dyDescent="0.2">
      <c r="A1207" s="71">
        <v>7195888493665</v>
      </c>
      <c r="B1207" s="71">
        <v>7006558545023</v>
      </c>
      <c r="C1207" s="70" t="s">
        <v>48</v>
      </c>
      <c r="D1207">
        <v>0</v>
      </c>
      <c r="E1207" s="72">
        <v>14300</v>
      </c>
      <c r="F1207" s="72">
        <v>156200</v>
      </c>
      <c r="G1207" s="70" t="s">
        <v>84</v>
      </c>
      <c r="H1207" s="70" t="s">
        <v>897</v>
      </c>
      <c r="I1207" s="70" t="s">
        <v>91</v>
      </c>
    </row>
    <row r="1208" spans="1:9" x14ac:dyDescent="0.2">
      <c r="A1208" s="71">
        <v>7195888493669</v>
      </c>
      <c r="B1208" s="71">
        <v>7006558545056</v>
      </c>
      <c r="C1208" s="70" t="s">
        <v>48</v>
      </c>
      <c r="D1208">
        <v>0</v>
      </c>
      <c r="E1208" s="72">
        <v>30600</v>
      </c>
      <c r="F1208" s="72">
        <v>42100</v>
      </c>
      <c r="G1208" s="70" t="s">
        <v>84</v>
      </c>
      <c r="H1208" s="70" t="s">
        <v>898</v>
      </c>
      <c r="I1208" s="70" t="s">
        <v>91</v>
      </c>
    </row>
    <row r="1209" spans="1:9" x14ac:dyDescent="0.2">
      <c r="A1209" s="71">
        <v>7195888503674</v>
      </c>
      <c r="B1209" s="71">
        <v>7006558555090</v>
      </c>
      <c r="C1209" s="70" t="s">
        <v>48</v>
      </c>
      <c r="D1209">
        <v>0</v>
      </c>
      <c r="E1209" s="72">
        <v>30300</v>
      </c>
      <c r="F1209" s="72">
        <v>107500</v>
      </c>
      <c r="G1209" s="70" t="s">
        <v>84</v>
      </c>
      <c r="H1209" s="70" t="s">
        <v>899</v>
      </c>
      <c r="I1209" s="70" t="s">
        <v>91</v>
      </c>
    </row>
    <row r="1210" spans="1:9" x14ac:dyDescent="0.2">
      <c r="A1210" s="71">
        <v>7195888503679</v>
      </c>
      <c r="B1210" s="71">
        <v>7006558565124</v>
      </c>
      <c r="C1210" s="70" t="s">
        <v>48</v>
      </c>
      <c r="D1210">
        <v>0</v>
      </c>
      <c r="E1210" s="72">
        <v>0</v>
      </c>
      <c r="F1210" s="72">
        <v>21100</v>
      </c>
      <c r="G1210" s="70" t="s">
        <v>84</v>
      </c>
      <c r="H1210" s="70" t="s">
        <v>900</v>
      </c>
      <c r="I1210" s="70" t="s">
        <v>91</v>
      </c>
    </row>
    <row r="1211" spans="1:9" x14ac:dyDescent="0.2">
      <c r="A1211" s="71">
        <v>7195888533701</v>
      </c>
      <c r="B1211" s="71">
        <v>7006558565200</v>
      </c>
      <c r="C1211" s="70" t="s">
        <v>79</v>
      </c>
      <c r="D1211">
        <v>-0.5</v>
      </c>
      <c r="E1211" s="72">
        <v>0</v>
      </c>
      <c r="F1211" s="72">
        <v>0</v>
      </c>
      <c r="G1211" s="70" t="s">
        <v>76</v>
      </c>
      <c r="H1211" s="70" t="s">
        <v>901</v>
      </c>
      <c r="I1211" s="70" t="s">
        <v>89</v>
      </c>
    </row>
    <row r="1212" spans="1:9" x14ac:dyDescent="0.2">
      <c r="A1212" s="71">
        <v>7195888533702</v>
      </c>
      <c r="B1212" s="71">
        <v>7006558565200</v>
      </c>
      <c r="C1212" s="70" t="s">
        <v>81</v>
      </c>
      <c r="D1212">
        <v>0.5</v>
      </c>
      <c r="E1212" s="72">
        <v>0</v>
      </c>
      <c r="F1212" s="72">
        <v>0</v>
      </c>
      <c r="G1212" s="70" t="s">
        <v>76</v>
      </c>
      <c r="H1212" s="70" t="s">
        <v>901</v>
      </c>
      <c r="I1212" s="70" t="s">
        <v>119</v>
      </c>
    </row>
    <row r="1213" spans="1:9" x14ac:dyDescent="0.2">
      <c r="A1213" s="71">
        <v>7195888533703</v>
      </c>
      <c r="B1213" s="71">
        <v>7006558565200</v>
      </c>
      <c r="C1213" s="70" t="s">
        <v>75</v>
      </c>
      <c r="D1213">
        <v>0</v>
      </c>
      <c r="E1213" s="72">
        <v>700</v>
      </c>
      <c r="F1213" s="72">
        <v>0</v>
      </c>
      <c r="G1213" s="70" t="s">
        <v>84</v>
      </c>
      <c r="H1213" s="70" t="s">
        <v>901</v>
      </c>
      <c r="I1213" s="70" t="s">
        <v>83</v>
      </c>
    </row>
    <row r="1214" spans="1:9" x14ac:dyDescent="0.2">
      <c r="A1214" s="71">
        <v>7195888533704</v>
      </c>
      <c r="B1214" s="71">
        <v>7006558565200</v>
      </c>
      <c r="C1214" s="70" t="s">
        <v>79</v>
      </c>
      <c r="D1214">
        <v>0</v>
      </c>
      <c r="E1214" s="72">
        <v>100</v>
      </c>
      <c r="F1214" s="72">
        <v>0</v>
      </c>
      <c r="G1214" s="70" t="s">
        <v>84</v>
      </c>
      <c r="H1214" s="70" t="s">
        <v>901</v>
      </c>
      <c r="I1214" s="70" t="s">
        <v>83</v>
      </c>
    </row>
    <row r="1215" spans="1:9" x14ac:dyDescent="0.2">
      <c r="A1215" s="71">
        <v>7195888533705</v>
      </c>
      <c r="B1215" s="71">
        <v>7006558565200</v>
      </c>
      <c r="C1215" s="70" t="s">
        <v>81</v>
      </c>
      <c r="D1215">
        <v>0</v>
      </c>
      <c r="E1215" s="72">
        <v>100</v>
      </c>
      <c r="F1215" s="72">
        <v>0</v>
      </c>
      <c r="G1215" s="70" t="s">
        <v>84</v>
      </c>
      <c r="H1215" s="70" t="s">
        <v>901</v>
      </c>
      <c r="I1215" s="70" t="s">
        <v>91</v>
      </c>
    </row>
    <row r="1216" spans="1:9" x14ac:dyDescent="0.2">
      <c r="A1216" s="71">
        <v>7195888593733</v>
      </c>
      <c r="B1216" s="71">
        <v>7006558575295</v>
      </c>
      <c r="C1216" s="70" t="s">
        <v>48</v>
      </c>
      <c r="D1216">
        <v>0</v>
      </c>
      <c r="E1216" s="72">
        <v>5600</v>
      </c>
      <c r="F1216" s="72">
        <v>44300</v>
      </c>
      <c r="G1216" s="70" t="s">
        <v>84</v>
      </c>
      <c r="H1216" s="70" t="s">
        <v>902</v>
      </c>
      <c r="I1216" s="70" t="s">
        <v>91</v>
      </c>
    </row>
    <row r="1217" spans="1:9" x14ac:dyDescent="0.2">
      <c r="A1217" s="71">
        <v>7195888593738</v>
      </c>
      <c r="B1217" s="71">
        <v>7006558585329</v>
      </c>
      <c r="C1217" s="70" t="s">
        <v>48</v>
      </c>
      <c r="D1217">
        <v>0</v>
      </c>
      <c r="E1217" s="72">
        <v>4000</v>
      </c>
      <c r="F1217" s="72">
        <v>42800</v>
      </c>
      <c r="G1217" s="70" t="s">
        <v>84</v>
      </c>
      <c r="H1217" s="70" t="s">
        <v>903</v>
      </c>
      <c r="I1217" s="70" t="s">
        <v>91</v>
      </c>
    </row>
    <row r="1218" spans="1:9" x14ac:dyDescent="0.2">
      <c r="A1218" s="71">
        <v>7195888603741</v>
      </c>
      <c r="B1218" s="71">
        <v>7006558595361</v>
      </c>
      <c r="C1218" s="70" t="s">
        <v>48</v>
      </c>
      <c r="D1218">
        <v>0</v>
      </c>
      <c r="E1218" s="72">
        <v>11900</v>
      </c>
      <c r="F1218" s="72">
        <v>78600</v>
      </c>
      <c r="G1218" s="70" t="s">
        <v>84</v>
      </c>
      <c r="H1218" s="70" t="s">
        <v>904</v>
      </c>
      <c r="I1218" s="70" t="s">
        <v>91</v>
      </c>
    </row>
    <row r="1219" spans="1:9" x14ac:dyDescent="0.2">
      <c r="A1219" s="71">
        <v>7195888603744</v>
      </c>
      <c r="B1219" s="71">
        <v>7006558595409</v>
      </c>
      <c r="C1219" s="70" t="s">
        <v>48</v>
      </c>
      <c r="D1219">
        <v>0</v>
      </c>
      <c r="E1219" s="72">
        <v>13400</v>
      </c>
      <c r="F1219" s="72">
        <v>0</v>
      </c>
      <c r="G1219" s="70" t="s">
        <v>84</v>
      </c>
      <c r="H1219" s="70" t="s">
        <v>905</v>
      </c>
      <c r="I1219" s="70" t="s">
        <v>91</v>
      </c>
    </row>
    <row r="1220" spans="1:9" x14ac:dyDescent="0.2">
      <c r="A1220" s="71">
        <v>7195888613749</v>
      </c>
      <c r="B1220" s="71">
        <v>7006558605458</v>
      </c>
      <c r="C1220" s="70" t="s">
        <v>48</v>
      </c>
      <c r="D1220">
        <v>0</v>
      </c>
      <c r="E1220" s="72">
        <v>16700</v>
      </c>
      <c r="F1220" s="72">
        <v>19900</v>
      </c>
      <c r="G1220" s="70" t="s">
        <v>84</v>
      </c>
      <c r="H1220" s="70" t="s">
        <v>906</v>
      </c>
      <c r="I1220" s="70" t="s">
        <v>91</v>
      </c>
    </row>
    <row r="1221" spans="1:9" x14ac:dyDescent="0.2">
      <c r="A1221" s="71">
        <v>7195888623757</v>
      </c>
      <c r="B1221" s="71">
        <v>7006558625540</v>
      </c>
      <c r="C1221" s="70" t="s">
        <v>48</v>
      </c>
      <c r="D1221">
        <v>0</v>
      </c>
      <c r="E1221" s="72">
        <v>197800</v>
      </c>
      <c r="F1221" s="72">
        <v>57800</v>
      </c>
      <c r="G1221" s="70" t="s">
        <v>84</v>
      </c>
      <c r="H1221" s="70" t="s">
        <v>907</v>
      </c>
      <c r="I1221" s="70" t="s">
        <v>91</v>
      </c>
    </row>
    <row r="1222" spans="1:9" x14ac:dyDescent="0.2">
      <c r="A1222" s="71">
        <v>7195888633763</v>
      </c>
      <c r="B1222" s="71">
        <v>7006558635588</v>
      </c>
      <c r="C1222" s="70" t="s">
        <v>111</v>
      </c>
      <c r="D1222">
        <v>0</v>
      </c>
      <c r="E1222" s="72">
        <v>115700</v>
      </c>
      <c r="F1222" s="72">
        <v>71300</v>
      </c>
      <c r="G1222" s="70" t="s">
        <v>84</v>
      </c>
      <c r="H1222" s="70" t="s">
        <v>908</v>
      </c>
      <c r="I1222" s="70" t="s">
        <v>91</v>
      </c>
    </row>
    <row r="1223" spans="1:9" x14ac:dyDescent="0.2">
      <c r="A1223" s="71">
        <v>7195888633769</v>
      </c>
      <c r="B1223" s="71">
        <v>7006558645618</v>
      </c>
      <c r="C1223" s="70" t="s">
        <v>79</v>
      </c>
      <c r="D1223">
        <v>-16.45</v>
      </c>
      <c r="E1223" s="72">
        <v>-3700</v>
      </c>
      <c r="F1223" s="72">
        <v>0</v>
      </c>
      <c r="G1223" s="70" t="s">
        <v>76</v>
      </c>
      <c r="H1223" s="70" t="s">
        <v>909</v>
      </c>
      <c r="I1223" s="70" t="s">
        <v>332</v>
      </c>
    </row>
    <row r="1224" spans="1:9" x14ac:dyDescent="0.2">
      <c r="A1224" s="71">
        <v>7195888633770</v>
      </c>
      <c r="B1224" s="71">
        <v>7006558645618</v>
      </c>
      <c r="C1224" s="70" t="s">
        <v>81</v>
      </c>
      <c r="D1224">
        <v>-0.6</v>
      </c>
      <c r="E1224" s="72">
        <v>-100</v>
      </c>
      <c r="F1224" s="72">
        <v>0</v>
      </c>
      <c r="G1224" s="70" t="s">
        <v>76</v>
      </c>
      <c r="H1224" s="70" t="s">
        <v>909</v>
      </c>
      <c r="I1224" s="70" t="s">
        <v>910</v>
      </c>
    </row>
    <row r="1225" spans="1:9" x14ac:dyDescent="0.2">
      <c r="A1225" s="71">
        <v>7195888633771</v>
      </c>
      <c r="B1225" s="71">
        <v>7006558645618</v>
      </c>
      <c r="C1225" s="70" t="s">
        <v>125</v>
      </c>
      <c r="D1225">
        <v>0.5</v>
      </c>
      <c r="E1225" s="72">
        <v>100</v>
      </c>
      <c r="F1225" s="72">
        <v>0</v>
      </c>
      <c r="G1225" s="70" t="s">
        <v>76</v>
      </c>
      <c r="H1225" s="70" t="s">
        <v>909</v>
      </c>
      <c r="I1225" s="70" t="s">
        <v>129</v>
      </c>
    </row>
    <row r="1226" spans="1:9" x14ac:dyDescent="0.2">
      <c r="A1226" s="71">
        <v>7195888633772</v>
      </c>
      <c r="B1226" s="71">
        <v>7006558645618</v>
      </c>
      <c r="C1226" s="70" t="s">
        <v>75</v>
      </c>
      <c r="D1226">
        <v>11.05</v>
      </c>
      <c r="E1226" s="72">
        <v>2500</v>
      </c>
      <c r="F1226" s="72">
        <v>0</v>
      </c>
      <c r="G1226" s="70" t="s">
        <v>76</v>
      </c>
      <c r="H1226" s="70" t="s">
        <v>909</v>
      </c>
      <c r="I1226" s="70" t="s">
        <v>911</v>
      </c>
    </row>
    <row r="1227" spans="1:9" x14ac:dyDescent="0.2">
      <c r="A1227" s="71">
        <v>7195888633773</v>
      </c>
      <c r="B1227" s="71">
        <v>7006558645618</v>
      </c>
      <c r="C1227" s="70" t="s">
        <v>80</v>
      </c>
      <c r="D1227">
        <v>5.5</v>
      </c>
      <c r="E1227" s="72">
        <v>1200</v>
      </c>
      <c r="F1227" s="72">
        <v>0</v>
      </c>
      <c r="G1227" s="70" t="s">
        <v>76</v>
      </c>
      <c r="H1227" s="70" t="s">
        <v>909</v>
      </c>
      <c r="I1227" s="70" t="s">
        <v>301</v>
      </c>
    </row>
    <row r="1228" spans="1:9" x14ac:dyDescent="0.2">
      <c r="A1228" s="71">
        <v>7195888633775</v>
      </c>
      <c r="B1228" s="71">
        <v>7006558645618</v>
      </c>
      <c r="C1228" s="70" t="s">
        <v>125</v>
      </c>
      <c r="D1228">
        <v>0</v>
      </c>
      <c r="E1228" s="72">
        <v>2200</v>
      </c>
      <c r="F1228" s="72">
        <v>0</v>
      </c>
      <c r="G1228" s="70" t="s">
        <v>84</v>
      </c>
      <c r="H1228" s="70" t="s">
        <v>909</v>
      </c>
      <c r="I1228" s="70" t="s">
        <v>91</v>
      </c>
    </row>
    <row r="1229" spans="1:9" x14ac:dyDescent="0.2">
      <c r="A1229" s="71">
        <v>7195888633776</v>
      </c>
      <c r="B1229" s="71">
        <v>7006558645618</v>
      </c>
      <c r="C1229" s="70" t="s">
        <v>75</v>
      </c>
      <c r="D1229">
        <v>0</v>
      </c>
      <c r="E1229" s="72">
        <v>1600</v>
      </c>
      <c r="F1229" s="72">
        <v>0</v>
      </c>
      <c r="G1229" s="70" t="s">
        <v>84</v>
      </c>
      <c r="H1229" s="70" t="s">
        <v>909</v>
      </c>
      <c r="I1229" s="70" t="s">
        <v>83</v>
      </c>
    </row>
    <row r="1230" spans="1:9" x14ac:dyDescent="0.2">
      <c r="A1230" s="71">
        <v>7195888643782</v>
      </c>
      <c r="B1230" s="71">
        <v>7006558645645</v>
      </c>
      <c r="C1230" s="70" t="s">
        <v>125</v>
      </c>
      <c r="D1230">
        <v>0.5</v>
      </c>
      <c r="E1230" s="72">
        <v>200</v>
      </c>
      <c r="F1230" s="72">
        <v>0</v>
      </c>
      <c r="G1230" s="70" t="s">
        <v>76</v>
      </c>
      <c r="H1230" s="70" t="s">
        <v>912</v>
      </c>
      <c r="I1230" s="70" t="s">
        <v>345</v>
      </c>
    </row>
    <row r="1231" spans="1:9" x14ac:dyDescent="0.2">
      <c r="A1231" s="71">
        <v>7195888643783</v>
      </c>
      <c r="B1231" s="71">
        <v>7006558645645</v>
      </c>
      <c r="C1231" s="70" t="s">
        <v>80</v>
      </c>
      <c r="D1231">
        <v>-2.5</v>
      </c>
      <c r="E1231" s="72">
        <v>-400</v>
      </c>
      <c r="F1231" s="72">
        <v>0</v>
      </c>
      <c r="G1231" s="70" t="s">
        <v>76</v>
      </c>
      <c r="H1231" s="70" t="s">
        <v>912</v>
      </c>
      <c r="I1231" s="70" t="s">
        <v>913</v>
      </c>
    </row>
    <row r="1232" spans="1:9" x14ac:dyDescent="0.2">
      <c r="A1232" s="71">
        <v>7195888643784</v>
      </c>
      <c r="B1232" s="71">
        <v>7006558645645</v>
      </c>
      <c r="C1232" s="70" t="s">
        <v>79</v>
      </c>
      <c r="D1232">
        <v>-5.05</v>
      </c>
      <c r="E1232" s="72">
        <v>-1100</v>
      </c>
      <c r="F1232" s="72">
        <v>0</v>
      </c>
      <c r="G1232" s="70" t="s">
        <v>76</v>
      </c>
      <c r="H1232" s="70" t="s">
        <v>912</v>
      </c>
      <c r="I1232" s="70" t="s">
        <v>373</v>
      </c>
    </row>
    <row r="1233" spans="1:9" x14ac:dyDescent="0.2">
      <c r="A1233" s="71">
        <v>7195888643785</v>
      </c>
      <c r="B1233" s="71">
        <v>7006558645645</v>
      </c>
      <c r="C1233" s="70" t="s">
        <v>75</v>
      </c>
      <c r="D1233">
        <v>7.05</v>
      </c>
      <c r="E1233" s="72">
        <v>1300</v>
      </c>
      <c r="F1233" s="72">
        <v>0</v>
      </c>
      <c r="G1233" s="70" t="s">
        <v>76</v>
      </c>
      <c r="H1233" s="70" t="s">
        <v>912</v>
      </c>
      <c r="I1233" s="70" t="s">
        <v>340</v>
      </c>
    </row>
    <row r="1234" spans="1:9" x14ac:dyDescent="0.2">
      <c r="A1234" s="71">
        <v>7195888643786</v>
      </c>
      <c r="B1234" s="71">
        <v>7006558645645</v>
      </c>
      <c r="C1234" s="70" t="s">
        <v>125</v>
      </c>
      <c r="D1234">
        <v>0</v>
      </c>
      <c r="E1234" s="72">
        <v>2100</v>
      </c>
      <c r="F1234" s="72">
        <v>0</v>
      </c>
      <c r="G1234" s="70" t="s">
        <v>84</v>
      </c>
      <c r="H1234" s="70" t="s">
        <v>912</v>
      </c>
      <c r="I1234" s="70" t="s">
        <v>91</v>
      </c>
    </row>
    <row r="1235" spans="1:9" x14ac:dyDescent="0.2">
      <c r="A1235" s="71">
        <v>7195888643789</v>
      </c>
      <c r="B1235" s="71">
        <v>7006558645645</v>
      </c>
      <c r="C1235" s="70" t="s">
        <v>75</v>
      </c>
      <c r="D1235">
        <v>0</v>
      </c>
      <c r="E1235" s="72">
        <v>1700</v>
      </c>
      <c r="F1235" s="72">
        <v>0</v>
      </c>
      <c r="G1235" s="70" t="s">
        <v>84</v>
      </c>
      <c r="H1235" s="70" t="s">
        <v>912</v>
      </c>
      <c r="I1235" s="70" t="s">
        <v>83</v>
      </c>
    </row>
    <row r="1236" spans="1:9" x14ac:dyDescent="0.2">
      <c r="A1236" s="71">
        <v>7195888653795</v>
      </c>
      <c r="B1236" s="71">
        <v>7006558645675</v>
      </c>
      <c r="C1236" s="70" t="s">
        <v>117</v>
      </c>
      <c r="D1236">
        <v>-1.2230000000000001</v>
      </c>
      <c r="E1236" s="72">
        <v>-70600</v>
      </c>
      <c r="F1236" s="72">
        <v>-121500</v>
      </c>
      <c r="G1236" s="70" t="s">
        <v>76</v>
      </c>
      <c r="H1236" s="70" t="s">
        <v>914</v>
      </c>
      <c r="I1236" s="70" t="s">
        <v>130</v>
      </c>
    </row>
    <row r="1237" spans="1:9" x14ac:dyDescent="0.2">
      <c r="A1237" s="71">
        <v>7195888653796</v>
      </c>
      <c r="B1237" s="71">
        <v>7006558645675</v>
      </c>
      <c r="C1237" s="70" t="s">
        <v>48</v>
      </c>
      <c r="D1237">
        <v>1.2230000000000001</v>
      </c>
      <c r="E1237" s="72">
        <v>70600</v>
      </c>
      <c r="F1237" s="72">
        <v>121500</v>
      </c>
      <c r="G1237" s="70" t="s">
        <v>76</v>
      </c>
      <c r="H1237" s="70" t="s">
        <v>914</v>
      </c>
      <c r="I1237" s="70" t="s">
        <v>159</v>
      </c>
    </row>
    <row r="1238" spans="1:9" x14ac:dyDescent="0.2">
      <c r="A1238" s="71">
        <v>7195888653797</v>
      </c>
      <c r="B1238" s="71">
        <v>7006558645675</v>
      </c>
      <c r="C1238" s="70" t="s">
        <v>48</v>
      </c>
      <c r="D1238">
        <v>0</v>
      </c>
      <c r="E1238" s="72">
        <v>48900</v>
      </c>
      <c r="F1238" s="72">
        <v>44900</v>
      </c>
      <c r="G1238" s="70" t="s">
        <v>84</v>
      </c>
      <c r="H1238" s="70" t="s">
        <v>914</v>
      </c>
      <c r="I1238" s="70" t="s">
        <v>91</v>
      </c>
    </row>
    <row r="1239" spans="1:9" x14ac:dyDescent="0.2">
      <c r="A1239" s="71">
        <v>7195888663802</v>
      </c>
      <c r="B1239" s="71">
        <v>7006558655712</v>
      </c>
      <c r="C1239" s="70" t="s">
        <v>48</v>
      </c>
      <c r="D1239">
        <v>0</v>
      </c>
      <c r="E1239" s="72">
        <v>0</v>
      </c>
      <c r="F1239" s="72">
        <v>80500</v>
      </c>
      <c r="G1239" s="70" t="s">
        <v>84</v>
      </c>
      <c r="H1239" s="70" t="s">
        <v>915</v>
      </c>
      <c r="I1239" s="70" t="s">
        <v>91</v>
      </c>
    </row>
    <row r="1240" spans="1:9" x14ac:dyDescent="0.2">
      <c r="A1240" s="71">
        <v>7195888663808</v>
      </c>
      <c r="B1240" s="71">
        <v>7006558665745</v>
      </c>
      <c r="C1240" s="70" t="s">
        <v>48</v>
      </c>
      <c r="D1240">
        <v>0</v>
      </c>
      <c r="E1240" s="72">
        <v>0</v>
      </c>
      <c r="F1240" s="72">
        <v>58300</v>
      </c>
      <c r="G1240" s="70" t="s">
        <v>84</v>
      </c>
      <c r="H1240" s="70" t="s">
        <v>916</v>
      </c>
      <c r="I1240" s="70" t="s">
        <v>91</v>
      </c>
    </row>
    <row r="1241" spans="1:9" x14ac:dyDescent="0.2">
      <c r="A1241" s="71">
        <v>7195888663816</v>
      </c>
      <c r="B1241" s="71">
        <v>7006558675784</v>
      </c>
      <c r="C1241" s="70" t="s">
        <v>48</v>
      </c>
      <c r="D1241">
        <v>0</v>
      </c>
      <c r="E1241" s="72">
        <v>0</v>
      </c>
      <c r="F1241" s="72">
        <v>76100</v>
      </c>
      <c r="G1241" s="70" t="s">
        <v>84</v>
      </c>
      <c r="H1241" s="70" t="s">
        <v>917</v>
      </c>
      <c r="I1241" s="70" t="s">
        <v>91</v>
      </c>
    </row>
    <row r="1242" spans="1:9" x14ac:dyDescent="0.2">
      <c r="A1242" s="71">
        <v>7195888673824</v>
      </c>
      <c r="B1242" s="71">
        <v>7006558695828</v>
      </c>
      <c r="C1242" s="70" t="s">
        <v>48</v>
      </c>
      <c r="D1242">
        <v>0</v>
      </c>
      <c r="E1242" s="72">
        <v>0</v>
      </c>
      <c r="F1242" s="72">
        <v>66900</v>
      </c>
      <c r="G1242" s="70" t="s">
        <v>84</v>
      </c>
      <c r="H1242" s="70" t="s">
        <v>918</v>
      </c>
      <c r="I1242" s="70" t="s">
        <v>91</v>
      </c>
    </row>
    <row r="1243" spans="1:9" x14ac:dyDescent="0.2">
      <c r="A1243" s="71">
        <v>7195888673828</v>
      </c>
      <c r="B1243" s="71">
        <v>7006558695861</v>
      </c>
      <c r="C1243" s="70" t="s">
        <v>79</v>
      </c>
      <c r="D1243">
        <v>-0.5</v>
      </c>
      <c r="E1243" s="72">
        <v>-200</v>
      </c>
      <c r="F1243" s="72">
        <v>0</v>
      </c>
      <c r="G1243" s="70" t="s">
        <v>76</v>
      </c>
      <c r="H1243" s="70" t="s">
        <v>919</v>
      </c>
      <c r="I1243" s="70" t="s">
        <v>94</v>
      </c>
    </row>
    <row r="1244" spans="1:9" x14ac:dyDescent="0.2">
      <c r="A1244" s="71">
        <v>7195888673829</v>
      </c>
      <c r="B1244" s="71">
        <v>7006558695861</v>
      </c>
      <c r="C1244" s="70" t="s">
        <v>75</v>
      </c>
      <c r="D1244">
        <v>0.5</v>
      </c>
      <c r="E1244" s="72">
        <v>200</v>
      </c>
      <c r="F1244" s="72">
        <v>0</v>
      </c>
      <c r="G1244" s="70" t="s">
        <v>76</v>
      </c>
      <c r="H1244" s="70" t="s">
        <v>919</v>
      </c>
      <c r="I1244" s="70" t="s">
        <v>119</v>
      </c>
    </row>
    <row r="1245" spans="1:9" x14ac:dyDescent="0.2">
      <c r="A1245" s="71">
        <v>7195888673830</v>
      </c>
      <c r="B1245" s="71">
        <v>7006558695861</v>
      </c>
      <c r="C1245" s="70" t="s">
        <v>75</v>
      </c>
      <c r="D1245">
        <v>0</v>
      </c>
      <c r="E1245" s="72">
        <v>1800</v>
      </c>
      <c r="F1245" s="72">
        <v>0</v>
      </c>
      <c r="G1245" s="70" t="s">
        <v>84</v>
      </c>
      <c r="H1245" s="70" t="s">
        <v>919</v>
      </c>
      <c r="I1245" s="70" t="s">
        <v>83</v>
      </c>
    </row>
    <row r="1246" spans="1:9" x14ac:dyDescent="0.2">
      <c r="A1246" s="71">
        <v>7195888683835</v>
      </c>
      <c r="B1246" s="71">
        <v>7006558695886</v>
      </c>
      <c r="C1246" s="70" t="s">
        <v>48</v>
      </c>
      <c r="D1246">
        <v>0</v>
      </c>
      <c r="E1246" s="72">
        <v>31500</v>
      </c>
      <c r="F1246" s="72">
        <v>190100</v>
      </c>
      <c r="G1246" s="70" t="s">
        <v>84</v>
      </c>
      <c r="H1246" s="70" t="s">
        <v>920</v>
      </c>
      <c r="I1246" s="70" t="s">
        <v>91</v>
      </c>
    </row>
    <row r="1247" spans="1:9" x14ac:dyDescent="0.2">
      <c r="A1247" s="71">
        <v>7195888693840</v>
      </c>
      <c r="B1247" s="71">
        <v>7006558715926</v>
      </c>
      <c r="C1247" s="70" t="s">
        <v>48</v>
      </c>
      <c r="D1247">
        <v>0</v>
      </c>
      <c r="E1247" s="72">
        <v>4400</v>
      </c>
      <c r="F1247" s="72">
        <v>38600</v>
      </c>
      <c r="G1247" s="70" t="s">
        <v>84</v>
      </c>
      <c r="H1247" s="70" t="s">
        <v>921</v>
      </c>
      <c r="I1247" s="70" t="s">
        <v>91</v>
      </c>
    </row>
    <row r="1248" spans="1:9" x14ac:dyDescent="0.2">
      <c r="A1248" s="71">
        <v>7195888693844</v>
      </c>
      <c r="B1248" s="71">
        <v>7006558725962</v>
      </c>
      <c r="C1248" s="70" t="s">
        <v>48</v>
      </c>
      <c r="D1248">
        <v>0</v>
      </c>
      <c r="E1248" s="72">
        <v>4400</v>
      </c>
      <c r="F1248" s="72">
        <v>168200</v>
      </c>
      <c r="G1248" s="70" t="s">
        <v>84</v>
      </c>
      <c r="H1248" s="70" t="s">
        <v>922</v>
      </c>
      <c r="I1248" s="70" t="s">
        <v>91</v>
      </c>
    </row>
    <row r="1249" spans="1:9" x14ac:dyDescent="0.2">
      <c r="A1249" s="71">
        <v>7195888703849</v>
      </c>
      <c r="B1249" s="71">
        <v>7006558725994</v>
      </c>
      <c r="C1249" s="70" t="s">
        <v>48</v>
      </c>
      <c r="D1249">
        <v>0</v>
      </c>
      <c r="E1249" s="72">
        <v>4400</v>
      </c>
      <c r="F1249" s="72">
        <v>40700</v>
      </c>
      <c r="G1249" s="70" t="s">
        <v>84</v>
      </c>
      <c r="H1249" s="70" t="s">
        <v>923</v>
      </c>
      <c r="I1249" s="70" t="s">
        <v>91</v>
      </c>
    </row>
    <row r="1250" spans="1:9" x14ac:dyDescent="0.2">
      <c r="A1250" s="71">
        <v>7195888703852</v>
      </c>
      <c r="B1250" s="71">
        <v>7006558736021</v>
      </c>
      <c r="C1250" s="70" t="s">
        <v>48</v>
      </c>
      <c r="D1250">
        <v>0</v>
      </c>
      <c r="E1250" s="72">
        <v>0</v>
      </c>
      <c r="F1250" s="72">
        <v>37200</v>
      </c>
      <c r="G1250" s="70" t="s">
        <v>84</v>
      </c>
      <c r="H1250" s="70" t="s">
        <v>924</v>
      </c>
      <c r="I1250" s="70" t="s">
        <v>91</v>
      </c>
    </row>
    <row r="1251" spans="1:9" x14ac:dyDescent="0.2">
      <c r="A1251" s="71">
        <v>7195888713855</v>
      </c>
      <c r="B1251" s="71">
        <v>7006558736048</v>
      </c>
      <c r="C1251" s="70" t="s">
        <v>48</v>
      </c>
      <c r="D1251">
        <v>0</v>
      </c>
      <c r="E1251" s="72">
        <v>0</v>
      </c>
      <c r="F1251" s="72">
        <v>37200</v>
      </c>
      <c r="G1251" s="70" t="s">
        <v>84</v>
      </c>
      <c r="H1251" s="70" t="s">
        <v>925</v>
      </c>
      <c r="I1251" s="70" t="s">
        <v>91</v>
      </c>
    </row>
    <row r="1252" spans="1:9" x14ac:dyDescent="0.2">
      <c r="A1252" s="71">
        <v>7195888713858</v>
      </c>
      <c r="B1252" s="71">
        <v>7006558736075</v>
      </c>
      <c r="C1252" s="70" t="s">
        <v>48</v>
      </c>
      <c r="D1252">
        <v>0</v>
      </c>
      <c r="E1252" s="72">
        <v>0</v>
      </c>
      <c r="F1252" s="72">
        <v>300</v>
      </c>
      <c r="G1252" s="70" t="s">
        <v>84</v>
      </c>
      <c r="H1252" s="70" t="s">
        <v>926</v>
      </c>
      <c r="I1252" s="70" t="s">
        <v>91</v>
      </c>
    </row>
    <row r="1253" spans="1:9" x14ac:dyDescent="0.2">
      <c r="A1253" s="71">
        <v>7195888723861</v>
      </c>
      <c r="B1253" s="71">
        <v>7006558746102</v>
      </c>
      <c r="C1253" s="70" t="s">
        <v>48</v>
      </c>
      <c r="D1253">
        <v>0</v>
      </c>
      <c r="E1253" s="72">
        <v>0</v>
      </c>
      <c r="F1253" s="72">
        <v>37700</v>
      </c>
      <c r="G1253" s="70" t="s">
        <v>84</v>
      </c>
      <c r="H1253" s="70" t="s">
        <v>927</v>
      </c>
      <c r="I1253" s="70" t="s">
        <v>91</v>
      </c>
    </row>
    <row r="1254" spans="1:9" x14ac:dyDescent="0.2">
      <c r="A1254" s="71">
        <v>7195888723864</v>
      </c>
      <c r="B1254" s="71">
        <v>7006558746129</v>
      </c>
      <c r="C1254" s="70" t="s">
        <v>48</v>
      </c>
      <c r="D1254">
        <v>0</v>
      </c>
      <c r="E1254" s="72">
        <v>0</v>
      </c>
      <c r="F1254" s="72">
        <v>37700</v>
      </c>
      <c r="G1254" s="70" t="s">
        <v>84</v>
      </c>
      <c r="H1254" s="70" t="s">
        <v>928</v>
      </c>
      <c r="I1254" s="70" t="s">
        <v>91</v>
      </c>
    </row>
    <row r="1255" spans="1:9" x14ac:dyDescent="0.2">
      <c r="A1255" s="71">
        <v>7195888733869</v>
      </c>
      <c r="B1255" s="71">
        <v>7006558746159</v>
      </c>
      <c r="C1255" s="70" t="s">
        <v>48</v>
      </c>
      <c r="D1255">
        <v>0</v>
      </c>
      <c r="E1255" s="72">
        <v>16800</v>
      </c>
      <c r="F1255" s="72">
        <v>211000</v>
      </c>
      <c r="G1255" s="70" t="s">
        <v>84</v>
      </c>
      <c r="H1255" s="70" t="s">
        <v>929</v>
      </c>
      <c r="I1255" s="70" t="s">
        <v>91</v>
      </c>
    </row>
    <row r="1256" spans="1:9" x14ac:dyDescent="0.2">
      <c r="A1256" s="71">
        <v>7195888733873</v>
      </c>
      <c r="B1256" s="71">
        <v>7006558756190</v>
      </c>
      <c r="C1256" s="70" t="s">
        <v>48</v>
      </c>
      <c r="D1256">
        <v>0</v>
      </c>
      <c r="E1256" s="72">
        <v>36700</v>
      </c>
      <c r="F1256" s="72">
        <v>147600</v>
      </c>
      <c r="G1256" s="70" t="s">
        <v>84</v>
      </c>
      <c r="H1256" s="70" t="s">
        <v>930</v>
      </c>
      <c r="I1256" s="70" t="s">
        <v>91</v>
      </c>
    </row>
    <row r="1257" spans="1:9" x14ac:dyDescent="0.2">
      <c r="A1257" s="71">
        <v>7195888733875</v>
      </c>
      <c r="B1257" s="71">
        <v>7006558766217</v>
      </c>
      <c r="C1257" s="70" t="s">
        <v>48</v>
      </c>
      <c r="D1257">
        <v>0</v>
      </c>
      <c r="E1257" s="72">
        <v>500</v>
      </c>
      <c r="F1257" s="72">
        <v>0</v>
      </c>
      <c r="G1257" s="70" t="s">
        <v>84</v>
      </c>
      <c r="H1257" s="70" t="s">
        <v>931</v>
      </c>
      <c r="I1257" s="70" t="s">
        <v>91</v>
      </c>
    </row>
    <row r="1258" spans="1:9" x14ac:dyDescent="0.2">
      <c r="A1258" s="71">
        <v>7195888743881</v>
      </c>
      <c r="B1258" s="71">
        <v>7006558766244</v>
      </c>
      <c r="C1258" s="70" t="s">
        <v>48</v>
      </c>
      <c r="D1258">
        <v>0</v>
      </c>
      <c r="E1258" s="72">
        <v>12900</v>
      </c>
      <c r="F1258" s="72">
        <v>39300</v>
      </c>
      <c r="G1258" s="70" t="s">
        <v>84</v>
      </c>
      <c r="H1258" s="70" t="s">
        <v>932</v>
      </c>
      <c r="I1258" s="70" t="s">
        <v>91</v>
      </c>
    </row>
    <row r="1259" spans="1:9" x14ac:dyDescent="0.2">
      <c r="A1259" s="71">
        <v>7195888743887</v>
      </c>
      <c r="B1259" s="71">
        <v>7006558776280</v>
      </c>
      <c r="C1259" s="70" t="s">
        <v>48</v>
      </c>
      <c r="D1259">
        <v>0</v>
      </c>
      <c r="E1259" s="72">
        <v>11900</v>
      </c>
      <c r="F1259" s="72">
        <v>91600</v>
      </c>
      <c r="G1259" s="70" t="s">
        <v>84</v>
      </c>
      <c r="H1259" s="70" t="s">
        <v>933</v>
      </c>
      <c r="I1259" s="70" t="s">
        <v>91</v>
      </c>
    </row>
    <row r="1260" spans="1:9" x14ac:dyDescent="0.2">
      <c r="A1260" s="71">
        <v>7195888753892</v>
      </c>
      <c r="B1260" s="71">
        <v>7006558786316</v>
      </c>
      <c r="C1260" s="70" t="s">
        <v>48</v>
      </c>
      <c r="D1260">
        <v>0</v>
      </c>
      <c r="E1260" s="72">
        <v>12900</v>
      </c>
      <c r="F1260" s="72">
        <v>52000</v>
      </c>
      <c r="G1260" s="70" t="s">
        <v>84</v>
      </c>
      <c r="H1260" s="70" t="s">
        <v>934</v>
      </c>
      <c r="I1260" s="70" t="s">
        <v>91</v>
      </c>
    </row>
    <row r="1261" spans="1:9" x14ac:dyDescent="0.2">
      <c r="A1261" s="71">
        <v>7195888753896</v>
      </c>
      <c r="B1261" s="71">
        <v>7006558786346</v>
      </c>
      <c r="C1261" s="70" t="s">
        <v>79</v>
      </c>
      <c r="D1261">
        <v>-0.378</v>
      </c>
      <c r="E1261" s="72">
        <v>0</v>
      </c>
      <c r="F1261" s="72">
        <v>0</v>
      </c>
      <c r="G1261" s="70" t="s">
        <v>76</v>
      </c>
      <c r="H1261" s="70" t="s">
        <v>935</v>
      </c>
      <c r="I1261" s="70" t="s">
        <v>78</v>
      </c>
    </row>
    <row r="1262" spans="1:9" x14ac:dyDescent="0.2">
      <c r="A1262" s="71">
        <v>7195888753897</v>
      </c>
      <c r="B1262" s="71">
        <v>7006558786346</v>
      </c>
      <c r="C1262" s="70" t="s">
        <v>80</v>
      </c>
      <c r="D1262">
        <v>0.1</v>
      </c>
      <c r="E1262" s="72">
        <v>0</v>
      </c>
      <c r="F1262" s="72">
        <v>0</v>
      </c>
      <c r="G1262" s="70" t="s">
        <v>76</v>
      </c>
      <c r="H1262" s="70" t="s">
        <v>935</v>
      </c>
      <c r="I1262" s="70" t="s">
        <v>78</v>
      </c>
    </row>
    <row r="1263" spans="1:9" x14ac:dyDescent="0.2">
      <c r="A1263" s="71">
        <v>7195888753898</v>
      </c>
      <c r="B1263" s="71">
        <v>7006558786346</v>
      </c>
      <c r="C1263" s="70" t="s">
        <v>81</v>
      </c>
      <c r="D1263">
        <v>0.27800000000000002</v>
      </c>
      <c r="E1263" s="72">
        <v>0</v>
      </c>
      <c r="F1263" s="72">
        <v>0</v>
      </c>
      <c r="G1263" s="70" t="s">
        <v>76</v>
      </c>
      <c r="H1263" s="70" t="s">
        <v>935</v>
      </c>
      <c r="I1263" s="70" t="s">
        <v>78</v>
      </c>
    </row>
    <row r="1264" spans="1:9" x14ac:dyDescent="0.2">
      <c r="A1264" s="71">
        <v>7195888753899</v>
      </c>
      <c r="B1264" s="71">
        <v>7006558786346</v>
      </c>
      <c r="C1264" s="70" t="s">
        <v>79</v>
      </c>
      <c r="D1264">
        <v>0</v>
      </c>
      <c r="E1264" s="72">
        <v>100</v>
      </c>
      <c r="F1264" s="72">
        <v>0</v>
      </c>
      <c r="G1264" s="70" t="s">
        <v>84</v>
      </c>
      <c r="H1264" s="70" t="s">
        <v>935</v>
      </c>
      <c r="I1264" s="70" t="s">
        <v>83</v>
      </c>
    </row>
    <row r="1265" spans="1:9" x14ac:dyDescent="0.2">
      <c r="A1265" s="71">
        <v>7195888753900</v>
      </c>
      <c r="B1265" s="71">
        <v>7006558786346</v>
      </c>
      <c r="C1265" s="70" t="s">
        <v>80</v>
      </c>
      <c r="D1265">
        <v>0</v>
      </c>
      <c r="E1265" s="72">
        <v>100</v>
      </c>
      <c r="F1265" s="72">
        <v>0</v>
      </c>
      <c r="G1265" s="70" t="s">
        <v>84</v>
      </c>
      <c r="H1265" s="70" t="s">
        <v>935</v>
      </c>
      <c r="I1265" s="70" t="s">
        <v>83</v>
      </c>
    </row>
    <row r="1266" spans="1:9" x14ac:dyDescent="0.2">
      <c r="A1266" s="71">
        <v>7195888753901</v>
      </c>
      <c r="B1266" s="71">
        <v>7006558786346</v>
      </c>
      <c r="C1266" s="70" t="s">
        <v>81</v>
      </c>
      <c r="D1266">
        <v>0</v>
      </c>
      <c r="E1266" s="72">
        <v>100</v>
      </c>
      <c r="F1266" s="72">
        <v>0</v>
      </c>
      <c r="G1266" s="70" t="s">
        <v>84</v>
      </c>
      <c r="H1266" s="70" t="s">
        <v>935</v>
      </c>
      <c r="I1266" s="70" t="s">
        <v>91</v>
      </c>
    </row>
    <row r="1267" spans="1:9" x14ac:dyDescent="0.2">
      <c r="A1267" s="71">
        <v>7195888763904</v>
      </c>
      <c r="B1267" s="71">
        <v>7006558786367</v>
      </c>
      <c r="C1267" s="70" t="s">
        <v>79</v>
      </c>
      <c r="D1267">
        <v>-6.3</v>
      </c>
      <c r="E1267" s="72">
        <v>-1400</v>
      </c>
      <c r="F1267" s="72">
        <v>0</v>
      </c>
      <c r="G1267" s="70" t="s">
        <v>76</v>
      </c>
      <c r="H1267" s="70" t="s">
        <v>936</v>
      </c>
      <c r="I1267" s="70" t="s">
        <v>94</v>
      </c>
    </row>
    <row r="1268" spans="1:9" x14ac:dyDescent="0.2">
      <c r="A1268" s="71">
        <v>7195888763905</v>
      </c>
      <c r="B1268" s="71">
        <v>7006558786367</v>
      </c>
      <c r="C1268" s="70" t="s">
        <v>75</v>
      </c>
      <c r="D1268">
        <v>6.3</v>
      </c>
      <c r="E1268" s="72">
        <v>1400</v>
      </c>
      <c r="F1268" s="72">
        <v>0</v>
      </c>
      <c r="G1268" s="70" t="s">
        <v>76</v>
      </c>
      <c r="H1268" s="70" t="s">
        <v>936</v>
      </c>
      <c r="I1268" s="70" t="s">
        <v>119</v>
      </c>
    </row>
    <row r="1269" spans="1:9" x14ac:dyDescent="0.2">
      <c r="A1269" s="71">
        <v>7195888763906</v>
      </c>
      <c r="B1269" s="71">
        <v>7006558786367</v>
      </c>
      <c r="C1269" s="70" t="s">
        <v>75</v>
      </c>
      <c r="D1269">
        <v>0</v>
      </c>
      <c r="E1269" s="72">
        <v>1800</v>
      </c>
      <c r="F1269" s="72">
        <v>0</v>
      </c>
      <c r="G1269" s="70" t="s">
        <v>84</v>
      </c>
      <c r="H1269" s="70" t="s">
        <v>936</v>
      </c>
      <c r="I1269" s="70" t="s">
        <v>83</v>
      </c>
    </row>
    <row r="1270" spans="1:9" x14ac:dyDescent="0.2">
      <c r="A1270" s="71">
        <v>7195888793920</v>
      </c>
      <c r="B1270" s="71">
        <v>7006558806454</v>
      </c>
      <c r="C1270" s="70" t="s">
        <v>48</v>
      </c>
      <c r="D1270">
        <v>0</v>
      </c>
      <c r="E1270" s="72">
        <v>1600</v>
      </c>
      <c r="F1270" s="72">
        <v>0</v>
      </c>
      <c r="G1270" s="70" t="s">
        <v>84</v>
      </c>
      <c r="H1270" s="70" t="s">
        <v>937</v>
      </c>
      <c r="I1270" s="70" t="s">
        <v>91</v>
      </c>
    </row>
    <row r="1271" spans="1:9" x14ac:dyDescent="0.2">
      <c r="A1271" s="71">
        <v>7195888793927</v>
      </c>
      <c r="B1271" s="71">
        <v>7006558806479</v>
      </c>
      <c r="C1271" s="70" t="s">
        <v>48</v>
      </c>
      <c r="D1271">
        <v>0</v>
      </c>
      <c r="E1271" s="72">
        <v>35000</v>
      </c>
      <c r="F1271" s="72">
        <v>342300</v>
      </c>
      <c r="G1271" s="70" t="s">
        <v>84</v>
      </c>
      <c r="H1271" s="70" t="s">
        <v>938</v>
      </c>
      <c r="I1271" s="70" t="s">
        <v>91</v>
      </c>
    </row>
    <row r="1272" spans="1:9" x14ac:dyDescent="0.2">
      <c r="A1272" s="71">
        <v>7195888793932</v>
      </c>
      <c r="B1272" s="71">
        <v>7006558816513</v>
      </c>
      <c r="C1272" s="70" t="s">
        <v>48</v>
      </c>
      <c r="D1272">
        <v>0</v>
      </c>
      <c r="E1272" s="72">
        <v>351900</v>
      </c>
      <c r="F1272" s="72">
        <v>211900</v>
      </c>
      <c r="G1272" s="70" t="s">
        <v>84</v>
      </c>
      <c r="H1272" s="70" t="s">
        <v>939</v>
      </c>
      <c r="I1272" s="70" t="s">
        <v>91</v>
      </c>
    </row>
    <row r="1273" spans="1:9" x14ac:dyDescent="0.2">
      <c r="A1273" s="71">
        <v>7195888803938</v>
      </c>
      <c r="B1273" s="71">
        <v>7006558826550</v>
      </c>
      <c r="C1273" s="70" t="s">
        <v>48</v>
      </c>
      <c r="D1273">
        <v>0</v>
      </c>
      <c r="E1273" s="72">
        <v>356200</v>
      </c>
      <c r="F1273" s="72">
        <v>105800</v>
      </c>
      <c r="G1273" s="70" t="s">
        <v>84</v>
      </c>
      <c r="H1273" s="70" t="s">
        <v>940</v>
      </c>
      <c r="I1273" s="70" t="s">
        <v>91</v>
      </c>
    </row>
    <row r="1274" spans="1:9" x14ac:dyDescent="0.2">
      <c r="A1274" s="71">
        <v>7195888813948</v>
      </c>
      <c r="B1274" s="71">
        <v>7006558856668</v>
      </c>
      <c r="C1274" s="70" t="s">
        <v>48</v>
      </c>
      <c r="D1274">
        <v>0</v>
      </c>
      <c r="E1274" s="72">
        <v>400</v>
      </c>
      <c r="F1274" s="72">
        <v>0</v>
      </c>
      <c r="G1274" s="70" t="s">
        <v>84</v>
      </c>
      <c r="H1274" s="70" t="s">
        <v>941</v>
      </c>
      <c r="I1274" s="70" t="s">
        <v>91</v>
      </c>
    </row>
    <row r="1275" spans="1:9" x14ac:dyDescent="0.2">
      <c r="A1275" s="71">
        <v>7195888813954</v>
      </c>
      <c r="B1275" s="71">
        <v>7006558856692</v>
      </c>
      <c r="C1275" s="70" t="s">
        <v>48</v>
      </c>
      <c r="D1275">
        <v>0</v>
      </c>
      <c r="E1275" s="72">
        <v>16500</v>
      </c>
      <c r="F1275" s="72">
        <v>158900</v>
      </c>
      <c r="G1275" s="70" t="s">
        <v>84</v>
      </c>
      <c r="H1275" s="70" t="s">
        <v>942</v>
      </c>
      <c r="I1275" s="70" t="s">
        <v>91</v>
      </c>
    </row>
    <row r="1276" spans="1:9" x14ac:dyDescent="0.2">
      <c r="A1276" s="71">
        <v>7195888823957</v>
      </c>
      <c r="B1276" s="71">
        <v>7006558866722</v>
      </c>
      <c r="C1276" s="70" t="s">
        <v>79</v>
      </c>
      <c r="D1276">
        <v>-10.571999999999999</v>
      </c>
      <c r="E1276" s="72">
        <v>-2400</v>
      </c>
      <c r="F1276" s="72">
        <v>0</v>
      </c>
      <c r="G1276" s="70" t="s">
        <v>76</v>
      </c>
      <c r="H1276" s="70" t="s">
        <v>943</v>
      </c>
      <c r="I1276" s="70" t="s">
        <v>94</v>
      </c>
    </row>
    <row r="1277" spans="1:9" x14ac:dyDescent="0.2">
      <c r="A1277" s="71">
        <v>7195888823958</v>
      </c>
      <c r="B1277" s="71">
        <v>7006558866722</v>
      </c>
      <c r="C1277" s="70" t="s">
        <v>75</v>
      </c>
      <c r="D1277">
        <v>10.571999999999999</v>
      </c>
      <c r="E1277" s="72">
        <v>2400</v>
      </c>
      <c r="F1277" s="72">
        <v>0</v>
      </c>
      <c r="G1277" s="70" t="s">
        <v>76</v>
      </c>
      <c r="H1277" s="70" t="s">
        <v>943</v>
      </c>
      <c r="I1277" s="70" t="s">
        <v>119</v>
      </c>
    </row>
    <row r="1278" spans="1:9" x14ac:dyDescent="0.2">
      <c r="A1278" s="71">
        <v>7195888823960</v>
      </c>
      <c r="B1278" s="71">
        <v>7006558866722</v>
      </c>
      <c r="C1278" s="70" t="s">
        <v>75</v>
      </c>
      <c r="D1278">
        <v>0</v>
      </c>
      <c r="E1278" s="72">
        <v>900</v>
      </c>
      <c r="F1278" s="72">
        <v>0</v>
      </c>
      <c r="G1278" s="70" t="s">
        <v>84</v>
      </c>
      <c r="H1278" s="70" t="s">
        <v>943</v>
      </c>
      <c r="I1278" s="70" t="s">
        <v>83</v>
      </c>
    </row>
    <row r="1279" spans="1:9" x14ac:dyDescent="0.2">
      <c r="A1279" s="71">
        <v>7195888833965</v>
      </c>
      <c r="B1279" s="71">
        <v>7006558866746</v>
      </c>
      <c r="C1279" s="70" t="s">
        <v>48</v>
      </c>
      <c r="D1279">
        <v>0</v>
      </c>
      <c r="E1279" s="72">
        <v>0</v>
      </c>
      <c r="F1279" s="72">
        <v>29600</v>
      </c>
      <c r="G1279" s="70" t="s">
        <v>84</v>
      </c>
      <c r="H1279" s="70" t="s">
        <v>944</v>
      </c>
      <c r="I1279" s="70" t="s">
        <v>91</v>
      </c>
    </row>
    <row r="1280" spans="1:9" x14ac:dyDescent="0.2">
      <c r="A1280" s="71">
        <v>7195888833971</v>
      </c>
      <c r="B1280" s="71">
        <v>7006558876793</v>
      </c>
      <c r="C1280" s="70" t="s">
        <v>48</v>
      </c>
      <c r="D1280">
        <v>0</v>
      </c>
      <c r="E1280" s="72">
        <v>15000</v>
      </c>
      <c r="F1280" s="72">
        <v>74000</v>
      </c>
      <c r="G1280" s="70" t="s">
        <v>84</v>
      </c>
      <c r="H1280" s="70" t="s">
        <v>945</v>
      </c>
      <c r="I1280" s="70" t="s">
        <v>91</v>
      </c>
    </row>
    <row r="1281" spans="1:9" x14ac:dyDescent="0.2">
      <c r="A1281" s="71">
        <v>7195888853988</v>
      </c>
      <c r="B1281" s="71">
        <v>7006558876850</v>
      </c>
      <c r="C1281" s="70" t="s">
        <v>48</v>
      </c>
      <c r="D1281">
        <v>0</v>
      </c>
      <c r="E1281" s="72">
        <v>15000</v>
      </c>
      <c r="F1281" s="72">
        <v>26500</v>
      </c>
      <c r="G1281" s="70" t="s">
        <v>84</v>
      </c>
      <c r="H1281" s="70" t="s">
        <v>946</v>
      </c>
      <c r="I1281" s="70" t="s">
        <v>91</v>
      </c>
    </row>
    <row r="1282" spans="1:9" x14ac:dyDescent="0.2">
      <c r="A1282" s="71">
        <v>7195888864003</v>
      </c>
      <c r="B1282" s="71">
        <v>7006558906938</v>
      </c>
      <c r="C1282" s="70" t="s">
        <v>48</v>
      </c>
      <c r="D1282">
        <v>0</v>
      </c>
      <c r="E1282" s="72">
        <v>5000</v>
      </c>
      <c r="F1282" s="72">
        <v>33900</v>
      </c>
      <c r="G1282" s="70" t="s">
        <v>84</v>
      </c>
      <c r="H1282" s="70" t="s">
        <v>947</v>
      </c>
      <c r="I1282" s="70" t="s">
        <v>91</v>
      </c>
    </row>
    <row r="1283" spans="1:9" x14ac:dyDescent="0.2">
      <c r="A1283" s="71">
        <v>7195888864008</v>
      </c>
      <c r="B1283" s="71">
        <v>7006558906973</v>
      </c>
      <c r="C1283" s="70" t="s">
        <v>48</v>
      </c>
      <c r="D1283">
        <v>0</v>
      </c>
      <c r="E1283" s="72">
        <v>5000</v>
      </c>
      <c r="F1283" s="72">
        <v>60200</v>
      </c>
      <c r="G1283" s="70" t="s">
        <v>84</v>
      </c>
      <c r="H1283" s="70" t="s">
        <v>948</v>
      </c>
      <c r="I1283" s="70" t="s">
        <v>91</v>
      </c>
    </row>
    <row r="1284" spans="1:9" x14ac:dyDescent="0.2">
      <c r="A1284" s="71">
        <v>7195888874012</v>
      </c>
      <c r="B1284" s="71">
        <v>7006558917008</v>
      </c>
      <c r="C1284" s="70" t="s">
        <v>48</v>
      </c>
      <c r="D1284">
        <v>0</v>
      </c>
      <c r="E1284" s="72">
        <v>4500</v>
      </c>
      <c r="F1284" s="72">
        <v>19000</v>
      </c>
      <c r="G1284" s="70" t="s">
        <v>84</v>
      </c>
      <c r="H1284" s="70" t="s">
        <v>949</v>
      </c>
      <c r="I1284" s="70" t="s">
        <v>91</v>
      </c>
    </row>
    <row r="1285" spans="1:9" x14ac:dyDescent="0.2">
      <c r="A1285" s="71">
        <v>7195888874017</v>
      </c>
      <c r="B1285" s="71">
        <v>7006558927037</v>
      </c>
      <c r="C1285" s="70" t="s">
        <v>75</v>
      </c>
      <c r="D1285">
        <v>-1.46</v>
      </c>
      <c r="E1285" s="72">
        <v>-400</v>
      </c>
      <c r="F1285" s="72">
        <v>0</v>
      </c>
      <c r="G1285" s="70" t="s">
        <v>76</v>
      </c>
      <c r="H1285" s="70" t="s">
        <v>950</v>
      </c>
      <c r="I1285" s="70" t="s">
        <v>951</v>
      </c>
    </row>
    <row r="1286" spans="1:9" x14ac:dyDescent="0.2">
      <c r="A1286" s="71">
        <v>7195888874018</v>
      </c>
      <c r="B1286" s="71">
        <v>7006558927037</v>
      </c>
      <c r="C1286" s="70" t="s">
        <v>79</v>
      </c>
      <c r="D1286">
        <v>0.3</v>
      </c>
      <c r="E1286" s="72">
        <v>100</v>
      </c>
      <c r="F1286" s="72">
        <v>0</v>
      </c>
      <c r="G1286" s="70" t="s">
        <v>76</v>
      </c>
      <c r="H1286" s="70" t="s">
        <v>950</v>
      </c>
      <c r="I1286" s="70" t="s">
        <v>334</v>
      </c>
    </row>
    <row r="1287" spans="1:9" x14ac:dyDescent="0.2">
      <c r="A1287" s="71">
        <v>7195888874019</v>
      </c>
      <c r="B1287" s="71">
        <v>7006558927037</v>
      </c>
      <c r="C1287" s="70" t="s">
        <v>80</v>
      </c>
      <c r="D1287">
        <v>0.97099999999999997</v>
      </c>
      <c r="E1287" s="72">
        <v>200</v>
      </c>
      <c r="F1287" s="72">
        <v>0</v>
      </c>
      <c r="G1287" s="70" t="s">
        <v>76</v>
      </c>
      <c r="H1287" s="70" t="s">
        <v>950</v>
      </c>
      <c r="I1287" s="70" t="s">
        <v>334</v>
      </c>
    </row>
    <row r="1288" spans="1:9" x14ac:dyDescent="0.2">
      <c r="A1288" s="71">
        <v>7195888874020</v>
      </c>
      <c r="B1288" s="71">
        <v>7006558927037</v>
      </c>
      <c r="C1288" s="70" t="s">
        <v>81</v>
      </c>
      <c r="D1288">
        <v>0.189</v>
      </c>
      <c r="E1288" s="72">
        <v>100</v>
      </c>
      <c r="F1288" s="72">
        <v>0</v>
      </c>
      <c r="G1288" s="70" t="s">
        <v>76</v>
      </c>
      <c r="H1288" s="70" t="s">
        <v>950</v>
      </c>
      <c r="I1288" s="70" t="s">
        <v>334</v>
      </c>
    </row>
    <row r="1289" spans="1:9" x14ac:dyDescent="0.2">
      <c r="A1289" s="71">
        <v>7195888884026</v>
      </c>
      <c r="B1289" s="71">
        <v>7006558927057</v>
      </c>
      <c r="C1289" s="70" t="s">
        <v>79</v>
      </c>
      <c r="D1289">
        <v>0</v>
      </c>
      <c r="E1289" s="72">
        <v>200</v>
      </c>
      <c r="F1289" s="72">
        <v>0</v>
      </c>
      <c r="G1289" s="70" t="s">
        <v>84</v>
      </c>
      <c r="H1289" s="70" t="s">
        <v>952</v>
      </c>
      <c r="I1289" s="70" t="s">
        <v>83</v>
      </c>
    </row>
    <row r="1290" spans="1:9" x14ac:dyDescent="0.2">
      <c r="A1290" s="71">
        <v>7195888884030</v>
      </c>
      <c r="B1290" s="71">
        <v>7006558927079</v>
      </c>
      <c r="C1290" s="70" t="s">
        <v>75</v>
      </c>
      <c r="D1290">
        <v>-1.1000000000000001</v>
      </c>
      <c r="E1290" s="72">
        <v>0</v>
      </c>
      <c r="F1290" s="72">
        <v>0</v>
      </c>
      <c r="G1290" s="70" t="s">
        <v>76</v>
      </c>
      <c r="H1290" s="70" t="s">
        <v>953</v>
      </c>
      <c r="I1290" s="70" t="s">
        <v>78</v>
      </c>
    </row>
    <row r="1291" spans="1:9" x14ac:dyDescent="0.2">
      <c r="A1291" s="71">
        <v>7195888884031</v>
      </c>
      <c r="B1291" s="71">
        <v>7006558927079</v>
      </c>
      <c r="C1291" s="70" t="s">
        <v>81</v>
      </c>
      <c r="D1291">
        <v>0.9</v>
      </c>
      <c r="E1291" s="72">
        <v>0</v>
      </c>
      <c r="F1291" s="72">
        <v>0</v>
      </c>
      <c r="G1291" s="70" t="s">
        <v>76</v>
      </c>
      <c r="H1291" s="70" t="s">
        <v>953</v>
      </c>
      <c r="I1291" s="70" t="s">
        <v>78</v>
      </c>
    </row>
    <row r="1292" spans="1:9" x14ac:dyDescent="0.2">
      <c r="A1292" s="71">
        <v>7195888884032</v>
      </c>
      <c r="B1292" s="71">
        <v>7006558927079</v>
      </c>
      <c r="C1292" s="70" t="s">
        <v>79</v>
      </c>
      <c r="D1292">
        <v>0.2</v>
      </c>
      <c r="E1292" s="72">
        <v>0</v>
      </c>
      <c r="F1292" s="72">
        <v>0</v>
      </c>
      <c r="G1292" s="70" t="s">
        <v>76</v>
      </c>
      <c r="H1292" s="70" t="s">
        <v>953</v>
      </c>
      <c r="I1292" s="70" t="s">
        <v>78</v>
      </c>
    </row>
    <row r="1293" spans="1:9" x14ac:dyDescent="0.2">
      <c r="A1293" s="71">
        <v>7195888884033</v>
      </c>
      <c r="B1293" s="71">
        <v>7006558927079</v>
      </c>
      <c r="C1293" s="70" t="s">
        <v>75</v>
      </c>
      <c r="D1293">
        <v>0</v>
      </c>
      <c r="E1293" s="72">
        <v>600</v>
      </c>
      <c r="F1293" s="72">
        <v>0</v>
      </c>
      <c r="G1293" s="70" t="s">
        <v>84</v>
      </c>
      <c r="H1293" s="70" t="s">
        <v>953</v>
      </c>
      <c r="I1293" s="70" t="s">
        <v>83</v>
      </c>
    </row>
    <row r="1294" spans="1:9" x14ac:dyDescent="0.2">
      <c r="A1294" s="71">
        <v>7195888884034</v>
      </c>
      <c r="B1294" s="71">
        <v>7006558927079</v>
      </c>
      <c r="C1294" s="70" t="s">
        <v>81</v>
      </c>
      <c r="D1294">
        <v>0</v>
      </c>
      <c r="E1294" s="72">
        <v>1500</v>
      </c>
      <c r="F1294" s="72">
        <v>0</v>
      </c>
      <c r="G1294" s="70" t="s">
        <v>84</v>
      </c>
      <c r="H1294" s="70" t="s">
        <v>953</v>
      </c>
      <c r="I1294" s="70" t="s">
        <v>91</v>
      </c>
    </row>
    <row r="1295" spans="1:9" x14ac:dyDescent="0.2">
      <c r="A1295" s="71">
        <v>7195888884035</v>
      </c>
      <c r="B1295" s="71">
        <v>7006558927079</v>
      </c>
      <c r="C1295" s="70" t="s">
        <v>79</v>
      </c>
      <c r="D1295">
        <v>0</v>
      </c>
      <c r="E1295" s="72">
        <v>100</v>
      </c>
      <c r="F1295" s="72">
        <v>0</v>
      </c>
      <c r="G1295" s="70" t="s">
        <v>84</v>
      </c>
      <c r="H1295" s="70" t="s">
        <v>953</v>
      </c>
      <c r="I1295" s="70" t="s">
        <v>83</v>
      </c>
    </row>
    <row r="1296" spans="1:9" x14ac:dyDescent="0.2">
      <c r="A1296" s="71">
        <v>7195888894041</v>
      </c>
      <c r="B1296" s="71">
        <v>7006558927121</v>
      </c>
      <c r="C1296" s="70" t="s">
        <v>75</v>
      </c>
      <c r="D1296">
        <v>-7.8E-2</v>
      </c>
      <c r="E1296" s="72">
        <v>-100</v>
      </c>
      <c r="F1296" s="72">
        <v>0</v>
      </c>
      <c r="G1296" s="70" t="s">
        <v>76</v>
      </c>
      <c r="H1296" s="70" t="s">
        <v>954</v>
      </c>
      <c r="I1296" s="70" t="s">
        <v>339</v>
      </c>
    </row>
    <row r="1297" spans="1:9" x14ac:dyDescent="0.2">
      <c r="A1297" s="71">
        <v>7195888894042</v>
      </c>
      <c r="B1297" s="71">
        <v>7006558927121</v>
      </c>
      <c r="C1297" s="70" t="s">
        <v>79</v>
      </c>
      <c r="D1297">
        <v>-0.75700000000000001</v>
      </c>
      <c r="E1297" s="72">
        <v>-200</v>
      </c>
      <c r="F1297" s="72">
        <v>0</v>
      </c>
      <c r="G1297" s="70" t="s">
        <v>76</v>
      </c>
      <c r="H1297" s="70" t="s">
        <v>954</v>
      </c>
      <c r="I1297" s="70" t="s">
        <v>339</v>
      </c>
    </row>
    <row r="1298" spans="1:9" x14ac:dyDescent="0.2">
      <c r="A1298" s="71">
        <v>7195888894043</v>
      </c>
      <c r="B1298" s="71">
        <v>7006558927121</v>
      </c>
      <c r="C1298" s="70" t="s">
        <v>81</v>
      </c>
      <c r="D1298">
        <v>0.83499999999999996</v>
      </c>
      <c r="E1298" s="72">
        <v>300</v>
      </c>
      <c r="F1298" s="72">
        <v>0</v>
      </c>
      <c r="G1298" s="70" t="s">
        <v>76</v>
      </c>
      <c r="H1298" s="70" t="s">
        <v>954</v>
      </c>
      <c r="I1298" s="70" t="s">
        <v>572</v>
      </c>
    </row>
    <row r="1299" spans="1:9" x14ac:dyDescent="0.2">
      <c r="A1299" s="71">
        <v>7195888894044</v>
      </c>
      <c r="B1299" s="71">
        <v>7006558927121</v>
      </c>
      <c r="C1299" s="70" t="s">
        <v>75</v>
      </c>
      <c r="D1299">
        <v>0</v>
      </c>
      <c r="E1299" s="72">
        <v>1100</v>
      </c>
      <c r="F1299" s="72">
        <v>0</v>
      </c>
      <c r="G1299" s="70" t="s">
        <v>84</v>
      </c>
      <c r="H1299" s="70" t="s">
        <v>954</v>
      </c>
      <c r="I1299" s="70" t="s">
        <v>83</v>
      </c>
    </row>
    <row r="1300" spans="1:9" x14ac:dyDescent="0.2">
      <c r="A1300" s="71">
        <v>7195888894046</v>
      </c>
      <c r="B1300" s="71">
        <v>7006558927121</v>
      </c>
      <c r="C1300" s="70" t="s">
        <v>81</v>
      </c>
      <c r="D1300">
        <v>0</v>
      </c>
      <c r="E1300" s="72">
        <v>900</v>
      </c>
      <c r="F1300" s="72">
        <v>0</v>
      </c>
      <c r="G1300" s="70" t="s">
        <v>84</v>
      </c>
      <c r="H1300" s="70" t="s">
        <v>954</v>
      </c>
      <c r="I1300" s="70" t="s">
        <v>91</v>
      </c>
    </row>
    <row r="1301" spans="1:9" x14ac:dyDescent="0.2">
      <c r="A1301" s="71">
        <v>7195888904056</v>
      </c>
      <c r="B1301" s="71">
        <v>7006558927150</v>
      </c>
      <c r="C1301" s="70" t="s">
        <v>75</v>
      </c>
      <c r="D1301">
        <v>0</v>
      </c>
      <c r="E1301" s="72">
        <v>200</v>
      </c>
      <c r="F1301" s="72">
        <v>0</v>
      </c>
      <c r="G1301" s="70" t="s">
        <v>84</v>
      </c>
      <c r="H1301" s="70" t="s">
        <v>955</v>
      </c>
      <c r="I1301" s="70" t="s">
        <v>83</v>
      </c>
    </row>
    <row r="1302" spans="1:9" x14ac:dyDescent="0.2">
      <c r="A1302" s="71">
        <v>7195888904057</v>
      </c>
      <c r="B1302" s="71">
        <v>7006558927150</v>
      </c>
      <c r="C1302" s="70" t="s">
        <v>48</v>
      </c>
      <c r="D1302">
        <v>0</v>
      </c>
      <c r="E1302" s="72">
        <v>5700</v>
      </c>
      <c r="F1302" s="72">
        <v>36100</v>
      </c>
      <c r="G1302" s="70" t="s">
        <v>84</v>
      </c>
      <c r="H1302" s="70" t="s">
        <v>955</v>
      </c>
      <c r="I1302" s="70" t="s">
        <v>91</v>
      </c>
    </row>
    <row r="1303" spans="1:9" x14ac:dyDescent="0.2">
      <c r="A1303" s="71">
        <v>7195888914069</v>
      </c>
      <c r="B1303" s="71">
        <v>7006558937198</v>
      </c>
      <c r="C1303" s="70" t="s">
        <v>48</v>
      </c>
      <c r="D1303">
        <v>0</v>
      </c>
      <c r="E1303" s="72">
        <v>105300</v>
      </c>
      <c r="F1303" s="72">
        <v>38400</v>
      </c>
      <c r="G1303" s="70" t="s">
        <v>84</v>
      </c>
      <c r="H1303" s="70" t="s">
        <v>956</v>
      </c>
      <c r="I1303" s="70" t="s">
        <v>91</v>
      </c>
    </row>
    <row r="1304" spans="1:9" x14ac:dyDescent="0.2">
      <c r="A1304" s="71">
        <v>7195888924074</v>
      </c>
      <c r="B1304" s="71">
        <v>7006558947284</v>
      </c>
      <c r="C1304" s="70" t="s">
        <v>48</v>
      </c>
      <c r="D1304">
        <v>0</v>
      </c>
      <c r="E1304" s="72">
        <v>30000</v>
      </c>
      <c r="F1304" s="72">
        <v>108700</v>
      </c>
      <c r="G1304" s="70" t="s">
        <v>84</v>
      </c>
      <c r="H1304" s="70" t="s">
        <v>957</v>
      </c>
      <c r="I1304" s="70" t="s">
        <v>91</v>
      </c>
    </row>
    <row r="1305" spans="1:9" x14ac:dyDescent="0.2">
      <c r="A1305" s="71">
        <v>7195888924086</v>
      </c>
      <c r="B1305" s="71">
        <v>7006558957331</v>
      </c>
      <c r="C1305" s="70" t="s">
        <v>75</v>
      </c>
      <c r="D1305">
        <v>-23</v>
      </c>
      <c r="E1305" s="72">
        <v>-6100</v>
      </c>
      <c r="F1305" s="72">
        <v>0</v>
      </c>
      <c r="G1305" s="70" t="s">
        <v>76</v>
      </c>
      <c r="H1305" s="70" t="s">
        <v>958</v>
      </c>
      <c r="I1305" s="70" t="s">
        <v>959</v>
      </c>
    </row>
    <row r="1306" spans="1:9" x14ac:dyDescent="0.2">
      <c r="A1306" s="71">
        <v>7195888924087</v>
      </c>
      <c r="B1306" s="71">
        <v>7006558957331</v>
      </c>
      <c r="C1306" s="70" t="s">
        <v>79</v>
      </c>
      <c r="D1306">
        <v>21.3</v>
      </c>
      <c r="E1306" s="72">
        <v>5600</v>
      </c>
      <c r="F1306" s="72">
        <v>0</v>
      </c>
      <c r="G1306" s="70" t="s">
        <v>76</v>
      </c>
      <c r="H1306" s="70" t="s">
        <v>958</v>
      </c>
      <c r="I1306" s="70" t="s">
        <v>334</v>
      </c>
    </row>
    <row r="1307" spans="1:9" x14ac:dyDescent="0.2">
      <c r="A1307" s="71">
        <v>7195888924088</v>
      </c>
      <c r="B1307" s="71">
        <v>7006558957331</v>
      </c>
      <c r="C1307" s="70" t="s">
        <v>125</v>
      </c>
      <c r="D1307">
        <v>1</v>
      </c>
      <c r="E1307" s="72">
        <v>300</v>
      </c>
      <c r="F1307" s="72">
        <v>0</v>
      </c>
      <c r="G1307" s="70" t="s">
        <v>76</v>
      </c>
      <c r="H1307" s="70" t="s">
        <v>958</v>
      </c>
      <c r="I1307" s="70" t="s">
        <v>334</v>
      </c>
    </row>
    <row r="1308" spans="1:9" x14ac:dyDescent="0.2">
      <c r="A1308" s="71">
        <v>7195888924089</v>
      </c>
      <c r="B1308" s="71">
        <v>7006558957331</v>
      </c>
      <c r="C1308" s="70" t="s">
        <v>81</v>
      </c>
      <c r="D1308">
        <v>0.7</v>
      </c>
      <c r="E1308" s="72">
        <v>200</v>
      </c>
      <c r="F1308" s="72">
        <v>0</v>
      </c>
      <c r="G1308" s="70" t="s">
        <v>76</v>
      </c>
      <c r="H1308" s="70" t="s">
        <v>958</v>
      </c>
      <c r="I1308" s="70" t="s">
        <v>334</v>
      </c>
    </row>
    <row r="1309" spans="1:9" x14ac:dyDescent="0.2">
      <c r="A1309" s="71">
        <v>7195888924090</v>
      </c>
      <c r="B1309" s="71">
        <v>7006558957331</v>
      </c>
      <c r="C1309" s="70" t="s">
        <v>117</v>
      </c>
      <c r="D1309">
        <v>0</v>
      </c>
      <c r="E1309" s="72">
        <v>25000</v>
      </c>
      <c r="F1309" s="72">
        <v>26000</v>
      </c>
      <c r="G1309" s="70" t="s">
        <v>84</v>
      </c>
      <c r="H1309" s="70" t="s">
        <v>958</v>
      </c>
      <c r="I1309" s="70" t="s">
        <v>91</v>
      </c>
    </row>
    <row r="1310" spans="1:9" x14ac:dyDescent="0.2">
      <c r="A1310" s="71">
        <v>7195888924092</v>
      </c>
      <c r="B1310" s="71">
        <v>7006558957331</v>
      </c>
      <c r="C1310" s="70" t="s">
        <v>79</v>
      </c>
      <c r="D1310">
        <v>0</v>
      </c>
      <c r="E1310" s="72">
        <v>200</v>
      </c>
      <c r="F1310" s="72">
        <v>0</v>
      </c>
      <c r="G1310" s="70" t="s">
        <v>84</v>
      </c>
      <c r="H1310" s="70" t="s">
        <v>958</v>
      </c>
      <c r="I1310" s="70" t="s">
        <v>83</v>
      </c>
    </row>
    <row r="1311" spans="1:9" x14ac:dyDescent="0.2">
      <c r="A1311" s="71">
        <v>7195888924093</v>
      </c>
      <c r="B1311" s="71">
        <v>7006558957331</v>
      </c>
      <c r="C1311" s="70" t="s">
        <v>125</v>
      </c>
      <c r="D1311">
        <v>0</v>
      </c>
      <c r="E1311" s="72">
        <v>4200</v>
      </c>
      <c r="F1311" s="72">
        <v>0</v>
      </c>
      <c r="G1311" s="70" t="s">
        <v>84</v>
      </c>
      <c r="H1311" s="70" t="s">
        <v>958</v>
      </c>
      <c r="I1311" s="70" t="s">
        <v>91</v>
      </c>
    </row>
    <row r="1312" spans="1:9" x14ac:dyDescent="0.2">
      <c r="A1312" s="71">
        <v>7195888944099</v>
      </c>
      <c r="B1312" s="71">
        <v>7006558967370</v>
      </c>
      <c r="C1312" s="70" t="s">
        <v>48</v>
      </c>
      <c r="D1312">
        <v>0</v>
      </c>
      <c r="E1312" s="72">
        <v>11700</v>
      </c>
      <c r="F1312" s="72">
        <v>15600</v>
      </c>
      <c r="G1312" s="70" t="s">
        <v>84</v>
      </c>
      <c r="H1312" s="70" t="s">
        <v>960</v>
      </c>
      <c r="I1312" s="70" t="s">
        <v>91</v>
      </c>
    </row>
    <row r="1313" spans="1:9" x14ac:dyDescent="0.2">
      <c r="A1313" s="71">
        <v>7195888944103</v>
      </c>
      <c r="B1313" s="71">
        <v>7006558967395</v>
      </c>
      <c r="C1313" s="70" t="s">
        <v>75</v>
      </c>
      <c r="D1313">
        <v>0.5</v>
      </c>
      <c r="E1313" s="72">
        <v>100</v>
      </c>
      <c r="F1313" s="72">
        <v>0</v>
      </c>
      <c r="G1313" s="70" t="s">
        <v>76</v>
      </c>
      <c r="H1313" s="70" t="s">
        <v>961</v>
      </c>
      <c r="I1313" s="70" t="s">
        <v>755</v>
      </c>
    </row>
    <row r="1314" spans="1:9" x14ac:dyDescent="0.2">
      <c r="A1314" s="71">
        <v>7195888944104</v>
      </c>
      <c r="B1314" s="71">
        <v>7006558967395</v>
      </c>
      <c r="C1314" s="70" t="s">
        <v>79</v>
      </c>
      <c r="D1314">
        <v>4</v>
      </c>
      <c r="E1314" s="72">
        <v>100</v>
      </c>
      <c r="F1314" s="72">
        <v>0</v>
      </c>
      <c r="G1314" s="70" t="s">
        <v>76</v>
      </c>
      <c r="H1314" s="70" t="s">
        <v>961</v>
      </c>
      <c r="I1314" s="70" t="s">
        <v>755</v>
      </c>
    </row>
    <row r="1315" spans="1:9" x14ac:dyDescent="0.2">
      <c r="A1315" s="71">
        <v>7195888944105</v>
      </c>
      <c r="B1315" s="71">
        <v>7006558967395</v>
      </c>
      <c r="C1315" s="70" t="s">
        <v>125</v>
      </c>
      <c r="D1315">
        <v>0.5</v>
      </c>
      <c r="E1315" s="72">
        <v>100</v>
      </c>
      <c r="F1315" s="72">
        <v>0</v>
      </c>
      <c r="G1315" s="70" t="s">
        <v>76</v>
      </c>
      <c r="H1315" s="70" t="s">
        <v>961</v>
      </c>
      <c r="I1315" s="70" t="s">
        <v>755</v>
      </c>
    </row>
    <row r="1316" spans="1:9" x14ac:dyDescent="0.2">
      <c r="A1316" s="71">
        <v>7195888944106</v>
      </c>
      <c r="B1316" s="71">
        <v>7006558967395</v>
      </c>
      <c r="C1316" s="70" t="s">
        <v>157</v>
      </c>
      <c r="D1316">
        <v>-5</v>
      </c>
      <c r="E1316" s="72">
        <v>-300</v>
      </c>
      <c r="F1316" s="72">
        <v>0</v>
      </c>
      <c r="G1316" s="70" t="s">
        <v>76</v>
      </c>
      <c r="H1316" s="70" t="s">
        <v>961</v>
      </c>
      <c r="I1316" s="70" t="s">
        <v>962</v>
      </c>
    </row>
    <row r="1317" spans="1:9" x14ac:dyDescent="0.2">
      <c r="A1317" s="71">
        <v>7195888954115</v>
      </c>
      <c r="B1317" s="71">
        <v>7006558967461</v>
      </c>
      <c r="C1317" s="70" t="s">
        <v>75</v>
      </c>
      <c r="D1317">
        <v>-0.1</v>
      </c>
      <c r="E1317" s="72">
        <v>0</v>
      </c>
      <c r="F1317" s="72">
        <v>0</v>
      </c>
      <c r="G1317" s="70" t="s">
        <v>76</v>
      </c>
      <c r="H1317" s="70" t="s">
        <v>963</v>
      </c>
      <c r="I1317" s="70" t="s">
        <v>78</v>
      </c>
    </row>
    <row r="1318" spans="1:9" x14ac:dyDescent="0.2">
      <c r="A1318" s="71">
        <v>7195888954116</v>
      </c>
      <c r="B1318" s="71">
        <v>7006558967461</v>
      </c>
      <c r="C1318" s="70" t="s">
        <v>79</v>
      </c>
      <c r="D1318">
        <v>0.7</v>
      </c>
      <c r="E1318" s="72">
        <v>0</v>
      </c>
      <c r="F1318" s="72">
        <v>0</v>
      </c>
      <c r="G1318" s="70" t="s">
        <v>76</v>
      </c>
      <c r="H1318" s="70" t="s">
        <v>963</v>
      </c>
      <c r="I1318" s="70" t="s">
        <v>78</v>
      </c>
    </row>
    <row r="1319" spans="1:9" x14ac:dyDescent="0.2">
      <c r="A1319" s="71">
        <v>7195888954117</v>
      </c>
      <c r="B1319" s="71">
        <v>7006558967461</v>
      </c>
      <c r="C1319" s="70" t="s">
        <v>80</v>
      </c>
      <c r="D1319">
        <v>-0.6</v>
      </c>
      <c r="E1319" s="72">
        <v>0</v>
      </c>
      <c r="F1319" s="72">
        <v>0</v>
      </c>
      <c r="G1319" s="70" t="s">
        <v>76</v>
      </c>
      <c r="H1319" s="70" t="s">
        <v>963</v>
      </c>
      <c r="I1319" s="70" t="s">
        <v>78</v>
      </c>
    </row>
    <row r="1320" spans="1:9" x14ac:dyDescent="0.2">
      <c r="A1320" s="71">
        <v>7195888954118</v>
      </c>
      <c r="B1320" s="71">
        <v>7006558967461</v>
      </c>
      <c r="C1320" s="70" t="s">
        <v>75</v>
      </c>
      <c r="D1320">
        <v>0</v>
      </c>
      <c r="E1320" s="72">
        <v>1500</v>
      </c>
      <c r="F1320" s="72">
        <v>0</v>
      </c>
      <c r="G1320" s="70" t="s">
        <v>84</v>
      </c>
      <c r="H1320" s="70" t="s">
        <v>963</v>
      </c>
      <c r="I1320" s="70" t="s">
        <v>83</v>
      </c>
    </row>
    <row r="1321" spans="1:9" x14ac:dyDescent="0.2">
      <c r="A1321" s="71">
        <v>7195888954119</v>
      </c>
      <c r="B1321" s="71">
        <v>7006558967461</v>
      </c>
      <c r="C1321" s="70" t="s">
        <v>79</v>
      </c>
      <c r="D1321">
        <v>0</v>
      </c>
      <c r="E1321" s="72">
        <v>1000</v>
      </c>
      <c r="F1321" s="72">
        <v>0</v>
      </c>
      <c r="G1321" s="70" t="s">
        <v>84</v>
      </c>
      <c r="H1321" s="70" t="s">
        <v>963</v>
      </c>
      <c r="I1321" s="70" t="s">
        <v>83</v>
      </c>
    </row>
    <row r="1322" spans="1:9" x14ac:dyDescent="0.2">
      <c r="A1322" s="71">
        <v>7195888964127</v>
      </c>
      <c r="B1322" s="71">
        <v>7006558977490</v>
      </c>
      <c r="C1322" s="70" t="s">
        <v>48</v>
      </c>
      <c r="D1322">
        <v>0</v>
      </c>
      <c r="E1322" s="72">
        <v>0</v>
      </c>
      <c r="F1322" s="72">
        <v>48700</v>
      </c>
      <c r="G1322" s="70" t="s">
        <v>84</v>
      </c>
      <c r="H1322" s="70" t="s">
        <v>964</v>
      </c>
      <c r="I1322" s="70" t="s">
        <v>91</v>
      </c>
    </row>
    <row r="1323" spans="1:9" x14ac:dyDescent="0.2">
      <c r="A1323" s="71">
        <v>7195888974131</v>
      </c>
      <c r="B1323" s="71">
        <v>7006558977541</v>
      </c>
      <c r="C1323" s="70" t="s">
        <v>48</v>
      </c>
      <c r="D1323">
        <v>0</v>
      </c>
      <c r="E1323" s="72">
        <v>0</v>
      </c>
      <c r="F1323" s="72">
        <v>29300</v>
      </c>
      <c r="G1323" s="70" t="s">
        <v>84</v>
      </c>
      <c r="H1323" s="70" t="s">
        <v>965</v>
      </c>
      <c r="I1323" s="70" t="s">
        <v>91</v>
      </c>
    </row>
    <row r="1324" spans="1:9" x14ac:dyDescent="0.2">
      <c r="A1324" s="71">
        <v>7195888974134</v>
      </c>
      <c r="B1324" s="71">
        <v>7006558987571</v>
      </c>
      <c r="C1324" s="70" t="s">
        <v>48</v>
      </c>
      <c r="D1324">
        <v>0</v>
      </c>
      <c r="E1324" s="72">
        <v>0</v>
      </c>
      <c r="F1324" s="72">
        <v>28300</v>
      </c>
      <c r="G1324" s="70" t="s">
        <v>84</v>
      </c>
      <c r="H1324" s="70" t="s">
        <v>966</v>
      </c>
      <c r="I1324" s="70" t="s">
        <v>91</v>
      </c>
    </row>
    <row r="1325" spans="1:9" x14ac:dyDescent="0.2">
      <c r="A1325" s="71">
        <v>7195888984139</v>
      </c>
      <c r="B1325" s="71">
        <v>7006559007632</v>
      </c>
      <c r="C1325" s="70" t="s">
        <v>48</v>
      </c>
      <c r="D1325">
        <v>0</v>
      </c>
      <c r="E1325" s="72">
        <v>0</v>
      </c>
      <c r="F1325" s="72">
        <v>21100</v>
      </c>
      <c r="G1325" s="70" t="s">
        <v>84</v>
      </c>
      <c r="H1325" s="70" t="s">
        <v>967</v>
      </c>
      <c r="I1325" s="70" t="s">
        <v>91</v>
      </c>
    </row>
    <row r="1326" spans="1:9" x14ac:dyDescent="0.2">
      <c r="A1326" s="71">
        <v>7195888984142</v>
      </c>
      <c r="B1326" s="71">
        <v>7006559007661</v>
      </c>
      <c r="C1326" s="70" t="s">
        <v>48</v>
      </c>
      <c r="D1326">
        <v>0</v>
      </c>
      <c r="E1326" s="72">
        <v>0</v>
      </c>
      <c r="F1326" s="72">
        <v>28500</v>
      </c>
      <c r="G1326" s="70" t="s">
        <v>84</v>
      </c>
      <c r="H1326" s="70" t="s">
        <v>968</v>
      </c>
      <c r="I1326" s="70" t="s">
        <v>91</v>
      </c>
    </row>
    <row r="1327" spans="1:9" x14ac:dyDescent="0.2">
      <c r="A1327" s="71">
        <v>7195888984145</v>
      </c>
      <c r="B1327" s="71">
        <v>7006559017690</v>
      </c>
      <c r="C1327" s="70" t="s">
        <v>48</v>
      </c>
      <c r="D1327">
        <v>0</v>
      </c>
      <c r="E1327" s="72">
        <v>0</v>
      </c>
      <c r="F1327" s="72">
        <v>17600</v>
      </c>
      <c r="G1327" s="70" t="s">
        <v>84</v>
      </c>
      <c r="H1327" s="70" t="s">
        <v>969</v>
      </c>
      <c r="I1327" s="70" t="s">
        <v>91</v>
      </c>
    </row>
    <row r="1328" spans="1:9" x14ac:dyDescent="0.2">
      <c r="A1328" s="71">
        <v>7195888994148</v>
      </c>
      <c r="B1328" s="71">
        <v>7006559017718</v>
      </c>
      <c r="C1328" s="70" t="s">
        <v>48</v>
      </c>
      <c r="D1328">
        <v>0</v>
      </c>
      <c r="E1328" s="72">
        <v>0</v>
      </c>
      <c r="F1328" s="72">
        <v>27000</v>
      </c>
      <c r="G1328" s="70" t="s">
        <v>84</v>
      </c>
      <c r="H1328" s="70" t="s">
        <v>970</v>
      </c>
      <c r="I1328" s="70" t="s">
        <v>91</v>
      </c>
    </row>
    <row r="1329" spans="1:9" x14ac:dyDescent="0.2">
      <c r="A1329" s="71">
        <v>7195888994153</v>
      </c>
      <c r="B1329" s="71">
        <v>7006559027757</v>
      </c>
      <c r="C1329" s="70" t="s">
        <v>48</v>
      </c>
      <c r="D1329">
        <v>0</v>
      </c>
      <c r="E1329" s="72">
        <v>29800</v>
      </c>
      <c r="F1329" s="72">
        <v>118900</v>
      </c>
      <c r="G1329" s="70" t="s">
        <v>84</v>
      </c>
      <c r="H1329" s="70" t="s">
        <v>971</v>
      </c>
      <c r="I1329" s="70" t="s">
        <v>91</v>
      </c>
    </row>
    <row r="1330" spans="1:9" x14ac:dyDescent="0.2">
      <c r="A1330" s="71">
        <v>7195889004157</v>
      </c>
      <c r="B1330" s="71">
        <v>7006559037797</v>
      </c>
      <c r="C1330" s="70" t="s">
        <v>48</v>
      </c>
      <c r="D1330">
        <v>0</v>
      </c>
      <c r="E1330" s="72">
        <v>15200</v>
      </c>
      <c r="F1330" s="72">
        <v>73500</v>
      </c>
      <c r="G1330" s="70" t="s">
        <v>84</v>
      </c>
      <c r="H1330" s="70" t="s">
        <v>972</v>
      </c>
      <c r="I1330" s="70" t="s">
        <v>91</v>
      </c>
    </row>
    <row r="1331" spans="1:9" x14ac:dyDescent="0.2">
      <c r="A1331" s="71">
        <v>7195889004161</v>
      </c>
      <c r="B1331" s="71">
        <v>7006559057836</v>
      </c>
      <c r="C1331" s="70" t="s">
        <v>48</v>
      </c>
      <c r="D1331">
        <v>0</v>
      </c>
      <c r="E1331" s="72">
        <v>14200</v>
      </c>
      <c r="F1331" s="72">
        <v>193100</v>
      </c>
      <c r="G1331" s="70" t="s">
        <v>84</v>
      </c>
      <c r="H1331" s="70" t="s">
        <v>973</v>
      </c>
      <c r="I1331" s="70" t="s">
        <v>91</v>
      </c>
    </row>
    <row r="1332" spans="1:9" x14ac:dyDescent="0.2">
      <c r="A1332" s="71">
        <v>7195889014166</v>
      </c>
      <c r="B1332" s="71">
        <v>7006559067900</v>
      </c>
      <c r="C1332" s="70" t="s">
        <v>75</v>
      </c>
      <c r="D1332">
        <v>-4.5999999999999996</v>
      </c>
      <c r="E1332" s="72">
        <v>-1200</v>
      </c>
      <c r="F1332" s="72">
        <v>0</v>
      </c>
      <c r="G1332" s="70" t="s">
        <v>76</v>
      </c>
      <c r="H1332" s="70" t="s">
        <v>974</v>
      </c>
      <c r="I1332" s="70" t="s">
        <v>376</v>
      </c>
    </row>
    <row r="1333" spans="1:9" x14ac:dyDescent="0.2">
      <c r="A1333" s="71">
        <v>7195889014167</v>
      </c>
      <c r="B1333" s="71">
        <v>7006559067900</v>
      </c>
      <c r="C1333" s="70" t="s">
        <v>79</v>
      </c>
      <c r="D1333">
        <v>4.5999999999999996</v>
      </c>
      <c r="E1333" s="72">
        <v>1200</v>
      </c>
      <c r="F1333" s="72">
        <v>0</v>
      </c>
      <c r="G1333" s="70" t="s">
        <v>76</v>
      </c>
      <c r="H1333" s="70" t="s">
        <v>974</v>
      </c>
      <c r="I1333" s="70" t="s">
        <v>90</v>
      </c>
    </row>
    <row r="1334" spans="1:9" x14ac:dyDescent="0.2">
      <c r="A1334" s="71">
        <v>7195889024173</v>
      </c>
      <c r="B1334" s="71">
        <v>7006559067922</v>
      </c>
      <c r="C1334" s="70" t="s">
        <v>81</v>
      </c>
      <c r="D1334">
        <v>-0.15</v>
      </c>
      <c r="E1334" s="72">
        <v>-100</v>
      </c>
      <c r="F1334" s="72">
        <v>0</v>
      </c>
      <c r="G1334" s="70" t="s">
        <v>76</v>
      </c>
      <c r="H1334" s="70" t="s">
        <v>975</v>
      </c>
      <c r="I1334" s="70" t="s">
        <v>373</v>
      </c>
    </row>
    <row r="1335" spans="1:9" x14ac:dyDescent="0.2">
      <c r="A1335" s="71">
        <v>7195889024174</v>
      </c>
      <c r="B1335" s="71">
        <v>7006559067922</v>
      </c>
      <c r="C1335" s="70" t="s">
        <v>75</v>
      </c>
      <c r="D1335">
        <v>1.85</v>
      </c>
      <c r="E1335" s="72">
        <v>500</v>
      </c>
      <c r="F1335" s="72">
        <v>0</v>
      </c>
      <c r="G1335" s="70" t="s">
        <v>76</v>
      </c>
      <c r="H1335" s="70" t="s">
        <v>975</v>
      </c>
      <c r="I1335" s="70" t="s">
        <v>299</v>
      </c>
    </row>
    <row r="1336" spans="1:9" x14ac:dyDescent="0.2">
      <c r="A1336" s="71">
        <v>7195889024175</v>
      </c>
      <c r="B1336" s="71">
        <v>7006559067922</v>
      </c>
      <c r="C1336" s="70" t="s">
        <v>79</v>
      </c>
      <c r="D1336">
        <v>-1.7</v>
      </c>
      <c r="E1336" s="72">
        <v>-400</v>
      </c>
      <c r="F1336" s="72">
        <v>0</v>
      </c>
      <c r="G1336" s="70" t="s">
        <v>76</v>
      </c>
      <c r="H1336" s="70" t="s">
        <v>975</v>
      </c>
      <c r="I1336" s="70" t="s">
        <v>373</v>
      </c>
    </row>
    <row r="1337" spans="1:9" x14ac:dyDescent="0.2">
      <c r="A1337" s="71">
        <v>7195889024178</v>
      </c>
      <c r="B1337" s="71">
        <v>7006559067943</v>
      </c>
      <c r="C1337" s="70" t="s">
        <v>48</v>
      </c>
      <c r="D1337">
        <v>-0.128</v>
      </c>
      <c r="E1337" s="72">
        <v>0</v>
      </c>
      <c r="F1337" s="72">
        <v>0</v>
      </c>
      <c r="G1337" s="70" t="s">
        <v>155</v>
      </c>
      <c r="H1337" s="70" t="s">
        <v>976</v>
      </c>
      <c r="I1337" s="70" t="s">
        <v>102</v>
      </c>
    </row>
    <row r="1338" spans="1:9" x14ac:dyDescent="0.2">
      <c r="A1338" s="71">
        <v>7195889034181</v>
      </c>
      <c r="B1338" s="71">
        <v>7006559067965</v>
      </c>
      <c r="C1338" s="70" t="s">
        <v>48</v>
      </c>
      <c r="D1338">
        <v>0</v>
      </c>
      <c r="E1338" s="72">
        <v>0</v>
      </c>
      <c r="F1338" s="72">
        <v>44400</v>
      </c>
      <c r="G1338" s="70" t="s">
        <v>84</v>
      </c>
      <c r="H1338" s="70" t="s">
        <v>977</v>
      </c>
      <c r="I1338" s="70" t="s">
        <v>91</v>
      </c>
    </row>
    <row r="1339" spans="1:9" x14ac:dyDescent="0.2">
      <c r="A1339" s="71">
        <v>7195889034184</v>
      </c>
      <c r="B1339" s="71">
        <v>7006559077992</v>
      </c>
      <c r="C1339" s="70" t="s">
        <v>48</v>
      </c>
      <c r="D1339">
        <v>0</v>
      </c>
      <c r="E1339" s="72">
        <v>0</v>
      </c>
      <c r="F1339" s="72">
        <v>44400</v>
      </c>
      <c r="G1339" s="70" t="s">
        <v>84</v>
      </c>
      <c r="H1339" s="70" t="s">
        <v>978</v>
      </c>
      <c r="I1339" s="70" t="s">
        <v>91</v>
      </c>
    </row>
    <row r="1340" spans="1:9" x14ac:dyDescent="0.2">
      <c r="A1340" s="71">
        <v>7195889044187</v>
      </c>
      <c r="B1340" s="71">
        <v>7006559078020</v>
      </c>
      <c r="C1340" s="70" t="s">
        <v>48</v>
      </c>
      <c r="D1340">
        <v>0</v>
      </c>
      <c r="E1340" s="72">
        <v>0</v>
      </c>
      <c r="F1340" s="72">
        <v>44400</v>
      </c>
      <c r="G1340" s="70" t="s">
        <v>84</v>
      </c>
      <c r="H1340" s="70" t="s">
        <v>979</v>
      </c>
      <c r="I1340" s="70" t="s">
        <v>91</v>
      </c>
    </row>
    <row r="1341" spans="1:9" x14ac:dyDescent="0.2">
      <c r="A1341" s="71">
        <v>7195889044191</v>
      </c>
      <c r="B1341" s="71">
        <v>7006559088050</v>
      </c>
      <c r="C1341" s="70" t="s">
        <v>48</v>
      </c>
      <c r="D1341">
        <v>0</v>
      </c>
      <c r="E1341" s="72">
        <v>31900</v>
      </c>
      <c r="F1341" s="72">
        <v>58400</v>
      </c>
      <c r="G1341" s="70" t="s">
        <v>84</v>
      </c>
      <c r="H1341" s="70" t="s">
        <v>980</v>
      </c>
      <c r="I1341" s="70" t="s">
        <v>91</v>
      </c>
    </row>
    <row r="1342" spans="1:9" x14ac:dyDescent="0.2">
      <c r="A1342" s="71">
        <v>7195889054195</v>
      </c>
      <c r="B1342" s="71">
        <v>7006559088082</v>
      </c>
      <c r="C1342" s="70" t="s">
        <v>48</v>
      </c>
      <c r="D1342">
        <v>0</v>
      </c>
      <c r="E1342" s="72">
        <v>32300</v>
      </c>
      <c r="F1342" s="72">
        <v>41900</v>
      </c>
      <c r="G1342" s="70" t="s">
        <v>84</v>
      </c>
      <c r="H1342" s="70" t="s">
        <v>981</v>
      </c>
      <c r="I1342" s="70" t="s">
        <v>91</v>
      </c>
    </row>
    <row r="1343" spans="1:9" x14ac:dyDescent="0.2">
      <c r="A1343" s="71">
        <v>7195889064202</v>
      </c>
      <c r="B1343" s="71">
        <v>7006559098183</v>
      </c>
      <c r="C1343" s="70" t="s">
        <v>48</v>
      </c>
      <c r="D1343">
        <v>0</v>
      </c>
      <c r="E1343" s="72">
        <v>152000</v>
      </c>
      <c r="F1343" s="72">
        <v>169400</v>
      </c>
      <c r="G1343" s="70" t="s">
        <v>84</v>
      </c>
      <c r="H1343" s="70" t="s">
        <v>982</v>
      </c>
      <c r="I1343" s="70" t="s">
        <v>91</v>
      </c>
    </row>
    <row r="1344" spans="1:9" x14ac:dyDescent="0.2">
      <c r="A1344" s="71">
        <v>7195889064205</v>
      </c>
      <c r="B1344" s="71">
        <v>7006559108214</v>
      </c>
      <c r="C1344" s="70" t="s">
        <v>48</v>
      </c>
      <c r="D1344">
        <v>0</v>
      </c>
      <c r="E1344" s="72">
        <v>0</v>
      </c>
      <c r="F1344" s="72">
        <v>34500</v>
      </c>
      <c r="G1344" s="70" t="s">
        <v>84</v>
      </c>
      <c r="H1344" s="70" t="s">
        <v>983</v>
      </c>
      <c r="I1344" s="70" t="s">
        <v>91</v>
      </c>
    </row>
    <row r="1345" spans="1:9" x14ac:dyDescent="0.2">
      <c r="A1345" s="71">
        <v>7195889074208</v>
      </c>
      <c r="B1345" s="71">
        <v>7006559118241</v>
      </c>
      <c r="C1345" s="70" t="s">
        <v>48</v>
      </c>
      <c r="D1345">
        <v>0</v>
      </c>
      <c r="E1345" s="72">
        <v>0</v>
      </c>
      <c r="F1345" s="72">
        <v>27100</v>
      </c>
      <c r="G1345" s="70" t="s">
        <v>84</v>
      </c>
      <c r="H1345" s="70" t="s">
        <v>984</v>
      </c>
      <c r="I1345" s="70" t="s">
        <v>91</v>
      </c>
    </row>
    <row r="1346" spans="1:9" x14ac:dyDescent="0.2">
      <c r="A1346" s="71">
        <v>7195889074211</v>
      </c>
      <c r="B1346" s="71">
        <v>7006559118270</v>
      </c>
      <c r="C1346" s="70" t="s">
        <v>48</v>
      </c>
      <c r="D1346">
        <v>0</v>
      </c>
      <c r="E1346" s="72">
        <v>0</v>
      </c>
      <c r="F1346" s="72">
        <v>28300</v>
      </c>
      <c r="G1346" s="70" t="s">
        <v>84</v>
      </c>
      <c r="H1346" s="70" t="s">
        <v>985</v>
      </c>
      <c r="I1346" s="70" t="s">
        <v>91</v>
      </c>
    </row>
    <row r="1347" spans="1:9" x14ac:dyDescent="0.2">
      <c r="A1347" s="71">
        <v>7195889074216</v>
      </c>
      <c r="B1347" s="71">
        <v>7006559128306</v>
      </c>
      <c r="C1347" s="70" t="s">
        <v>48</v>
      </c>
      <c r="D1347">
        <v>0</v>
      </c>
      <c r="E1347" s="72">
        <v>0</v>
      </c>
      <c r="F1347" s="72">
        <v>49300</v>
      </c>
      <c r="G1347" s="70" t="s">
        <v>84</v>
      </c>
      <c r="H1347" s="70" t="s">
        <v>986</v>
      </c>
      <c r="I1347" s="70" t="s">
        <v>91</v>
      </c>
    </row>
    <row r="1348" spans="1:9" x14ac:dyDescent="0.2">
      <c r="A1348" s="71">
        <v>7195889084220</v>
      </c>
      <c r="B1348" s="71">
        <v>7006559138341</v>
      </c>
      <c r="C1348" s="70" t="s">
        <v>48</v>
      </c>
      <c r="D1348">
        <v>0</v>
      </c>
      <c r="E1348" s="72">
        <v>0</v>
      </c>
      <c r="F1348" s="72">
        <v>36000</v>
      </c>
      <c r="G1348" s="70" t="s">
        <v>84</v>
      </c>
      <c r="H1348" s="70" t="s">
        <v>987</v>
      </c>
      <c r="I1348" s="70" t="s">
        <v>91</v>
      </c>
    </row>
    <row r="1349" spans="1:9" x14ac:dyDescent="0.2">
      <c r="A1349" s="71">
        <v>7195889084225</v>
      </c>
      <c r="B1349" s="71">
        <v>7006559138370</v>
      </c>
      <c r="C1349" s="70" t="s">
        <v>48</v>
      </c>
      <c r="D1349">
        <v>0</v>
      </c>
      <c r="E1349" s="72">
        <v>30800</v>
      </c>
      <c r="F1349" s="72">
        <v>28300</v>
      </c>
      <c r="G1349" s="70" t="s">
        <v>84</v>
      </c>
      <c r="H1349" s="70" t="s">
        <v>988</v>
      </c>
      <c r="I1349" s="70" t="s">
        <v>91</v>
      </c>
    </row>
    <row r="1350" spans="1:9" x14ac:dyDescent="0.2">
      <c r="A1350" s="71">
        <v>7195889094230</v>
      </c>
      <c r="B1350" s="71">
        <v>7006559148403</v>
      </c>
      <c r="C1350" s="70" t="s">
        <v>48</v>
      </c>
      <c r="D1350">
        <v>0</v>
      </c>
      <c r="E1350" s="72">
        <v>22500</v>
      </c>
      <c r="F1350" s="72">
        <v>55500</v>
      </c>
      <c r="G1350" s="70" t="s">
        <v>84</v>
      </c>
      <c r="H1350" s="70" t="s">
        <v>989</v>
      </c>
      <c r="I1350" s="70" t="s">
        <v>91</v>
      </c>
    </row>
    <row r="1351" spans="1:9" x14ac:dyDescent="0.2">
      <c r="A1351" s="71">
        <v>7195889094232</v>
      </c>
      <c r="B1351" s="71">
        <v>7006559158434</v>
      </c>
      <c r="C1351" s="70" t="s">
        <v>48</v>
      </c>
      <c r="D1351">
        <v>0</v>
      </c>
      <c r="E1351" s="72">
        <v>70100</v>
      </c>
      <c r="F1351" s="72">
        <v>0</v>
      </c>
      <c r="G1351" s="70" t="s">
        <v>84</v>
      </c>
      <c r="H1351" s="70" t="s">
        <v>990</v>
      </c>
      <c r="I1351" s="70" t="s">
        <v>91</v>
      </c>
    </row>
    <row r="1352" spans="1:9" x14ac:dyDescent="0.2">
      <c r="A1352" s="71">
        <v>7195889104237</v>
      </c>
      <c r="B1352" s="71">
        <v>7006559158461</v>
      </c>
      <c r="C1352" s="70" t="s">
        <v>48</v>
      </c>
      <c r="D1352">
        <v>0</v>
      </c>
      <c r="E1352" s="72">
        <v>0</v>
      </c>
      <c r="F1352" s="72">
        <v>48900</v>
      </c>
      <c r="G1352" s="70" t="s">
        <v>84</v>
      </c>
      <c r="H1352" s="70" t="s">
        <v>991</v>
      </c>
      <c r="I1352" s="70" t="s">
        <v>91</v>
      </c>
    </row>
    <row r="1353" spans="1:9" x14ac:dyDescent="0.2">
      <c r="A1353" s="71">
        <v>7195889104243</v>
      </c>
      <c r="B1353" s="71">
        <v>7006559168497</v>
      </c>
      <c r="C1353" s="70" t="s">
        <v>48</v>
      </c>
      <c r="D1353">
        <v>0</v>
      </c>
      <c r="E1353" s="72">
        <v>0</v>
      </c>
      <c r="F1353" s="72">
        <v>105200</v>
      </c>
      <c r="G1353" s="70" t="s">
        <v>84</v>
      </c>
      <c r="H1353" s="70" t="s">
        <v>86</v>
      </c>
      <c r="I1353" s="70" t="s">
        <v>91</v>
      </c>
    </row>
    <row r="1354" spans="1:9" x14ac:dyDescent="0.2">
      <c r="A1354" s="71">
        <v>7195889114248</v>
      </c>
      <c r="B1354" s="71">
        <v>7006559178533</v>
      </c>
      <c r="C1354" s="70" t="s">
        <v>48</v>
      </c>
      <c r="D1354">
        <v>0</v>
      </c>
      <c r="E1354" s="72">
        <v>0</v>
      </c>
      <c r="F1354" s="72">
        <v>62200</v>
      </c>
      <c r="G1354" s="70" t="s">
        <v>84</v>
      </c>
      <c r="H1354" s="70" t="s">
        <v>992</v>
      </c>
      <c r="I1354" s="70" t="s">
        <v>91</v>
      </c>
    </row>
    <row r="1355" spans="1:9" x14ac:dyDescent="0.2">
      <c r="A1355" s="71">
        <v>7195889124253</v>
      </c>
      <c r="B1355" s="71">
        <v>7006559188569</v>
      </c>
      <c r="C1355" s="70" t="s">
        <v>48</v>
      </c>
      <c r="D1355">
        <v>0</v>
      </c>
      <c r="E1355" s="72">
        <v>0</v>
      </c>
      <c r="F1355" s="72">
        <v>50100</v>
      </c>
      <c r="G1355" s="70" t="s">
        <v>84</v>
      </c>
      <c r="H1355" s="70" t="s">
        <v>993</v>
      </c>
      <c r="I1355" s="70" t="s">
        <v>91</v>
      </c>
    </row>
    <row r="1356" spans="1:9" x14ac:dyDescent="0.2">
      <c r="A1356" s="71">
        <v>7195889134261</v>
      </c>
      <c r="B1356" s="71">
        <v>7006559198631</v>
      </c>
      <c r="C1356" s="70" t="s">
        <v>48</v>
      </c>
      <c r="D1356">
        <v>0</v>
      </c>
      <c r="E1356" s="72">
        <v>36800</v>
      </c>
      <c r="F1356" s="72">
        <v>184100</v>
      </c>
      <c r="G1356" s="70" t="s">
        <v>84</v>
      </c>
      <c r="H1356" s="70" t="s">
        <v>994</v>
      </c>
      <c r="I1356" s="70" t="s">
        <v>91</v>
      </c>
    </row>
    <row r="1357" spans="1:9" x14ac:dyDescent="0.2">
      <c r="A1357" s="71">
        <v>7195889134265</v>
      </c>
      <c r="B1357" s="71">
        <v>7006559208668</v>
      </c>
      <c r="C1357" s="70" t="s">
        <v>48</v>
      </c>
      <c r="D1357">
        <v>0</v>
      </c>
      <c r="E1357" s="72">
        <v>17800</v>
      </c>
      <c r="F1357" s="72">
        <v>0</v>
      </c>
      <c r="G1357" s="70" t="s">
        <v>84</v>
      </c>
      <c r="H1357" s="70" t="s">
        <v>995</v>
      </c>
      <c r="I1357" s="70" t="s">
        <v>91</v>
      </c>
    </row>
    <row r="1358" spans="1:9" x14ac:dyDescent="0.2">
      <c r="A1358" s="71">
        <v>7195889134266</v>
      </c>
      <c r="B1358" s="71">
        <v>7006559208668</v>
      </c>
      <c r="C1358" s="70" t="s">
        <v>48</v>
      </c>
      <c r="D1358">
        <v>0</v>
      </c>
      <c r="E1358" s="72">
        <v>0</v>
      </c>
      <c r="F1358" s="72">
        <v>-21400</v>
      </c>
      <c r="G1358" s="70" t="s">
        <v>82</v>
      </c>
      <c r="H1358" s="70" t="s">
        <v>995</v>
      </c>
      <c r="I1358" s="70" t="s">
        <v>91</v>
      </c>
    </row>
    <row r="1359" spans="1:9" x14ac:dyDescent="0.2">
      <c r="A1359" s="71">
        <v>7195889144268</v>
      </c>
      <c r="B1359" s="71">
        <v>7006559218696</v>
      </c>
      <c r="C1359" s="70" t="s">
        <v>48</v>
      </c>
      <c r="D1359">
        <v>0</v>
      </c>
      <c r="E1359" s="72">
        <v>51300</v>
      </c>
      <c r="F1359" s="72">
        <v>0</v>
      </c>
      <c r="G1359" s="70" t="s">
        <v>84</v>
      </c>
      <c r="H1359" s="70" t="s">
        <v>996</v>
      </c>
      <c r="I1359" s="70" t="s">
        <v>91</v>
      </c>
    </row>
    <row r="1360" spans="1:9" x14ac:dyDescent="0.2">
      <c r="A1360" s="71">
        <v>7195889144272</v>
      </c>
      <c r="B1360" s="71">
        <v>7006559218723</v>
      </c>
      <c r="C1360" s="70" t="s">
        <v>48</v>
      </c>
      <c r="D1360">
        <v>0</v>
      </c>
      <c r="E1360" s="72">
        <v>13200</v>
      </c>
      <c r="F1360" s="72">
        <v>8300</v>
      </c>
      <c r="G1360" s="70" t="s">
        <v>84</v>
      </c>
      <c r="H1360" s="70" t="s">
        <v>997</v>
      </c>
      <c r="I1360" s="70" t="s">
        <v>91</v>
      </c>
    </row>
    <row r="1361" spans="1:9" x14ac:dyDescent="0.2">
      <c r="A1361" s="71">
        <v>7195889144278</v>
      </c>
      <c r="B1361" s="71">
        <v>7006559228758</v>
      </c>
      <c r="C1361" s="70" t="s">
        <v>48</v>
      </c>
      <c r="D1361">
        <v>0</v>
      </c>
      <c r="E1361" s="72">
        <v>10600</v>
      </c>
      <c r="F1361" s="72">
        <v>23400</v>
      </c>
      <c r="G1361" s="70" t="s">
        <v>84</v>
      </c>
      <c r="H1361" s="70" t="s">
        <v>998</v>
      </c>
      <c r="I1361" s="70" t="s">
        <v>91</v>
      </c>
    </row>
    <row r="1362" spans="1:9" x14ac:dyDescent="0.2">
      <c r="A1362" s="71">
        <v>7195889154285</v>
      </c>
      <c r="B1362" s="71">
        <v>7006559228789</v>
      </c>
      <c r="C1362" s="70" t="s">
        <v>48</v>
      </c>
      <c r="D1362">
        <v>0</v>
      </c>
      <c r="E1362" s="72">
        <v>8800</v>
      </c>
      <c r="F1362" s="72">
        <v>56500</v>
      </c>
      <c r="G1362" s="70" t="s">
        <v>84</v>
      </c>
      <c r="H1362" s="70" t="s">
        <v>999</v>
      </c>
      <c r="I1362" s="70" t="s">
        <v>91</v>
      </c>
    </row>
    <row r="1363" spans="1:9" x14ac:dyDescent="0.2">
      <c r="A1363" s="71">
        <v>7195889154290</v>
      </c>
      <c r="B1363" s="71">
        <v>7006559238825</v>
      </c>
      <c r="C1363" s="70" t="s">
        <v>48</v>
      </c>
      <c r="D1363">
        <v>0</v>
      </c>
      <c r="E1363" s="72">
        <v>7400</v>
      </c>
      <c r="F1363" s="72">
        <v>6700</v>
      </c>
      <c r="G1363" s="70" t="s">
        <v>84</v>
      </c>
      <c r="H1363" s="70" t="s">
        <v>1000</v>
      </c>
      <c r="I1363" s="70" t="s">
        <v>91</v>
      </c>
    </row>
    <row r="1364" spans="1:9" x14ac:dyDescent="0.2">
      <c r="A1364" s="71">
        <v>7195889164295</v>
      </c>
      <c r="B1364" s="71">
        <v>7006559248859</v>
      </c>
      <c r="C1364" s="70" t="s">
        <v>48</v>
      </c>
      <c r="D1364">
        <v>0</v>
      </c>
      <c r="E1364" s="72">
        <v>8000</v>
      </c>
      <c r="F1364" s="72">
        <v>62400</v>
      </c>
      <c r="G1364" s="70" t="s">
        <v>84</v>
      </c>
      <c r="H1364" s="70" t="s">
        <v>1001</v>
      </c>
      <c r="I1364" s="70" t="s">
        <v>91</v>
      </c>
    </row>
    <row r="1365" spans="1:9" x14ac:dyDescent="0.2">
      <c r="A1365" s="71">
        <v>7195889164301</v>
      </c>
      <c r="B1365" s="71">
        <v>7006559258894</v>
      </c>
      <c r="C1365" s="70" t="s">
        <v>48</v>
      </c>
      <c r="D1365">
        <v>0</v>
      </c>
      <c r="E1365" s="72">
        <v>0</v>
      </c>
      <c r="F1365" s="72">
        <v>36100</v>
      </c>
      <c r="G1365" s="70" t="s">
        <v>84</v>
      </c>
      <c r="H1365" s="70" t="s">
        <v>1002</v>
      </c>
      <c r="I1365" s="70" t="s">
        <v>91</v>
      </c>
    </row>
    <row r="1366" spans="1:9" x14ac:dyDescent="0.2">
      <c r="A1366" s="71">
        <v>7195889174308</v>
      </c>
      <c r="B1366" s="71">
        <v>7006559278991</v>
      </c>
      <c r="C1366" s="70" t="s">
        <v>48</v>
      </c>
      <c r="D1366">
        <v>0</v>
      </c>
      <c r="E1366" s="72">
        <v>19000</v>
      </c>
      <c r="F1366" s="72">
        <v>75100</v>
      </c>
      <c r="G1366" s="70" t="s">
        <v>84</v>
      </c>
      <c r="H1366" s="70" t="s">
        <v>1003</v>
      </c>
      <c r="I1366" s="70" t="s">
        <v>91</v>
      </c>
    </row>
    <row r="1367" spans="1:9" x14ac:dyDescent="0.2">
      <c r="A1367" s="71">
        <v>7195889184313</v>
      </c>
      <c r="B1367" s="71">
        <v>7006559279025</v>
      </c>
      <c r="C1367" s="70" t="s">
        <v>48</v>
      </c>
      <c r="D1367">
        <v>0</v>
      </c>
      <c r="E1367" s="72">
        <v>0</v>
      </c>
      <c r="F1367" s="72">
        <v>5700</v>
      </c>
      <c r="G1367" s="70" t="s">
        <v>84</v>
      </c>
      <c r="H1367" s="70" t="s">
        <v>1004</v>
      </c>
      <c r="I1367" s="70" t="s">
        <v>91</v>
      </c>
    </row>
    <row r="1368" spans="1:9" x14ac:dyDescent="0.2">
      <c r="A1368" s="71">
        <v>7195889184317</v>
      </c>
      <c r="B1368" s="71">
        <v>7006559289058</v>
      </c>
      <c r="C1368" s="70" t="s">
        <v>48</v>
      </c>
      <c r="D1368">
        <v>0</v>
      </c>
      <c r="E1368" s="72">
        <v>9300</v>
      </c>
      <c r="F1368" s="72">
        <v>491600</v>
      </c>
      <c r="G1368" s="70" t="s">
        <v>84</v>
      </c>
      <c r="H1368" s="70" t="s">
        <v>1005</v>
      </c>
      <c r="I1368" s="70" t="s">
        <v>91</v>
      </c>
    </row>
    <row r="1369" spans="1:9" x14ac:dyDescent="0.2">
      <c r="A1369" s="71">
        <v>7195889194321</v>
      </c>
      <c r="B1369" s="71">
        <v>7006559309100</v>
      </c>
      <c r="C1369" s="70" t="s">
        <v>48</v>
      </c>
      <c r="D1369">
        <v>0</v>
      </c>
      <c r="E1369" s="72">
        <v>13700</v>
      </c>
      <c r="F1369" s="72">
        <v>131900</v>
      </c>
      <c r="G1369" s="70" t="s">
        <v>84</v>
      </c>
      <c r="H1369" s="70" t="s">
        <v>1006</v>
      </c>
      <c r="I1369" s="70" t="s">
        <v>91</v>
      </c>
    </row>
    <row r="1370" spans="1:9" x14ac:dyDescent="0.2">
      <c r="A1370" s="71">
        <v>7195889194325</v>
      </c>
      <c r="B1370" s="71">
        <v>7006559319131</v>
      </c>
      <c r="C1370" s="70" t="s">
        <v>48</v>
      </c>
      <c r="D1370">
        <v>0</v>
      </c>
      <c r="E1370" s="72">
        <v>29700</v>
      </c>
      <c r="F1370" s="72">
        <v>147000</v>
      </c>
      <c r="G1370" s="70" t="s">
        <v>84</v>
      </c>
      <c r="H1370" s="70" t="s">
        <v>1007</v>
      </c>
      <c r="I1370" s="70" t="s">
        <v>91</v>
      </c>
    </row>
    <row r="1371" spans="1:9" x14ac:dyDescent="0.2">
      <c r="A1371" s="71">
        <v>7195889204329</v>
      </c>
      <c r="B1371" s="71">
        <v>7006559319165</v>
      </c>
      <c r="C1371" s="70" t="s">
        <v>48</v>
      </c>
      <c r="D1371">
        <v>0</v>
      </c>
      <c r="E1371" s="72">
        <v>29700</v>
      </c>
      <c r="F1371" s="72">
        <v>597300</v>
      </c>
      <c r="G1371" s="70" t="s">
        <v>84</v>
      </c>
      <c r="H1371" s="70" t="s">
        <v>1008</v>
      </c>
      <c r="I1371" s="70" t="s">
        <v>91</v>
      </c>
    </row>
    <row r="1372" spans="1:9" x14ac:dyDescent="0.2">
      <c r="A1372" s="71">
        <v>7195889204333</v>
      </c>
      <c r="B1372" s="71">
        <v>7006559339201</v>
      </c>
      <c r="C1372" s="70" t="s">
        <v>48</v>
      </c>
      <c r="D1372">
        <v>0</v>
      </c>
      <c r="E1372" s="72">
        <v>13500</v>
      </c>
      <c r="F1372" s="72">
        <v>97200</v>
      </c>
      <c r="G1372" s="70" t="s">
        <v>84</v>
      </c>
      <c r="H1372" s="70" t="s">
        <v>1009</v>
      </c>
      <c r="I1372" s="70" t="s">
        <v>91</v>
      </c>
    </row>
    <row r="1373" spans="1:9" x14ac:dyDescent="0.2">
      <c r="A1373" s="71">
        <v>7195889214339</v>
      </c>
      <c r="B1373" s="71">
        <v>7006559339238</v>
      </c>
      <c r="C1373" s="70" t="s">
        <v>48</v>
      </c>
      <c r="D1373">
        <v>0</v>
      </c>
      <c r="E1373" s="72">
        <v>529000</v>
      </c>
      <c r="F1373" s="72">
        <v>0</v>
      </c>
      <c r="G1373" s="70" t="s">
        <v>84</v>
      </c>
      <c r="H1373" s="70" t="s">
        <v>1010</v>
      </c>
      <c r="I1373" s="70" t="s">
        <v>91</v>
      </c>
    </row>
    <row r="1374" spans="1:9" x14ac:dyDescent="0.2">
      <c r="A1374" s="71">
        <v>7195889214340</v>
      </c>
      <c r="B1374" s="71">
        <v>7006559339238</v>
      </c>
      <c r="C1374" s="70" t="s">
        <v>48</v>
      </c>
      <c r="D1374">
        <v>0</v>
      </c>
      <c r="E1374" s="72">
        <v>0</v>
      </c>
      <c r="F1374" s="72">
        <v>-42200</v>
      </c>
      <c r="G1374" s="70" t="s">
        <v>82</v>
      </c>
      <c r="H1374" s="70" t="s">
        <v>1010</v>
      </c>
      <c r="I1374" s="70" t="s">
        <v>91</v>
      </c>
    </row>
    <row r="1375" spans="1:9" x14ac:dyDescent="0.2">
      <c r="A1375" s="71">
        <v>7195889234351</v>
      </c>
      <c r="B1375" s="71">
        <v>7006559359384</v>
      </c>
      <c r="C1375" s="70" t="s">
        <v>79</v>
      </c>
      <c r="D1375">
        <v>-4.8</v>
      </c>
      <c r="E1375" s="72">
        <v>-1100</v>
      </c>
      <c r="F1375" s="72">
        <v>0</v>
      </c>
      <c r="G1375" s="70" t="s">
        <v>76</v>
      </c>
      <c r="H1375" s="70" t="s">
        <v>1011</v>
      </c>
      <c r="I1375" s="70" t="s">
        <v>338</v>
      </c>
    </row>
    <row r="1376" spans="1:9" x14ac:dyDescent="0.2">
      <c r="A1376" s="71">
        <v>7195889234352</v>
      </c>
      <c r="B1376" s="71">
        <v>7006559359384</v>
      </c>
      <c r="C1376" s="70" t="s">
        <v>81</v>
      </c>
      <c r="D1376">
        <v>3.8559999999999999</v>
      </c>
      <c r="E1376" s="72">
        <v>900</v>
      </c>
      <c r="F1376" s="72">
        <v>0</v>
      </c>
      <c r="G1376" s="70" t="s">
        <v>76</v>
      </c>
      <c r="H1376" s="70" t="s">
        <v>1011</v>
      </c>
      <c r="I1376" s="70" t="s">
        <v>301</v>
      </c>
    </row>
    <row r="1377" spans="1:9" x14ac:dyDescent="0.2">
      <c r="A1377" s="71">
        <v>7195889234353</v>
      </c>
      <c r="B1377" s="71">
        <v>7006559359384</v>
      </c>
      <c r="C1377" s="70" t="s">
        <v>75</v>
      </c>
      <c r="D1377">
        <v>0.94399999999999995</v>
      </c>
      <c r="E1377" s="72">
        <v>200</v>
      </c>
      <c r="F1377" s="72">
        <v>0</v>
      </c>
      <c r="G1377" s="70" t="s">
        <v>76</v>
      </c>
      <c r="H1377" s="70" t="s">
        <v>1011</v>
      </c>
      <c r="I1377" s="70" t="s">
        <v>301</v>
      </c>
    </row>
    <row r="1378" spans="1:9" x14ac:dyDescent="0.2">
      <c r="A1378" s="71">
        <v>7195889234362</v>
      </c>
      <c r="B1378" s="71">
        <v>7006559359409</v>
      </c>
      <c r="C1378" s="70" t="s">
        <v>81</v>
      </c>
      <c r="D1378">
        <v>-1.7</v>
      </c>
      <c r="E1378" s="72">
        <v>-1300</v>
      </c>
      <c r="F1378" s="72">
        <v>0</v>
      </c>
      <c r="G1378" s="70" t="s">
        <v>76</v>
      </c>
      <c r="H1378" s="70" t="s">
        <v>1012</v>
      </c>
      <c r="I1378" s="70" t="s">
        <v>78</v>
      </c>
    </row>
    <row r="1379" spans="1:9" x14ac:dyDescent="0.2">
      <c r="A1379" s="71">
        <v>7195889234363</v>
      </c>
      <c r="B1379" s="71">
        <v>7006559359409</v>
      </c>
      <c r="C1379" s="70" t="s">
        <v>48</v>
      </c>
      <c r="D1379">
        <v>-0.1</v>
      </c>
      <c r="E1379" s="72">
        <v>-11000</v>
      </c>
      <c r="F1379" s="72">
        <v>0</v>
      </c>
      <c r="G1379" s="70" t="s">
        <v>76</v>
      </c>
      <c r="H1379" s="70" t="s">
        <v>1012</v>
      </c>
      <c r="I1379" s="70" t="s">
        <v>78</v>
      </c>
    </row>
    <row r="1380" spans="1:9" x14ac:dyDescent="0.2">
      <c r="A1380" s="71">
        <v>7195889234364</v>
      </c>
      <c r="B1380" s="71">
        <v>7006559359409</v>
      </c>
      <c r="C1380" s="70" t="s">
        <v>75</v>
      </c>
      <c r="D1380">
        <v>-0.2</v>
      </c>
      <c r="E1380" s="72">
        <v>-100</v>
      </c>
      <c r="F1380" s="72">
        <v>0</v>
      </c>
      <c r="G1380" s="70" t="s">
        <v>76</v>
      </c>
      <c r="H1380" s="70" t="s">
        <v>1012</v>
      </c>
      <c r="I1380" s="70" t="s">
        <v>78</v>
      </c>
    </row>
    <row r="1381" spans="1:9" x14ac:dyDescent="0.2">
      <c r="A1381" s="71">
        <v>7195889234365</v>
      </c>
      <c r="B1381" s="71">
        <v>7006559359409</v>
      </c>
      <c r="C1381" s="70" t="s">
        <v>79</v>
      </c>
      <c r="D1381">
        <v>2</v>
      </c>
      <c r="E1381" s="72">
        <v>12400</v>
      </c>
      <c r="F1381" s="72">
        <v>0</v>
      </c>
      <c r="G1381" s="70" t="s">
        <v>76</v>
      </c>
      <c r="H1381" s="70" t="s">
        <v>1012</v>
      </c>
      <c r="I1381" s="70" t="s">
        <v>78</v>
      </c>
    </row>
    <row r="1382" spans="1:9" x14ac:dyDescent="0.2">
      <c r="A1382" s="71">
        <v>7195889254375</v>
      </c>
      <c r="B1382" s="71">
        <v>7006559359461</v>
      </c>
      <c r="C1382" s="70" t="s">
        <v>48</v>
      </c>
      <c r="D1382">
        <v>0</v>
      </c>
      <c r="E1382" s="72">
        <v>33000</v>
      </c>
      <c r="F1382" s="72">
        <v>54900</v>
      </c>
      <c r="G1382" s="70" t="s">
        <v>84</v>
      </c>
      <c r="H1382" s="70" t="s">
        <v>1013</v>
      </c>
      <c r="I1382" s="70" t="s">
        <v>91</v>
      </c>
    </row>
    <row r="1383" spans="1:9" x14ac:dyDescent="0.2">
      <c r="A1383" s="71">
        <v>7195889264383</v>
      </c>
      <c r="B1383" s="71">
        <v>7006559379528</v>
      </c>
      <c r="C1383" s="70" t="s">
        <v>48</v>
      </c>
      <c r="D1383">
        <v>0</v>
      </c>
      <c r="E1383" s="72">
        <v>33000</v>
      </c>
      <c r="F1383" s="72">
        <v>71000</v>
      </c>
      <c r="G1383" s="70" t="s">
        <v>84</v>
      </c>
      <c r="H1383" s="70" t="s">
        <v>1014</v>
      </c>
      <c r="I1383" s="70" t="s">
        <v>91</v>
      </c>
    </row>
    <row r="1384" spans="1:9" x14ac:dyDescent="0.2">
      <c r="A1384" s="71">
        <v>7195889264389</v>
      </c>
      <c r="B1384" s="71">
        <v>7006559379565</v>
      </c>
      <c r="C1384" s="70" t="s">
        <v>48</v>
      </c>
      <c r="D1384">
        <v>0</v>
      </c>
      <c r="E1384" s="72">
        <v>33000</v>
      </c>
      <c r="F1384" s="72">
        <v>22600</v>
      </c>
      <c r="G1384" s="70" t="s">
        <v>84</v>
      </c>
      <c r="H1384" s="70" t="s">
        <v>1015</v>
      </c>
      <c r="I1384" s="70" t="s">
        <v>91</v>
      </c>
    </row>
    <row r="1385" spans="1:9" x14ac:dyDescent="0.2">
      <c r="A1385" s="71">
        <v>7195889274393</v>
      </c>
      <c r="B1385" s="71">
        <v>7006559389599</v>
      </c>
      <c r="C1385" s="70" t="s">
        <v>48</v>
      </c>
      <c r="D1385">
        <v>0</v>
      </c>
      <c r="E1385" s="72">
        <v>33000</v>
      </c>
      <c r="F1385" s="72">
        <v>29100</v>
      </c>
      <c r="G1385" s="70" t="s">
        <v>84</v>
      </c>
      <c r="H1385" s="70" t="s">
        <v>1016</v>
      </c>
      <c r="I1385" s="70" t="s">
        <v>91</v>
      </c>
    </row>
    <row r="1386" spans="1:9" x14ac:dyDescent="0.2">
      <c r="A1386" s="71">
        <v>7195889274399</v>
      </c>
      <c r="B1386" s="71">
        <v>7006559399633</v>
      </c>
      <c r="C1386" s="70" t="s">
        <v>48</v>
      </c>
      <c r="D1386">
        <v>0</v>
      </c>
      <c r="E1386" s="72">
        <v>12900</v>
      </c>
      <c r="F1386" s="72">
        <v>18400</v>
      </c>
      <c r="G1386" s="70" t="s">
        <v>84</v>
      </c>
      <c r="H1386" s="70" t="s">
        <v>1017</v>
      </c>
      <c r="I1386" s="70" t="s">
        <v>91</v>
      </c>
    </row>
    <row r="1387" spans="1:9" x14ac:dyDescent="0.2">
      <c r="A1387" s="71">
        <v>7195889284405</v>
      </c>
      <c r="B1387" s="71">
        <v>7006559399665</v>
      </c>
      <c r="C1387" s="70" t="s">
        <v>48</v>
      </c>
      <c r="D1387">
        <v>0</v>
      </c>
      <c r="E1387" s="72">
        <v>20000</v>
      </c>
      <c r="F1387" s="72">
        <v>29900</v>
      </c>
      <c r="G1387" s="70" t="s">
        <v>84</v>
      </c>
      <c r="H1387" s="70" t="s">
        <v>1018</v>
      </c>
      <c r="I1387" s="70" t="s">
        <v>91</v>
      </c>
    </row>
    <row r="1388" spans="1:9" x14ac:dyDescent="0.2">
      <c r="A1388" s="71">
        <v>7195889284410</v>
      </c>
      <c r="B1388" s="71">
        <v>7006559409701</v>
      </c>
      <c r="C1388" s="70" t="s">
        <v>48</v>
      </c>
      <c r="D1388">
        <v>0</v>
      </c>
      <c r="E1388" s="72">
        <v>21300</v>
      </c>
      <c r="F1388" s="72">
        <v>61600</v>
      </c>
      <c r="G1388" s="70" t="s">
        <v>84</v>
      </c>
      <c r="H1388" s="70" t="s">
        <v>1019</v>
      </c>
      <c r="I1388" s="70" t="s">
        <v>91</v>
      </c>
    </row>
    <row r="1389" spans="1:9" x14ac:dyDescent="0.2">
      <c r="A1389" s="71">
        <v>7195889294414</v>
      </c>
      <c r="B1389" s="71">
        <v>7006559429741</v>
      </c>
      <c r="C1389" s="70" t="s">
        <v>48</v>
      </c>
      <c r="D1389">
        <v>0</v>
      </c>
      <c r="E1389" s="72">
        <v>0</v>
      </c>
      <c r="F1389" s="72">
        <v>15800</v>
      </c>
      <c r="G1389" s="70" t="s">
        <v>84</v>
      </c>
      <c r="H1389" s="70" t="s">
        <v>1020</v>
      </c>
      <c r="I1389" s="70" t="s">
        <v>91</v>
      </c>
    </row>
    <row r="1390" spans="1:9" x14ac:dyDescent="0.2">
      <c r="A1390" s="71">
        <v>7195889294419</v>
      </c>
      <c r="B1390" s="71">
        <v>7006559429777</v>
      </c>
      <c r="C1390" s="70" t="s">
        <v>48</v>
      </c>
      <c r="D1390">
        <v>0</v>
      </c>
      <c r="E1390" s="72">
        <v>0</v>
      </c>
      <c r="F1390" s="72">
        <v>44900</v>
      </c>
      <c r="G1390" s="70" t="s">
        <v>84</v>
      </c>
      <c r="H1390" s="70" t="s">
        <v>1021</v>
      </c>
      <c r="I1390" s="70" t="s">
        <v>91</v>
      </c>
    </row>
    <row r="1391" spans="1:9" x14ac:dyDescent="0.2">
      <c r="A1391" s="71">
        <v>7195889304425</v>
      </c>
      <c r="B1391" s="71">
        <v>7006559439830</v>
      </c>
      <c r="C1391" s="70" t="s">
        <v>48</v>
      </c>
      <c r="D1391">
        <v>0</v>
      </c>
      <c r="E1391" s="72">
        <v>24400</v>
      </c>
      <c r="F1391" s="72">
        <v>113900</v>
      </c>
      <c r="G1391" s="70" t="s">
        <v>84</v>
      </c>
      <c r="H1391" s="70" t="s">
        <v>1022</v>
      </c>
      <c r="I1391" s="70" t="s">
        <v>91</v>
      </c>
    </row>
    <row r="1392" spans="1:9" x14ac:dyDescent="0.2">
      <c r="A1392" s="71">
        <v>7195889304432</v>
      </c>
      <c r="B1392" s="71">
        <v>7006559449887</v>
      </c>
      <c r="C1392" s="70" t="s">
        <v>48</v>
      </c>
      <c r="D1392">
        <v>0</v>
      </c>
      <c r="E1392" s="72">
        <v>24500</v>
      </c>
      <c r="F1392" s="72">
        <v>12800</v>
      </c>
      <c r="G1392" s="70" t="s">
        <v>84</v>
      </c>
      <c r="H1392" s="70" t="s">
        <v>1023</v>
      </c>
      <c r="I1392" s="70" t="s">
        <v>91</v>
      </c>
    </row>
    <row r="1393" spans="1:9" x14ac:dyDescent="0.2">
      <c r="A1393" s="71">
        <v>7195889314436</v>
      </c>
      <c r="B1393" s="71">
        <v>7006559459922</v>
      </c>
      <c r="C1393" s="70" t="s">
        <v>48</v>
      </c>
      <c r="D1393">
        <v>0</v>
      </c>
      <c r="E1393" s="72">
        <v>25200</v>
      </c>
      <c r="F1393" s="72">
        <v>75600</v>
      </c>
      <c r="G1393" s="70" t="s">
        <v>84</v>
      </c>
      <c r="H1393" s="70" t="s">
        <v>1024</v>
      </c>
      <c r="I1393" s="70" t="s">
        <v>91</v>
      </c>
    </row>
    <row r="1394" spans="1:9" x14ac:dyDescent="0.2">
      <c r="A1394" s="71">
        <v>7195889314442</v>
      </c>
      <c r="B1394" s="71">
        <v>7006559469961</v>
      </c>
      <c r="C1394" s="70" t="s">
        <v>48</v>
      </c>
      <c r="D1394">
        <v>0</v>
      </c>
      <c r="E1394" s="72">
        <v>-29300</v>
      </c>
      <c r="F1394" s="72">
        <v>0</v>
      </c>
      <c r="G1394" s="70" t="s">
        <v>82</v>
      </c>
      <c r="H1394" s="70" t="s">
        <v>1025</v>
      </c>
      <c r="I1394" s="70" t="s">
        <v>91</v>
      </c>
    </row>
    <row r="1395" spans="1:9" x14ac:dyDescent="0.2">
      <c r="A1395" s="71">
        <v>7195889314443</v>
      </c>
      <c r="B1395" s="71">
        <v>7006559469961</v>
      </c>
      <c r="C1395" s="70" t="s">
        <v>48</v>
      </c>
      <c r="D1395">
        <v>0</v>
      </c>
      <c r="E1395" s="72">
        <v>0</v>
      </c>
      <c r="F1395" s="72">
        <v>110200</v>
      </c>
      <c r="G1395" s="70" t="s">
        <v>84</v>
      </c>
      <c r="H1395" s="70" t="s">
        <v>1025</v>
      </c>
      <c r="I1395" s="70" t="s">
        <v>91</v>
      </c>
    </row>
    <row r="1396" spans="1:9" x14ac:dyDescent="0.2">
      <c r="A1396" s="71">
        <v>7195889334462</v>
      </c>
      <c r="B1396" s="71">
        <v>7006559490056</v>
      </c>
      <c r="C1396" s="70" t="s">
        <v>48</v>
      </c>
      <c r="D1396">
        <v>0.3</v>
      </c>
      <c r="E1396" s="72">
        <v>100</v>
      </c>
      <c r="F1396" s="72">
        <v>0</v>
      </c>
      <c r="G1396" s="70" t="s">
        <v>76</v>
      </c>
      <c r="H1396" s="70" t="s">
        <v>1026</v>
      </c>
      <c r="I1396" s="70" t="s">
        <v>78</v>
      </c>
    </row>
    <row r="1397" spans="1:9" x14ac:dyDescent="0.2">
      <c r="A1397" s="71">
        <v>7195889334463</v>
      </c>
      <c r="B1397" s="71">
        <v>7006559490056</v>
      </c>
      <c r="C1397" s="70" t="s">
        <v>75</v>
      </c>
      <c r="D1397">
        <v>-1.9430000000000001</v>
      </c>
      <c r="E1397" s="72">
        <v>-500</v>
      </c>
      <c r="F1397" s="72">
        <v>0</v>
      </c>
      <c r="G1397" s="70" t="s">
        <v>76</v>
      </c>
      <c r="H1397" s="70" t="s">
        <v>1026</v>
      </c>
      <c r="I1397" s="70" t="s">
        <v>78</v>
      </c>
    </row>
    <row r="1398" spans="1:9" x14ac:dyDescent="0.2">
      <c r="A1398" s="71">
        <v>7195889334464</v>
      </c>
      <c r="B1398" s="71">
        <v>7006559490056</v>
      </c>
      <c r="C1398" s="70" t="s">
        <v>79</v>
      </c>
      <c r="D1398">
        <v>1.6</v>
      </c>
      <c r="E1398" s="72">
        <v>300</v>
      </c>
      <c r="F1398" s="72">
        <v>0</v>
      </c>
      <c r="G1398" s="70" t="s">
        <v>76</v>
      </c>
      <c r="H1398" s="70" t="s">
        <v>1026</v>
      </c>
      <c r="I1398" s="70" t="s">
        <v>78</v>
      </c>
    </row>
    <row r="1399" spans="1:9" x14ac:dyDescent="0.2">
      <c r="A1399" s="71">
        <v>7195889334465</v>
      </c>
      <c r="B1399" s="71">
        <v>7006559490056</v>
      </c>
      <c r="C1399" s="70" t="s">
        <v>80</v>
      </c>
      <c r="D1399">
        <v>4.2999999999999997E-2</v>
      </c>
      <c r="E1399" s="72">
        <v>100</v>
      </c>
      <c r="F1399" s="72">
        <v>0</v>
      </c>
      <c r="G1399" s="70" t="s">
        <v>76</v>
      </c>
      <c r="H1399" s="70" t="s">
        <v>1026</v>
      </c>
      <c r="I1399" s="70" t="s">
        <v>78</v>
      </c>
    </row>
    <row r="1400" spans="1:9" x14ac:dyDescent="0.2">
      <c r="A1400" s="71">
        <v>7195889344474</v>
      </c>
      <c r="B1400" s="71">
        <v>7006559530110</v>
      </c>
      <c r="C1400" s="70" t="s">
        <v>75</v>
      </c>
      <c r="D1400">
        <v>2.4950000000000001</v>
      </c>
      <c r="E1400" s="72">
        <v>600</v>
      </c>
      <c r="F1400" s="72">
        <v>0</v>
      </c>
      <c r="G1400" s="70" t="s">
        <v>76</v>
      </c>
      <c r="H1400" s="70" t="s">
        <v>1027</v>
      </c>
      <c r="I1400" s="70" t="s">
        <v>78</v>
      </c>
    </row>
    <row r="1401" spans="1:9" x14ac:dyDescent="0.2">
      <c r="A1401" s="71">
        <v>7195889344475</v>
      </c>
      <c r="B1401" s="71">
        <v>7006559530110</v>
      </c>
      <c r="C1401" s="70" t="s">
        <v>79</v>
      </c>
      <c r="D1401">
        <v>-4.4550000000000001</v>
      </c>
      <c r="E1401" s="72">
        <v>-1000</v>
      </c>
      <c r="F1401" s="72">
        <v>0</v>
      </c>
      <c r="G1401" s="70" t="s">
        <v>76</v>
      </c>
      <c r="H1401" s="70" t="s">
        <v>1027</v>
      </c>
      <c r="I1401" s="70" t="s">
        <v>78</v>
      </c>
    </row>
    <row r="1402" spans="1:9" x14ac:dyDescent="0.2">
      <c r="A1402" s="71">
        <v>7195889344476</v>
      </c>
      <c r="B1402" s="71">
        <v>7006559530110</v>
      </c>
      <c r="C1402" s="70" t="s">
        <v>80</v>
      </c>
      <c r="D1402">
        <v>2.2000000000000002</v>
      </c>
      <c r="E1402" s="72">
        <v>1500</v>
      </c>
      <c r="F1402" s="72">
        <v>0</v>
      </c>
      <c r="G1402" s="70" t="s">
        <v>76</v>
      </c>
      <c r="H1402" s="70" t="s">
        <v>1027</v>
      </c>
      <c r="I1402" s="70" t="s">
        <v>78</v>
      </c>
    </row>
    <row r="1403" spans="1:9" x14ac:dyDescent="0.2">
      <c r="A1403" s="71">
        <v>7195889344477</v>
      </c>
      <c r="B1403" s="71">
        <v>7006559530110</v>
      </c>
      <c r="C1403" s="70" t="s">
        <v>81</v>
      </c>
      <c r="D1403">
        <v>0.76</v>
      </c>
      <c r="E1403" s="72">
        <v>3400</v>
      </c>
      <c r="F1403" s="72">
        <v>0</v>
      </c>
      <c r="G1403" s="70" t="s">
        <v>76</v>
      </c>
      <c r="H1403" s="70" t="s">
        <v>1027</v>
      </c>
      <c r="I1403" s="70" t="s">
        <v>78</v>
      </c>
    </row>
    <row r="1404" spans="1:9" x14ac:dyDescent="0.2">
      <c r="A1404" s="71">
        <v>7195889344478</v>
      </c>
      <c r="B1404" s="71">
        <v>7006559530110</v>
      </c>
      <c r="C1404" s="70" t="s">
        <v>125</v>
      </c>
      <c r="D1404">
        <v>-1</v>
      </c>
      <c r="E1404" s="72">
        <v>-4500</v>
      </c>
      <c r="F1404" s="72">
        <v>0</v>
      </c>
      <c r="G1404" s="70" t="s">
        <v>76</v>
      </c>
      <c r="H1404" s="70" t="s">
        <v>1027</v>
      </c>
      <c r="I1404" s="70" t="s">
        <v>78</v>
      </c>
    </row>
    <row r="1405" spans="1:9" x14ac:dyDescent="0.2">
      <c r="A1405" s="71">
        <v>7195889354489</v>
      </c>
      <c r="B1405" s="71">
        <v>7006559530136</v>
      </c>
      <c r="C1405" s="70" t="s">
        <v>48</v>
      </c>
      <c r="D1405">
        <v>0</v>
      </c>
      <c r="E1405" s="72">
        <v>0</v>
      </c>
      <c r="F1405" s="72">
        <v>71100</v>
      </c>
      <c r="G1405" s="70" t="s">
        <v>84</v>
      </c>
      <c r="H1405" s="70" t="s">
        <v>1028</v>
      </c>
      <c r="I1405" s="70" t="s">
        <v>91</v>
      </c>
    </row>
    <row r="1406" spans="1:9" x14ac:dyDescent="0.2">
      <c r="A1406" s="71">
        <v>7195889354494</v>
      </c>
      <c r="B1406" s="71">
        <v>7006559530167</v>
      </c>
      <c r="C1406" s="70" t="s">
        <v>75</v>
      </c>
      <c r="D1406">
        <v>-4.0999999999999996</v>
      </c>
      <c r="E1406" s="72">
        <v>-1100</v>
      </c>
      <c r="F1406" s="72">
        <v>0</v>
      </c>
      <c r="G1406" s="70" t="s">
        <v>76</v>
      </c>
      <c r="H1406" s="70" t="s">
        <v>1029</v>
      </c>
      <c r="I1406" s="70" t="s">
        <v>78</v>
      </c>
    </row>
    <row r="1407" spans="1:9" x14ac:dyDescent="0.2">
      <c r="A1407" s="71">
        <v>7195889354495</v>
      </c>
      <c r="B1407" s="71">
        <v>7006559530167</v>
      </c>
      <c r="C1407" s="70" t="s">
        <v>79</v>
      </c>
      <c r="D1407">
        <v>-9.52</v>
      </c>
      <c r="E1407" s="72">
        <v>-2100</v>
      </c>
      <c r="F1407" s="72">
        <v>0</v>
      </c>
      <c r="G1407" s="70" t="s">
        <v>76</v>
      </c>
      <c r="H1407" s="70" t="s">
        <v>1029</v>
      </c>
      <c r="I1407" s="70" t="s">
        <v>78</v>
      </c>
    </row>
    <row r="1408" spans="1:9" x14ac:dyDescent="0.2">
      <c r="A1408" s="71">
        <v>7195889354496</v>
      </c>
      <c r="B1408" s="71">
        <v>7006559530167</v>
      </c>
      <c r="C1408" s="70" t="s">
        <v>81</v>
      </c>
      <c r="D1408">
        <v>-0.26400000000000001</v>
      </c>
      <c r="E1408" s="72">
        <v>-100</v>
      </c>
      <c r="F1408" s="72">
        <v>0</v>
      </c>
      <c r="G1408" s="70" t="s">
        <v>76</v>
      </c>
      <c r="H1408" s="70" t="s">
        <v>1029</v>
      </c>
      <c r="I1408" s="70" t="s">
        <v>78</v>
      </c>
    </row>
    <row r="1409" spans="1:9" x14ac:dyDescent="0.2">
      <c r="A1409" s="71">
        <v>7195889354497</v>
      </c>
      <c r="B1409" s="71">
        <v>7006559530167</v>
      </c>
      <c r="C1409" s="70" t="s">
        <v>80</v>
      </c>
      <c r="D1409">
        <v>13.884</v>
      </c>
      <c r="E1409" s="72">
        <v>3300</v>
      </c>
      <c r="F1409" s="72">
        <v>0</v>
      </c>
      <c r="G1409" s="70" t="s">
        <v>76</v>
      </c>
      <c r="H1409" s="70" t="s">
        <v>1029</v>
      </c>
      <c r="I1409" s="70" t="s">
        <v>78</v>
      </c>
    </row>
    <row r="1410" spans="1:9" x14ac:dyDescent="0.2">
      <c r="A1410" s="71">
        <v>7195889364506</v>
      </c>
      <c r="B1410" s="71">
        <v>7006559540191</v>
      </c>
      <c r="C1410" s="70" t="s">
        <v>48</v>
      </c>
      <c r="D1410">
        <v>0</v>
      </c>
      <c r="E1410" s="72">
        <v>-100</v>
      </c>
      <c r="F1410" s="72">
        <v>0</v>
      </c>
      <c r="G1410" s="70" t="s">
        <v>82</v>
      </c>
      <c r="H1410" s="70" t="s">
        <v>1030</v>
      </c>
      <c r="I1410" s="70" t="s">
        <v>91</v>
      </c>
    </row>
    <row r="1411" spans="1:9" x14ac:dyDescent="0.2">
      <c r="A1411" s="71">
        <v>7195889364507</v>
      </c>
      <c r="B1411" s="71">
        <v>7006559540191</v>
      </c>
      <c r="C1411" s="70" t="s">
        <v>48</v>
      </c>
      <c r="D1411">
        <v>0</v>
      </c>
      <c r="E1411" s="72">
        <v>0</v>
      </c>
      <c r="F1411" s="72">
        <v>57000</v>
      </c>
      <c r="G1411" s="70" t="s">
        <v>84</v>
      </c>
      <c r="H1411" s="70" t="s">
        <v>1030</v>
      </c>
      <c r="I1411" s="70" t="s">
        <v>91</v>
      </c>
    </row>
    <row r="1412" spans="1:9" x14ac:dyDescent="0.2">
      <c r="A1412" s="71">
        <v>7195889364511</v>
      </c>
      <c r="B1412" s="71">
        <v>7006559550225</v>
      </c>
      <c r="C1412" s="70" t="s">
        <v>48</v>
      </c>
      <c r="D1412">
        <v>0</v>
      </c>
      <c r="E1412" s="72">
        <v>331000</v>
      </c>
      <c r="F1412" s="72">
        <v>99200</v>
      </c>
      <c r="G1412" s="70" t="s">
        <v>84</v>
      </c>
      <c r="H1412" s="70" t="s">
        <v>1031</v>
      </c>
      <c r="I1412" s="70" t="s">
        <v>91</v>
      </c>
    </row>
    <row r="1413" spans="1:9" x14ac:dyDescent="0.2">
      <c r="A1413" s="71">
        <v>7195889374512</v>
      </c>
      <c r="B1413" s="71">
        <v>7006559560256</v>
      </c>
      <c r="C1413" s="70" t="s">
        <v>48</v>
      </c>
      <c r="D1413">
        <v>-0.27100000000000002</v>
      </c>
      <c r="E1413" s="72">
        <v>0</v>
      </c>
      <c r="F1413" s="72">
        <v>0</v>
      </c>
      <c r="G1413" s="70" t="s">
        <v>155</v>
      </c>
      <c r="H1413" s="70" t="s">
        <v>1032</v>
      </c>
      <c r="I1413" s="70" t="s">
        <v>102</v>
      </c>
    </row>
    <row r="1414" spans="1:9" x14ac:dyDescent="0.2">
      <c r="A1414" s="71">
        <v>7195889374518</v>
      </c>
      <c r="B1414" s="71">
        <v>7006559560284</v>
      </c>
      <c r="C1414" s="70" t="s">
        <v>48</v>
      </c>
      <c r="D1414">
        <v>0</v>
      </c>
      <c r="E1414" s="72">
        <v>282500</v>
      </c>
      <c r="F1414" s="72">
        <v>254300</v>
      </c>
      <c r="G1414" s="70" t="s">
        <v>84</v>
      </c>
      <c r="H1414" s="70" t="s">
        <v>1033</v>
      </c>
      <c r="I1414" s="70" t="s">
        <v>91</v>
      </c>
    </row>
    <row r="1415" spans="1:9" x14ac:dyDescent="0.2">
      <c r="A1415" s="71">
        <v>7195889384524</v>
      </c>
      <c r="B1415" s="71">
        <v>7006559570323</v>
      </c>
      <c r="C1415" s="70" t="s">
        <v>48</v>
      </c>
      <c r="D1415">
        <v>7.1999999999999995E-2</v>
      </c>
      <c r="E1415" s="72">
        <v>0</v>
      </c>
      <c r="F1415" s="72">
        <v>0</v>
      </c>
      <c r="G1415" s="70" t="s">
        <v>100</v>
      </c>
      <c r="H1415" s="70" t="s">
        <v>1034</v>
      </c>
      <c r="I1415" s="70" t="s">
        <v>102</v>
      </c>
    </row>
    <row r="1416" spans="1:9" x14ac:dyDescent="0.2">
      <c r="A1416" s="71">
        <v>7195889384525</v>
      </c>
      <c r="B1416" s="71">
        <v>7006559570323</v>
      </c>
      <c r="C1416" s="70" t="s">
        <v>48</v>
      </c>
      <c r="D1416">
        <v>0</v>
      </c>
      <c r="E1416" s="72">
        <v>260000</v>
      </c>
      <c r="F1416" s="72">
        <v>0</v>
      </c>
      <c r="G1416" s="70" t="s">
        <v>84</v>
      </c>
      <c r="H1416" s="70" t="s">
        <v>1034</v>
      </c>
      <c r="I1416" s="70" t="s">
        <v>91</v>
      </c>
    </row>
    <row r="1417" spans="1:9" x14ac:dyDescent="0.2">
      <c r="A1417" s="71">
        <v>7195889384526</v>
      </c>
      <c r="B1417" s="71">
        <v>7006559570323</v>
      </c>
      <c r="C1417" s="70" t="s">
        <v>48</v>
      </c>
      <c r="D1417">
        <v>0</v>
      </c>
      <c r="E1417" s="72">
        <v>0</v>
      </c>
      <c r="F1417" s="72">
        <v>-34100</v>
      </c>
      <c r="G1417" s="70" t="s">
        <v>82</v>
      </c>
      <c r="H1417" s="70" t="s">
        <v>1034</v>
      </c>
      <c r="I1417" s="70" t="s">
        <v>91</v>
      </c>
    </row>
    <row r="1418" spans="1:9" x14ac:dyDescent="0.2">
      <c r="A1418" s="71">
        <v>7195889384530</v>
      </c>
      <c r="B1418" s="71">
        <v>7006559580358</v>
      </c>
      <c r="C1418" s="70" t="s">
        <v>48</v>
      </c>
      <c r="D1418">
        <v>0</v>
      </c>
      <c r="E1418" s="72">
        <v>178300</v>
      </c>
      <c r="F1418" s="72">
        <v>104500</v>
      </c>
      <c r="G1418" s="70" t="s">
        <v>84</v>
      </c>
      <c r="H1418" s="70" t="s">
        <v>1035</v>
      </c>
      <c r="I1418" s="70" t="s">
        <v>91</v>
      </c>
    </row>
    <row r="1419" spans="1:9" x14ac:dyDescent="0.2">
      <c r="A1419" s="71">
        <v>7195889394536</v>
      </c>
      <c r="B1419" s="71">
        <v>7006559590392</v>
      </c>
      <c r="C1419" s="70" t="s">
        <v>48</v>
      </c>
      <c r="D1419">
        <v>0</v>
      </c>
      <c r="E1419" s="72">
        <v>248500</v>
      </c>
      <c r="F1419" s="72">
        <v>99500</v>
      </c>
      <c r="G1419" s="70" t="s">
        <v>84</v>
      </c>
      <c r="H1419" s="70" t="s">
        <v>1036</v>
      </c>
      <c r="I1419" s="70" t="s">
        <v>91</v>
      </c>
    </row>
    <row r="1420" spans="1:9" x14ac:dyDescent="0.2">
      <c r="A1420" s="71">
        <v>7195889394541</v>
      </c>
      <c r="B1420" s="71">
        <v>7006559610451</v>
      </c>
      <c r="C1420" s="70" t="s">
        <v>48</v>
      </c>
      <c r="D1420">
        <v>0</v>
      </c>
      <c r="E1420" s="72">
        <v>195500</v>
      </c>
      <c r="F1420" s="72">
        <v>15500</v>
      </c>
      <c r="G1420" s="70" t="s">
        <v>84</v>
      </c>
      <c r="H1420" s="70" t="s">
        <v>1037</v>
      </c>
      <c r="I1420" s="70" t="s">
        <v>91</v>
      </c>
    </row>
    <row r="1421" spans="1:9" x14ac:dyDescent="0.2">
      <c r="A1421" s="71">
        <v>7195889404545</v>
      </c>
      <c r="B1421" s="71">
        <v>7006559620490</v>
      </c>
      <c r="C1421" s="70" t="s">
        <v>48</v>
      </c>
      <c r="D1421">
        <v>0</v>
      </c>
      <c r="E1421" s="72">
        <v>10000</v>
      </c>
      <c r="F1421" s="72">
        <v>10800</v>
      </c>
      <c r="G1421" s="70" t="s">
        <v>84</v>
      </c>
      <c r="H1421" s="70" t="s">
        <v>1038</v>
      </c>
      <c r="I1421" s="70" t="s">
        <v>91</v>
      </c>
    </row>
    <row r="1422" spans="1:9" x14ac:dyDescent="0.2">
      <c r="A1422" s="71">
        <v>7195889414555</v>
      </c>
      <c r="B1422" s="71">
        <v>7006559620581</v>
      </c>
      <c r="C1422" s="70" t="s">
        <v>48</v>
      </c>
      <c r="D1422">
        <v>0</v>
      </c>
      <c r="E1422" s="72">
        <v>15000</v>
      </c>
      <c r="F1422" s="72">
        <v>71300</v>
      </c>
      <c r="G1422" s="70" t="s">
        <v>84</v>
      </c>
      <c r="H1422" s="70" t="s">
        <v>1039</v>
      </c>
      <c r="I1422" s="70" t="s">
        <v>91</v>
      </c>
    </row>
    <row r="1423" spans="1:9" x14ac:dyDescent="0.2">
      <c r="A1423" s="71">
        <v>7195889424567</v>
      </c>
      <c r="B1423" s="71">
        <v>7006559630625</v>
      </c>
      <c r="C1423" s="70" t="s">
        <v>48</v>
      </c>
      <c r="D1423">
        <v>1.32</v>
      </c>
      <c r="E1423" s="72">
        <v>300</v>
      </c>
      <c r="F1423" s="72">
        <v>0</v>
      </c>
      <c r="G1423" s="70" t="s">
        <v>76</v>
      </c>
      <c r="H1423" s="70" t="s">
        <v>1040</v>
      </c>
      <c r="I1423" s="70" t="s">
        <v>334</v>
      </c>
    </row>
    <row r="1424" spans="1:9" x14ac:dyDescent="0.2">
      <c r="A1424" s="71">
        <v>7195889424568</v>
      </c>
      <c r="B1424" s="71">
        <v>7006559630625</v>
      </c>
      <c r="C1424" s="70" t="s">
        <v>75</v>
      </c>
      <c r="D1424">
        <v>-7.6</v>
      </c>
      <c r="E1424" s="72">
        <v>-2000</v>
      </c>
      <c r="F1424" s="72">
        <v>0</v>
      </c>
      <c r="G1424" s="70" t="s">
        <v>76</v>
      </c>
      <c r="H1424" s="70" t="s">
        <v>1040</v>
      </c>
      <c r="I1424" s="70" t="s">
        <v>1041</v>
      </c>
    </row>
    <row r="1425" spans="1:9" x14ac:dyDescent="0.2">
      <c r="A1425" s="71">
        <v>7195889424569</v>
      </c>
      <c r="B1425" s="71">
        <v>7006559630625</v>
      </c>
      <c r="C1425" s="70" t="s">
        <v>79</v>
      </c>
      <c r="D1425">
        <v>4.38</v>
      </c>
      <c r="E1425" s="72">
        <v>1100</v>
      </c>
      <c r="F1425" s="72">
        <v>0</v>
      </c>
      <c r="G1425" s="70" t="s">
        <v>76</v>
      </c>
      <c r="H1425" s="70" t="s">
        <v>1040</v>
      </c>
      <c r="I1425" s="70" t="s">
        <v>334</v>
      </c>
    </row>
    <row r="1426" spans="1:9" x14ac:dyDescent="0.2">
      <c r="A1426" s="71">
        <v>7195889424570</v>
      </c>
      <c r="B1426" s="71">
        <v>7006559630625</v>
      </c>
      <c r="C1426" s="70" t="s">
        <v>125</v>
      </c>
      <c r="D1426">
        <v>2.9</v>
      </c>
      <c r="E1426" s="72">
        <v>700</v>
      </c>
      <c r="F1426" s="72">
        <v>0</v>
      </c>
      <c r="G1426" s="70" t="s">
        <v>76</v>
      </c>
      <c r="H1426" s="70" t="s">
        <v>1040</v>
      </c>
      <c r="I1426" s="70" t="s">
        <v>136</v>
      </c>
    </row>
    <row r="1427" spans="1:9" x14ac:dyDescent="0.2">
      <c r="A1427" s="71">
        <v>7195889424571</v>
      </c>
      <c r="B1427" s="71">
        <v>7006559630625</v>
      </c>
      <c r="C1427" s="70" t="s">
        <v>81</v>
      </c>
      <c r="D1427">
        <v>-1</v>
      </c>
      <c r="E1427" s="72">
        <v>-100</v>
      </c>
      <c r="F1427" s="72">
        <v>0</v>
      </c>
      <c r="G1427" s="70" t="s">
        <v>76</v>
      </c>
      <c r="H1427" s="70" t="s">
        <v>1040</v>
      </c>
      <c r="I1427" s="70" t="s">
        <v>1042</v>
      </c>
    </row>
    <row r="1428" spans="1:9" x14ac:dyDescent="0.2">
      <c r="A1428" s="71">
        <v>7195889424572</v>
      </c>
      <c r="B1428" s="71">
        <v>7006559630625</v>
      </c>
      <c r="C1428" s="70" t="s">
        <v>48</v>
      </c>
      <c r="D1428">
        <v>0</v>
      </c>
      <c r="E1428" s="72">
        <v>56100</v>
      </c>
      <c r="F1428" s="72">
        <v>91800</v>
      </c>
      <c r="G1428" s="70" t="s">
        <v>84</v>
      </c>
      <c r="H1428" s="70" t="s">
        <v>1040</v>
      </c>
      <c r="I1428" s="70" t="s">
        <v>91</v>
      </c>
    </row>
    <row r="1429" spans="1:9" x14ac:dyDescent="0.2">
      <c r="A1429" s="71">
        <v>7195889424574</v>
      </c>
      <c r="B1429" s="71">
        <v>7006559630625</v>
      </c>
      <c r="C1429" s="70" t="s">
        <v>79</v>
      </c>
      <c r="D1429">
        <v>0</v>
      </c>
      <c r="E1429" s="72">
        <v>200</v>
      </c>
      <c r="F1429" s="72">
        <v>0</v>
      </c>
      <c r="G1429" s="70" t="s">
        <v>84</v>
      </c>
      <c r="H1429" s="70" t="s">
        <v>1040</v>
      </c>
      <c r="I1429" s="70" t="s">
        <v>83</v>
      </c>
    </row>
    <row r="1430" spans="1:9" x14ac:dyDescent="0.2">
      <c r="A1430" s="71">
        <v>7195889424575</v>
      </c>
      <c r="B1430" s="71">
        <v>7006559630625</v>
      </c>
      <c r="C1430" s="70" t="s">
        <v>125</v>
      </c>
      <c r="D1430">
        <v>0</v>
      </c>
      <c r="E1430" s="72">
        <v>12400</v>
      </c>
      <c r="F1430" s="72">
        <v>0</v>
      </c>
      <c r="G1430" s="70" t="s">
        <v>84</v>
      </c>
      <c r="H1430" s="70" t="s">
        <v>1040</v>
      </c>
      <c r="I1430" s="70" t="s">
        <v>91</v>
      </c>
    </row>
    <row r="1431" spans="1:9" x14ac:dyDescent="0.2">
      <c r="A1431" s="71">
        <v>7195889434581</v>
      </c>
      <c r="B1431" s="71">
        <v>7006559660691</v>
      </c>
      <c r="C1431" s="70" t="s">
        <v>48</v>
      </c>
      <c r="D1431">
        <v>0</v>
      </c>
      <c r="E1431" s="72">
        <v>29400</v>
      </c>
      <c r="F1431" s="72">
        <v>89300</v>
      </c>
      <c r="G1431" s="70" t="s">
        <v>84</v>
      </c>
      <c r="H1431" s="70" t="s">
        <v>1043</v>
      </c>
      <c r="I1431" s="70" t="s">
        <v>91</v>
      </c>
    </row>
    <row r="1432" spans="1:9" x14ac:dyDescent="0.2">
      <c r="A1432" s="71">
        <v>7195889434588</v>
      </c>
      <c r="B1432" s="71">
        <v>7006559660726</v>
      </c>
      <c r="C1432" s="70" t="s">
        <v>48</v>
      </c>
      <c r="D1432">
        <v>0</v>
      </c>
      <c r="E1432" s="72">
        <v>15000</v>
      </c>
      <c r="F1432" s="72">
        <v>70100</v>
      </c>
      <c r="G1432" s="70" t="s">
        <v>84</v>
      </c>
      <c r="H1432" s="70" t="s">
        <v>1044</v>
      </c>
      <c r="I1432" s="70" t="s">
        <v>91</v>
      </c>
    </row>
    <row r="1433" spans="1:9" x14ac:dyDescent="0.2">
      <c r="A1433" s="71">
        <v>7195889444596</v>
      </c>
      <c r="B1433" s="71">
        <v>7006559670778</v>
      </c>
      <c r="C1433" s="70" t="s">
        <v>48</v>
      </c>
      <c r="D1433">
        <v>0</v>
      </c>
      <c r="E1433" s="72">
        <v>15000</v>
      </c>
      <c r="F1433" s="72">
        <v>79800</v>
      </c>
      <c r="G1433" s="70" t="s">
        <v>84</v>
      </c>
      <c r="H1433" s="70" t="s">
        <v>1045</v>
      </c>
      <c r="I1433" s="70" t="s">
        <v>91</v>
      </c>
    </row>
    <row r="1434" spans="1:9" x14ac:dyDescent="0.2">
      <c r="A1434" s="71">
        <v>7195889444599</v>
      </c>
      <c r="B1434" s="71">
        <v>7006559670808</v>
      </c>
      <c r="C1434" s="70" t="s">
        <v>48</v>
      </c>
      <c r="D1434">
        <v>0</v>
      </c>
      <c r="E1434" s="72">
        <v>0</v>
      </c>
      <c r="F1434" s="72">
        <v>35500</v>
      </c>
      <c r="G1434" s="70" t="s">
        <v>84</v>
      </c>
      <c r="H1434" s="70" t="s">
        <v>1046</v>
      </c>
      <c r="I1434" s="70" t="s">
        <v>91</v>
      </c>
    </row>
    <row r="1435" spans="1:9" x14ac:dyDescent="0.2">
      <c r="A1435" s="71">
        <v>7195889454602</v>
      </c>
      <c r="B1435" s="71">
        <v>7006559680842</v>
      </c>
      <c r="C1435" s="70" t="s">
        <v>48</v>
      </c>
      <c r="D1435">
        <v>0</v>
      </c>
      <c r="E1435" s="72">
        <v>0</v>
      </c>
      <c r="F1435" s="72">
        <v>39200</v>
      </c>
      <c r="G1435" s="70" t="s">
        <v>84</v>
      </c>
      <c r="H1435" s="70" t="s">
        <v>1047</v>
      </c>
      <c r="I1435" s="70" t="s">
        <v>91</v>
      </c>
    </row>
    <row r="1436" spans="1:9" x14ac:dyDescent="0.2">
      <c r="A1436" s="71">
        <v>7195889464609</v>
      </c>
      <c r="B1436" s="71">
        <v>7006559690880</v>
      </c>
      <c r="C1436" s="70" t="s">
        <v>48</v>
      </c>
      <c r="D1436">
        <v>0</v>
      </c>
      <c r="E1436" s="72">
        <v>0</v>
      </c>
      <c r="F1436" s="72">
        <v>90300</v>
      </c>
      <c r="G1436" s="70" t="s">
        <v>84</v>
      </c>
      <c r="H1436" s="70" t="s">
        <v>57</v>
      </c>
      <c r="I1436" s="70" t="s">
        <v>91</v>
      </c>
    </row>
    <row r="1437" spans="1:9" x14ac:dyDescent="0.2">
      <c r="A1437" s="71">
        <v>7195889464615</v>
      </c>
      <c r="B1437" s="71">
        <v>7006559700918</v>
      </c>
      <c r="C1437" s="70" t="s">
        <v>48</v>
      </c>
      <c r="D1437">
        <v>0</v>
      </c>
      <c r="E1437" s="72">
        <v>0</v>
      </c>
      <c r="F1437" s="72">
        <v>19500</v>
      </c>
      <c r="G1437" s="70" t="s">
        <v>84</v>
      </c>
      <c r="H1437" s="70" t="s">
        <v>1048</v>
      </c>
      <c r="I1437" s="70" t="s">
        <v>91</v>
      </c>
    </row>
    <row r="1438" spans="1:9" x14ac:dyDescent="0.2">
      <c r="A1438" s="71">
        <v>7195889464619</v>
      </c>
      <c r="B1438" s="71">
        <v>7006559710955</v>
      </c>
      <c r="C1438" s="70" t="s">
        <v>48</v>
      </c>
      <c r="D1438">
        <v>0</v>
      </c>
      <c r="E1438" s="72">
        <v>0</v>
      </c>
      <c r="F1438" s="72">
        <v>60800</v>
      </c>
      <c r="G1438" s="70" t="s">
        <v>84</v>
      </c>
      <c r="H1438" s="70" t="s">
        <v>1049</v>
      </c>
      <c r="I1438" s="70" t="s">
        <v>91</v>
      </c>
    </row>
    <row r="1439" spans="1:9" x14ac:dyDescent="0.2">
      <c r="A1439" s="71">
        <v>7195889474623</v>
      </c>
      <c r="B1439" s="71">
        <v>7006559720988</v>
      </c>
      <c r="C1439" s="70" t="s">
        <v>48</v>
      </c>
      <c r="D1439">
        <v>0</v>
      </c>
      <c r="E1439" s="72">
        <v>0</v>
      </c>
      <c r="F1439" s="72">
        <v>71700</v>
      </c>
      <c r="G1439" s="70" t="s">
        <v>84</v>
      </c>
      <c r="H1439" s="70" t="s">
        <v>1050</v>
      </c>
      <c r="I1439" s="70" t="s">
        <v>91</v>
      </c>
    </row>
    <row r="1440" spans="1:9" x14ac:dyDescent="0.2">
      <c r="A1440" s="71">
        <v>7195889484631</v>
      </c>
      <c r="B1440" s="71">
        <v>7006559741057</v>
      </c>
      <c r="C1440" s="70" t="s">
        <v>48</v>
      </c>
      <c r="D1440">
        <v>0</v>
      </c>
      <c r="E1440" s="72">
        <v>0</v>
      </c>
      <c r="F1440" s="72">
        <v>51700</v>
      </c>
      <c r="G1440" s="70" t="s">
        <v>84</v>
      </c>
      <c r="H1440" s="70" t="s">
        <v>1051</v>
      </c>
      <c r="I1440" s="70" t="s">
        <v>91</v>
      </c>
    </row>
    <row r="1441" spans="1:9" x14ac:dyDescent="0.2">
      <c r="A1441" s="71">
        <v>7195889494647</v>
      </c>
      <c r="B1441" s="71">
        <v>7006559761177</v>
      </c>
      <c r="C1441" s="70" t="s">
        <v>48</v>
      </c>
      <c r="D1441">
        <v>0</v>
      </c>
      <c r="E1441" s="72">
        <v>52500</v>
      </c>
      <c r="F1441" s="72">
        <v>0</v>
      </c>
      <c r="G1441" s="70" t="s">
        <v>84</v>
      </c>
      <c r="H1441" s="70" t="s">
        <v>1052</v>
      </c>
      <c r="I1441" s="70" t="s">
        <v>91</v>
      </c>
    </row>
    <row r="1442" spans="1:9" x14ac:dyDescent="0.2">
      <c r="A1442" s="71">
        <v>7195889504654</v>
      </c>
      <c r="B1442" s="71">
        <v>7006559761206</v>
      </c>
      <c r="C1442" s="70" t="s">
        <v>48</v>
      </c>
      <c r="D1442">
        <v>0</v>
      </c>
      <c r="E1442" s="72">
        <v>20700</v>
      </c>
      <c r="F1442" s="72">
        <v>90700</v>
      </c>
      <c r="G1442" s="70" t="s">
        <v>84</v>
      </c>
      <c r="H1442" s="70" t="s">
        <v>1053</v>
      </c>
      <c r="I1442" s="70" t="s">
        <v>91</v>
      </c>
    </row>
    <row r="1443" spans="1:9" x14ac:dyDescent="0.2">
      <c r="A1443" s="71">
        <v>7195889504659</v>
      </c>
      <c r="B1443" s="71">
        <v>7006559771244</v>
      </c>
      <c r="C1443" s="70" t="s">
        <v>48</v>
      </c>
      <c r="D1443">
        <v>0</v>
      </c>
      <c r="E1443" s="72">
        <v>16100</v>
      </c>
      <c r="F1443" s="72">
        <v>169600</v>
      </c>
      <c r="G1443" s="70" t="s">
        <v>84</v>
      </c>
      <c r="H1443" s="70" t="s">
        <v>1054</v>
      </c>
      <c r="I1443" s="70" t="s">
        <v>91</v>
      </c>
    </row>
    <row r="1444" spans="1:9" x14ac:dyDescent="0.2">
      <c r="A1444" s="71">
        <v>7195889514666</v>
      </c>
      <c r="B1444" s="71">
        <v>7006559791315</v>
      </c>
      <c r="C1444" s="70" t="s">
        <v>48</v>
      </c>
      <c r="D1444">
        <v>0</v>
      </c>
      <c r="E1444" s="72">
        <v>15600</v>
      </c>
      <c r="F1444" s="72">
        <v>110100</v>
      </c>
      <c r="G1444" s="70" t="s">
        <v>84</v>
      </c>
      <c r="H1444" s="70" t="s">
        <v>1055</v>
      </c>
      <c r="I1444" s="70" t="s">
        <v>91</v>
      </c>
    </row>
    <row r="1445" spans="1:9" x14ac:dyDescent="0.2">
      <c r="A1445" s="71">
        <v>7195889524671</v>
      </c>
      <c r="B1445" s="71">
        <v>7006559791348</v>
      </c>
      <c r="C1445" s="70" t="s">
        <v>48</v>
      </c>
      <c r="D1445">
        <v>0</v>
      </c>
      <c r="E1445" s="72">
        <v>13200</v>
      </c>
      <c r="F1445" s="72">
        <v>151800</v>
      </c>
      <c r="G1445" s="70" t="s">
        <v>84</v>
      </c>
      <c r="H1445" s="70" t="s">
        <v>1056</v>
      </c>
      <c r="I1445" s="70" t="s">
        <v>91</v>
      </c>
    </row>
    <row r="1446" spans="1:9" x14ac:dyDescent="0.2">
      <c r="A1446" s="71">
        <v>7195889524675</v>
      </c>
      <c r="B1446" s="71">
        <v>7006559801379</v>
      </c>
      <c r="C1446" s="70" t="s">
        <v>48</v>
      </c>
      <c r="D1446">
        <v>0</v>
      </c>
      <c r="E1446" s="72">
        <v>13400</v>
      </c>
      <c r="F1446" s="72">
        <v>31400</v>
      </c>
      <c r="G1446" s="70" t="s">
        <v>84</v>
      </c>
      <c r="H1446" s="70" t="s">
        <v>1057</v>
      </c>
      <c r="I1446" s="70" t="s">
        <v>91</v>
      </c>
    </row>
    <row r="1447" spans="1:9" x14ac:dyDescent="0.2">
      <c r="A1447" s="71">
        <v>7195889534679</v>
      </c>
      <c r="B1447" s="71">
        <v>7006559811412</v>
      </c>
      <c r="C1447" s="70" t="s">
        <v>48</v>
      </c>
      <c r="D1447">
        <v>0</v>
      </c>
      <c r="E1447" s="72">
        <v>12400</v>
      </c>
      <c r="F1447" s="72">
        <v>131000</v>
      </c>
      <c r="G1447" s="70" t="s">
        <v>84</v>
      </c>
      <c r="H1447" s="70" t="s">
        <v>1058</v>
      </c>
      <c r="I1447" s="70" t="s">
        <v>91</v>
      </c>
    </row>
    <row r="1448" spans="1:9" x14ac:dyDescent="0.2">
      <c r="A1448" s="71">
        <v>7195889534683</v>
      </c>
      <c r="B1448" s="71">
        <v>7006559821442</v>
      </c>
      <c r="C1448" s="70" t="s">
        <v>48</v>
      </c>
      <c r="D1448">
        <v>0</v>
      </c>
      <c r="E1448" s="72">
        <v>14000</v>
      </c>
      <c r="F1448" s="72">
        <v>58500</v>
      </c>
      <c r="G1448" s="70" t="s">
        <v>84</v>
      </c>
      <c r="H1448" s="70" t="s">
        <v>1059</v>
      </c>
      <c r="I1448" s="70" t="s">
        <v>91</v>
      </c>
    </row>
    <row r="1449" spans="1:9" x14ac:dyDescent="0.2">
      <c r="A1449" s="71">
        <v>7195889554698</v>
      </c>
      <c r="B1449" s="71">
        <v>7006559841566</v>
      </c>
      <c r="C1449" s="70" t="s">
        <v>48</v>
      </c>
      <c r="D1449">
        <v>0</v>
      </c>
      <c r="E1449" s="72">
        <v>12600</v>
      </c>
      <c r="F1449" s="72">
        <v>53700</v>
      </c>
      <c r="G1449" s="70" t="s">
        <v>84</v>
      </c>
      <c r="H1449" s="70" t="s">
        <v>1060</v>
      </c>
      <c r="I1449" s="70" t="s">
        <v>91</v>
      </c>
    </row>
    <row r="1450" spans="1:9" x14ac:dyDescent="0.2">
      <c r="A1450" s="71">
        <v>7195889564705</v>
      </c>
      <c r="B1450" s="71">
        <v>7006559851628</v>
      </c>
      <c r="C1450" s="70" t="s">
        <v>48</v>
      </c>
      <c r="D1450">
        <v>0</v>
      </c>
      <c r="E1450" s="72">
        <v>4000</v>
      </c>
      <c r="F1450" s="72">
        <v>6900</v>
      </c>
      <c r="G1450" s="70" t="s">
        <v>84</v>
      </c>
      <c r="H1450" s="70" t="s">
        <v>1061</v>
      </c>
      <c r="I1450" s="70" t="s">
        <v>91</v>
      </c>
    </row>
    <row r="1451" spans="1:9" x14ac:dyDescent="0.2">
      <c r="A1451" s="71">
        <v>7195889564708</v>
      </c>
      <c r="B1451" s="71">
        <v>7006559851651</v>
      </c>
      <c r="C1451" s="70" t="s">
        <v>75</v>
      </c>
      <c r="D1451">
        <v>-1.4</v>
      </c>
      <c r="E1451" s="72">
        <v>0</v>
      </c>
      <c r="F1451" s="72">
        <v>0</v>
      </c>
      <c r="G1451" s="70" t="s">
        <v>76</v>
      </c>
      <c r="H1451" s="70" t="s">
        <v>1062</v>
      </c>
      <c r="I1451" s="70" t="s">
        <v>376</v>
      </c>
    </row>
    <row r="1452" spans="1:9" x14ac:dyDescent="0.2">
      <c r="A1452" s="71">
        <v>7195889564709</v>
      </c>
      <c r="B1452" s="71">
        <v>7006559851651</v>
      </c>
      <c r="C1452" s="70" t="s">
        <v>79</v>
      </c>
      <c r="D1452">
        <v>1.4</v>
      </c>
      <c r="E1452" s="72">
        <v>0</v>
      </c>
      <c r="F1452" s="72">
        <v>0</v>
      </c>
      <c r="G1452" s="70" t="s">
        <v>76</v>
      </c>
      <c r="H1452" s="70" t="s">
        <v>1062</v>
      </c>
      <c r="I1452" s="70" t="s">
        <v>90</v>
      </c>
    </row>
    <row r="1453" spans="1:9" x14ac:dyDescent="0.2">
      <c r="A1453" s="71">
        <v>7195889564710</v>
      </c>
      <c r="B1453" s="71">
        <v>7006559851651</v>
      </c>
      <c r="C1453" s="70" t="s">
        <v>75</v>
      </c>
      <c r="D1453">
        <v>0</v>
      </c>
      <c r="E1453" s="72">
        <v>600</v>
      </c>
      <c r="F1453" s="72">
        <v>0</v>
      </c>
      <c r="G1453" s="70" t="s">
        <v>84</v>
      </c>
      <c r="H1453" s="70" t="s">
        <v>1062</v>
      </c>
      <c r="I1453" s="70" t="s">
        <v>83</v>
      </c>
    </row>
    <row r="1454" spans="1:9" x14ac:dyDescent="0.2">
      <c r="A1454" s="71">
        <v>7195889564711</v>
      </c>
      <c r="B1454" s="71">
        <v>7006559851651</v>
      </c>
      <c r="C1454" s="70" t="s">
        <v>79</v>
      </c>
      <c r="D1454">
        <v>0</v>
      </c>
      <c r="E1454" s="72">
        <v>400</v>
      </c>
      <c r="F1454" s="72">
        <v>0</v>
      </c>
      <c r="G1454" s="70" t="s">
        <v>84</v>
      </c>
      <c r="H1454" s="70" t="s">
        <v>1062</v>
      </c>
      <c r="I1454" s="70" t="s">
        <v>83</v>
      </c>
    </row>
    <row r="1455" spans="1:9" x14ac:dyDescent="0.2">
      <c r="A1455" s="71">
        <v>7195889574716</v>
      </c>
      <c r="B1455" s="71">
        <v>7006559861675</v>
      </c>
      <c r="C1455" s="70" t="s">
        <v>75</v>
      </c>
      <c r="D1455">
        <v>0.79100000000000004</v>
      </c>
      <c r="E1455" s="72">
        <v>100</v>
      </c>
      <c r="F1455" s="72">
        <v>0</v>
      </c>
      <c r="G1455" s="70" t="s">
        <v>76</v>
      </c>
      <c r="H1455" s="70" t="s">
        <v>1063</v>
      </c>
      <c r="I1455" s="70" t="s">
        <v>345</v>
      </c>
    </row>
    <row r="1456" spans="1:9" x14ac:dyDescent="0.2">
      <c r="A1456" s="71">
        <v>7195889574717</v>
      </c>
      <c r="B1456" s="71">
        <v>7006559861675</v>
      </c>
      <c r="C1456" s="70" t="s">
        <v>79</v>
      </c>
      <c r="D1456">
        <v>1</v>
      </c>
      <c r="E1456" s="72">
        <v>100</v>
      </c>
      <c r="F1456" s="72">
        <v>0</v>
      </c>
      <c r="G1456" s="70" t="s">
        <v>76</v>
      </c>
      <c r="H1456" s="70" t="s">
        <v>1063</v>
      </c>
      <c r="I1456" s="70" t="s">
        <v>345</v>
      </c>
    </row>
    <row r="1457" spans="1:9" x14ac:dyDescent="0.2">
      <c r="A1457" s="71">
        <v>7195889574718</v>
      </c>
      <c r="B1457" s="71">
        <v>7006559861675</v>
      </c>
      <c r="C1457" s="70" t="s">
        <v>80</v>
      </c>
      <c r="D1457">
        <v>-1.8</v>
      </c>
      <c r="E1457" s="72">
        <v>-300</v>
      </c>
      <c r="F1457" s="72">
        <v>0</v>
      </c>
      <c r="G1457" s="70" t="s">
        <v>76</v>
      </c>
      <c r="H1457" s="70" t="s">
        <v>1063</v>
      </c>
      <c r="I1457" s="70" t="s">
        <v>1064</v>
      </c>
    </row>
    <row r="1458" spans="1:9" x14ac:dyDescent="0.2">
      <c r="A1458" s="71">
        <v>7195889574719</v>
      </c>
      <c r="B1458" s="71">
        <v>7006559861675</v>
      </c>
      <c r="C1458" s="70" t="s">
        <v>81</v>
      </c>
      <c r="D1458">
        <v>8.9999999999999993E-3</v>
      </c>
      <c r="E1458" s="72">
        <v>100</v>
      </c>
      <c r="F1458" s="72">
        <v>0</v>
      </c>
      <c r="G1458" s="70" t="s">
        <v>76</v>
      </c>
      <c r="H1458" s="70" t="s">
        <v>1063</v>
      </c>
      <c r="I1458" s="70" t="s">
        <v>345</v>
      </c>
    </row>
    <row r="1459" spans="1:9" x14ac:dyDescent="0.2">
      <c r="A1459" s="71">
        <v>7195889584725</v>
      </c>
      <c r="B1459" s="71">
        <v>7006559861698</v>
      </c>
      <c r="C1459" s="70" t="s">
        <v>79</v>
      </c>
      <c r="D1459">
        <v>-0.9</v>
      </c>
      <c r="E1459" s="72">
        <v>0</v>
      </c>
      <c r="F1459" s="72">
        <v>0</v>
      </c>
      <c r="G1459" s="70" t="s">
        <v>76</v>
      </c>
      <c r="H1459" s="70" t="s">
        <v>1065</v>
      </c>
      <c r="I1459" s="70" t="s">
        <v>94</v>
      </c>
    </row>
    <row r="1460" spans="1:9" x14ac:dyDescent="0.2">
      <c r="A1460" s="71">
        <v>7195889584726</v>
      </c>
      <c r="B1460" s="71">
        <v>7006559861698</v>
      </c>
      <c r="C1460" s="70" t="s">
        <v>75</v>
      </c>
      <c r="D1460">
        <v>0.9</v>
      </c>
      <c r="E1460" s="72">
        <v>0</v>
      </c>
      <c r="F1460" s="72">
        <v>0</v>
      </c>
      <c r="G1460" s="70" t="s">
        <v>76</v>
      </c>
      <c r="H1460" s="70" t="s">
        <v>1065</v>
      </c>
      <c r="I1460" s="70" t="s">
        <v>119</v>
      </c>
    </row>
    <row r="1461" spans="1:9" x14ac:dyDescent="0.2">
      <c r="A1461" s="71">
        <v>7195889584727</v>
      </c>
      <c r="B1461" s="71">
        <v>7006559861698</v>
      </c>
      <c r="C1461" s="70" t="s">
        <v>75</v>
      </c>
      <c r="D1461">
        <v>0</v>
      </c>
      <c r="E1461" s="72">
        <v>1900</v>
      </c>
      <c r="F1461" s="72">
        <v>0</v>
      </c>
      <c r="G1461" s="70" t="s">
        <v>84</v>
      </c>
      <c r="H1461" s="70" t="s">
        <v>1065</v>
      </c>
      <c r="I1461" s="70" t="s">
        <v>83</v>
      </c>
    </row>
    <row r="1462" spans="1:9" x14ac:dyDescent="0.2">
      <c r="A1462" s="71">
        <v>7195889584728</v>
      </c>
      <c r="B1462" s="71">
        <v>7006559861698</v>
      </c>
      <c r="C1462" s="70" t="s">
        <v>79</v>
      </c>
      <c r="D1462">
        <v>0</v>
      </c>
      <c r="E1462" s="72">
        <v>100</v>
      </c>
      <c r="F1462" s="72">
        <v>0</v>
      </c>
      <c r="G1462" s="70" t="s">
        <v>84</v>
      </c>
      <c r="H1462" s="70" t="s">
        <v>1065</v>
      </c>
      <c r="I1462" s="70" t="s">
        <v>83</v>
      </c>
    </row>
    <row r="1463" spans="1:9" x14ac:dyDescent="0.2">
      <c r="A1463" s="71">
        <v>7195889594732</v>
      </c>
      <c r="B1463" s="71">
        <v>7006559861719</v>
      </c>
      <c r="C1463" s="70" t="s">
        <v>75</v>
      </c>
      <c r="D1463">
        <v>-1.3</v>
      </c>
      <c r="E1463" s="72">
        <v>-300</v>
      </c>
      <c r="F1463" s="72">
        <v>0</v>
      </c>
      <c r="G1463" s="70" t="s">
        <v>76</v>
      </c>
      <c r="H1463" s="70" t="s">
        <v>1066</v>
      </c>
      <c r="I1463" s="70" t="s">
        <v>361</v>
      </c>
    </row>
    <row r="1464" spans="1:9" x14ac:dyDescent="0.2">
      <c r="A1464" s="71">
        <v>7195889594733</v>
      </c>
      <c r="B1464" s="71">
        <v>7006559861719</v>
      </c>
      <c r="C1464" s="70" t="s">
        <v>81</v>
      </c>
      <c r="D1464">
        <v>-0.7</v>
      </c>
      <c r="E1464" s="72">
        <v>-100</v>
      </c>
      <c r="F1464" s="72">
        <v>0</v>
      </c>
      <c r="G1464" s="70" t="s">
        <v>76</v>
      </c>
      <c r="H1464" s="70" t="s">
        <v>1066</v>
      </c>
      <c r="I1464" s="70" t="s">
        <v>361</v>
      </c>
    </row>
    <row r="1465" spans="1:9" x14ac:dyDescent="0.2">
      <c r="A1465" s="71">
        <v>7195889594734</v>
      </c>
      <c r="B1465" s="71">
        <v>7006559861719</v>
      </c>
      <c r="C1465" s="70" t="s">
        <v>79</v>
      </c>
      <c r="D1465">
        <v>2</v>
      </c>
      <c r="E1465" s="72">
        <v>400</v>
      </c>
      <c r="F1465" s="72">
        <v>0</v>
      </c>
      <c r="G1465" s="70" t="s">
        <v>76</v>
      </c>
      <c r="H1465" s="70" t="s">
        <v>1066</v>
      </c>
      <c r="I1465" s="70" t="s">
        <v>1067</v>
      </c>
    </row>
    <row r="1466" spans="1:9" x14ac:dyDescent="0.2">
      <c r="A1466" s="71">
        <v>7195889614758</v>
      </c>
      <c r="B1466" s="71">
        <v>7006559871962</v>
      </c>
      <c r="C1466" s="70" t="s">
        <v>48</v>
      </c>
      <c r="D1466">
        <v>0</v>
      </c>
      <c r="E1466" s="72">
        <v>28900</v>
      </c>
      <c r="F1466" s="72">
        <v>43100</v>
      </c>
      <c r="G1466" s="70" t="s">
        <v>84</v>
      </c>
      <c r="H1466" s="70" t="s">
        <v>1068</v>
      </c>
      <c r="I1466" s="70" t="s">
        <v>91</v>
      </c>
    </row>
    <row r="1467" spans="1:9" x14ac:dyDescent="0.2">
      <c r="A1467" s="71">
        <v>7195889624764</v>
      </c>
      <c r="B1467" s="71">
        <v>7006559881995</v>
      </c>
      <c r="C1467" s="70" t="s">
        <v>48</v>
      </c>
      <c r="D1467">
        <v>0</v>
      </c>
      <c r="E1467" s="72">
        <v>32400</v>
      </c>
      <c r="F1467" s="72">
        <v>32300</v>
      </c>
      <c r="G1467" s="70" t="s">
        <v>84</v>
      </c>
      <c r="H1467" s="70" t="s">
        <v>1069</v>
      </c>
      <c r="I1467" s="70" t="s">
        <v>91</v>
      </c>
    </row>
    <row r="1468" spans="1:9" x14ac:dyDescent="0.2">
      <c r="A1468" s="71">
        <v>7195889634769</v>
      </c>
      <c r="B1468" s="71">
        <v>7006559892029</v>
      </c>
      <c r="C1468" s="70" t="s">
        <v>48</v>
      </c>
      <c r="D1468">
        <v>0</v>
      </c>
      <c r="E1468" s="72">
        <v>31200</v>
      </c>
      <c r="F1468" s="72">
        <v>34600</v>
      </c>
      <c r="G1468" s="70" t="s">
        <v>84</v>
      </c>
      <c r="H1468" s="70" t="s">
        <v>1070</v>
      </c>
      <c r="I1468" s="70" t="s">
        <v>91</v>
      </c>
    </row>
    <row r="1469" spans="1:9" x14ac:dyDescent="0.2">
      <c r="A1469" s="71">
        <v>7195889634773</v>
      </c>
      <c r="B1469" s="71">
        <v>7006559902066</v>
      </c>
      <c r="C1469" s="70" t="s">
        <v>48</v>
      </c>
      <c r="D1469">
        <v>0</v>
      </c>
      <c r="E1469" s="72">
        <v>29900</v>
      </c>
      <c r="F1469" s="72">
        <v>30600</v>
      </c>
      <c r="G1469" s="70" t="s">
        <v>84</v>
      </c>
      <c r="H1469" s="70" t="s">
        <v>1071</v>
      </c>
      <c r="I1469" s="70" t="s">
        <v>91</v>
      </c>
    </row>
    <row r="1470" spans="1:9" x14ac:dyDescent="0.2">
      <c r="A1470" s="71">
        <v>7195889644777</v>
      </c>
      <c r="B1470" s="71">
        <v>7006559902099</v>
      </c>
      <c r="C1470" s="70" t="s">
        <v>48</v>
      </c>
      <c r="D1470">
        <v>0</v>
      </c>
      <c r="E1470" s="72">
        <v>28900</v>
      </c>
      <c r="F1470" s="72">
        <v>77100</v>
      </c>
      <c r="G1470" s="70" t="s">
        <v>84</v>
      </c>
      <c r="H1470" s="70" t="s">
        <v>1072</v>
      </c>
      <c r="I1470" s="70" t="s">
        <v>91</v>
      </c>
    </row>
    <row r="1471" spans="1:9" x14ac:dyDescent="0.2">
      <c r="A1471" s="71">
        <v>7195889644783</v>
      </c>
      <c r="B1471" s="71">
        <v>7006559912131</v>
      </c>
      <c r="C1471" s="70" t="s">
        <v>48</v>
      </c>
      <c r="D1471">
        <v>0</v>
      </c>
      <c r="E1471" s="72">
        <v>33300</v>
      </c>
      <c r="F1471" s="72">
        <v>56100</v>
      </c>
      <c r="G1471" s="70" t="s">
        <v>84</v>
      </c>
      <c r="H1471" s="70" t="s">
        <v>1073</v>
      </c>
      <c r="I1471" s="70" t="s">
        <v>91</v>
      </c>
    </row>
    <row r="1472" spans="1:9" x14ac:dyDescent="0.2">
      <c r="A1472" s="71">
        <v>7195889654787</v>
      </c>
      <c r="B1472" s="71">
        <v>7006559922161</v>
      </c>
      <c r="C1472" s="70" t="s">
        <v>48</v>
      </c>
      <c r="D1472">
        <v>0</v>
      </c>
      <c r="E1472" s="72">
        <v>25700</v>
      </c>
      <c r="F1472" s="72">
        <v>37400</v>
      </c>
      <c r="G1472" s="70" t="s">
        <v>84</v>
      </c>
      <c r="H1472" s="70" t="s">
        <v>1074</v>
      </c>
      <c r="I1472" s="70" t="s">
        <v>91</v>
      </c>
    </row>
    <row r="1473" spans="1:9" x14ac:dyDescent="0.2">
      <c r="A1473" s="71">
        <v>7195889654793</v>
      </c>
      <c r="B1473" s="71">
        <v>7006559922194</v>
      </c>
      <c r="C1473" s="70" t="s">
        <v>79</v>
      </c>
      <c r="D1473">
        <v>0.34599999999999997</v>
      </c>
      <c r="E1473" s="72">
        <v>200</v>
      </c>
      <c r="F1473" s="72">
        <v>0</v>
      </c>
      <c r="G1473" s="70" t="s">
        <v>76</v>
      </c>
      <c r="H1473" s="70" t="s">
        <v>1075</v>
      </c>
      <c r="I1473" s="70" t="s">
        <v>553</v>
      </c>
    </row>
    <row r="1474" spans="1:9" x14ac:dyDescent="0.2">
      <c r="A1474" s="71">
        <v>7195889654794</v>
      </c>
      <c r="B1474" s="71">
        <v>7006559922194</v>
      </c>
      <c r="C1474" s="70" t="s">
        <v>80</v>
      </c>
      <c r="D1474">
        <v>-5.6</v>
      </c>
      <c r="E1474" s="72">
        <v>-900</v>
      </c>
      <c r="F1474" s="72">
        <v>0</v>
      </c>
      <c r="G1474" s="70" t="s">
        <v>76</v>
      </c>
      <c r="H1474" s="70" t="s">
        <v>1075</v>
      </c>
      <c r="I1474" s="70" t="s">
        <v>369</v>
      </c>
    </row>
    <row r="1475" spans="1:9" x14ac:dyDescent="0.2">
      <c r="A1475" s="71">
        <v>7195889654795</v>
      </c>
      <c r="B1475" s="71">
        <v>7006559922194</v>
      </c>
      <c r="C1475" s="70" t="s">
        <v>81</v>
      </c>
      <c r="D1475">
        <v>-0.247</v>
      </c>
      <c r="E1475" s="72">
        <v>-200</v>
      </c>
      <c r="F1475" s="72">
        <v>0</v>
      </c>
      <c r="G1475" s="70" t="s">
        <v>76</v>
      </c>
      <c r="H1475" s="70" t="s">
        <v>1075</v>
      </c>
      <c r="I1475" s="70" t="s">
        <v>361</v>
      </c>
    </row>
    <row r="1476" spans="1:9" x14ac:dyDescent="0.2">
      <c r="A1476" s="71">
        <v>7195889654796</v>
      </c>
      <c r="B1476" s="71">
        <v>7006559922194</v>
      </c>
      <c r="C1476" s="70" t="s">
        <v>75</v>
      </c>
      <c r="D1476">
        <v>5.5010000000000003</v>
      </c>
      <c r="E1476" s="72">
        <v>900</v>
      </c>
      <c r="F1476" s="72">
        <v>0</v>
      </c>
      <c r="G1476" s="70" t="s">
        <v>76</v>
      </c>
      <c r="H1476" s="70" t="s">
        <v>1075</v>
      </c>
      <c r="I1476" s="70" t="s">
        <v>345</v>
      </c>
    </row>
    <row r="1477" spans="1:9" x14ac:dyDescent="0.2">
      <c r="A1477" s="71">
        <v>7195889664806</v>
      </c>
      <c r="B1477" s="71">
        <v>7006559922223</v>
      </c>
      <c r="C1477" s="70" t="s">
        <v>81</v>
      </c>
      <c r="D1477">
        <v>-1.7529999999999999</v>
      </c>
      <c r="E1477" s="72">
        <v>-200</v>
      </c>
      <c r="F1477" s="72">
        <v>0</v>
      </c>
      <c r="G1477" s="70" t="s">
        <v>76</v>
      </c>
      <c r="H1477" s="70" t="s">
        <v>1076</v>
      </c>
      <c r="I1477" s="70" t="s">
        <v>78</v>
      </c>
    </row>
    <row r="1478" spans="1:9" x14ac:dyDescent="0.2">
      <c r="A1478" s="71">
        <v>7195889664807</v>
      </c>
      <c r="B1478" s="71">
        <v>7006559922223</v>
      </c>
      <c r="C1478" s="70" t="s">
        <v>75</v>
      </c>
      <c r="D1478">
        <v>1.7529999999999999</v>
      </c>
      <c r="E1478" s="72">
        <v>200</v>
      </c>
      <c r="F1478" s="72">
        <v>0</v>
      </c>
      <c r="G1478" s="70" t="s">
        <v>76</v>
      </c>
      <c r="H1478" s="70" t="s">
        <v>1076</v>
      </c>
      <c r="I1478" s="70" t="s">
        <v>78</v>
      </c>
    </row>
    <row r="1479" spans="1:9" x14ac:dyDescent="0.2">
      <c r="A1479" s="71">
        <v>7195889664808</v>
      </c>
      <c r="B1479" s="71">
        <v>7006559922223</v>
      </c>
      <c r="C1479" s="70" t="s">
        <v>79</v>
      </c>
      <c r="D1479">
        <v>-0.1</v>
      </c>
      <c r="E1479" s="72">
        <v>100</v>
      </c>
      <c r="F1479" s="72">
        <v>0</v>
      </c>
      <c r="G1479" s="70" t="s">
        <v>76</v>
      </c>
      <c r="H1479" s="70" t="s">
        <v>1076</v>
      </c>
      <c r="I1479" s="70" t="s">
        <v>78</v>
      </c>
    </row>
    <row r="1480" spans="1:9" x14ac:dyDescent="0.2">
      <c r="A1480" s="71">
        <v>7195889664809</v>
      </c>
      <c r="B1480" s="71">
        <v>7006559922223</v>
      </c>
      <c r="C1480" s="70" t="s">
        <v>80</v>
      </c>
      <c r="D1480">
        <v>-2.1</v>
      </c>
      <c r="E1480" s="72">
        <v>-400</v>
      </c>
      <c r="F1480" s="72">
        <v>0</v>
      </c>
      <c r="G1480" s="70" t="s">
        <v>76</v>
      </c>
      <c r="H1480" s="70" t="s">
        <v>1076</v>
      </c>
      <c r="I1480" s="70" t="s">
        <v>78</v>
      </c>
    </row>
    <row r="1481" spans="1:9" x14ac:dyDescent="0.2">
      <c r="A1481" s="71">
        <v>7195889664810</v>
      </c>
      <c r="B1481" s="71">
        <v>7006559922223</v>
      </c>
      <c r="C1481" s="70" t="s">
        <v>125</v>
      </c>
      <c r="D1481">
        <v>2.2000000000000002</v>
      </c>
      <c r="E1481" s="72">
        <v>300</v>
      </c>
      <c r="F1481" s="72">
        <v>0</v>
      </c>
      <c r="G1481" s="70" t="s">
        <v>76</v>
      </c>
      <c r="H1481" s="70" t="s">
        <v>1076</v>
      </c>
      <c r="I1481" s="70" t="s">
        <v>78</v>
      </c>
    </row>
    <row r="1482" spans="1:9" x14ac:dyDescent="0.2">
      <c r="A1482" s="71">
        <v>7195889674836</v>
      </c>
      <c r="B1482" s="71">
        <v>7006559922279</v>
      </c>
      <c r="C1482" s="70" t="s">
        <v>117</v>
      </c>
      <c r="D1482">
        <v>6.5</v>
      </c>
      <c r="E1482" s="72">
        <v>1500</v>
      </c>
      <c r="F1482" s="72">
        <v>0</v>
      </c>
      <c r="G1482" s="70" t="s">
        <v>76</v>
      </c>
      <c r="H1482" s="70" t="s">
        <v>1077</v>
      </c>
      <c r="I1482" s="70" t="s">
        <v>136</v>
      </c>
    </row>
    <row r="1483" spans="1:9" x14ac:dyDescent="0.2">
      <c r="A1483" s="71">
        <v>7195889674837</v>
      </c>
      <c r="B1483" s="71">
        <v>7006559922279</v>
      </c>
      <c r="C1483" s="70" t="s">
        <v>75</v>
      </c>
      <c r="D1483">
        <v>-17.600000000000001</v>
      </c>
      <c r="E1483" s="72">
        <v>-4700</v>
      </c>
      <c r="F1483" s="72">
        <v>0</v>
      </c>
      <c r="G1483" s="70" t="s">
        <v>76</v>
      </c>
      <c r="H1483" s="70" t="s">
        <v>1077</v>
      </c>
      <c r="I1483" s="70" t="s">
        <v>567</v>
      </c>
    </row>
    <row r="1484" spans="1:9" x14ac:dyDescent="0.2">
      <c r="A1484" s="71">
        <v>7195889674838</v>
      </c>
      <c r="B1484" s="71">
        <v>7006559922279</v>
      </c>
      <c r="C1484" s="70" t="s">
        <v>81</v>
      </c>
      <c r="D1484">
        <v>-0.14000000000000001</v>
      </c>
      <c r="E1484" s="72">
        <v>-100</v>
      </c>
      <c r="F1484" s="72">
        <v>0</v>
      </c>
      <c r="G1484" s="70" t="s">
        <v>76</v>
      </c>
      <c r="H1484" s="70" t="s">
        <v>1077</v>
      </c>
      <c r="I1484" s="70" t="s">
        <v>344</v>
      </c>
    </row>
    <row r="1485" spans="1:9" x14ac:dyDescent="0.2">
      <c r="A1485" s="71">
        <v>7195889674839</v>
      </c>
      <c r="B1485" s="71">
        <v>7006559922279</v>
      </c>
      <c r="C1485" s="70" t="s">
        <v>79</v>
      </c>
      <c r="D1485">
        <v>11.24</v>
      </c>
      <c r="E1485" s="72">
        <v>3300</v>
      </c>
      <c r="F1485" s="72">
        <v>0</v>
      </c>
      <c r="G1485" s="70" t="s">
        <v>76</v>
      </c>
      <c r="H1485" s="70" t="s">
        <v>1077</v>
      </c>
      <c r="I1485" s="70" t="s">
        <v>334</v>
      </c>
    </row>
    <row r="1486" spans="1:9" x14ac:dyDescent="0.2">
      <c r="A1486" s="71">
        <v>7195889684848</v>
      </c>
      <c r="B1486" s="71">
        <v>7006559932343</v>
      </c>
      <c r="C1486" s="70" t="s">
        <v>75</v>
      </c>
      <c r="D1486">
        <v>0.2</v>
      </c>
      <c r="E1486" s="72">
        <v>100</v>
      </c>
      <c r="F1486" s="72">
        <v>0</v>
      </c>
      <c r="G1486" s="70" t="s">
        <v>76</v>
      </c>
      <c r="H1486" s="70" t="s">
        <v>1078</v>
      </c>
      <c r="I1486" s="70" t="s">
        <v>345</v>
      </c>
    </row>
    <row r="1487" spans="1:9" x14ac:dyDescent="0.2">
      <c r="A1487" s="71">
        <v>7195889684849</v>
      </c>
      <c r="B1487" s="71">
        <v>7006559932343</v>
      </c>
      <c r="C1487" s="70" t="s">
        <v>79</v>
      </c>
      <c r="D1487">
        <v>1.1279999999999999</v>
      </c>
      <c r="E1487" s="72">
        <v>100</v>
      </c>
      <c r="F1487" s="72">
        <v>0</v>
      </c>
      <c r="G1487" s="70" t="s">
        <v>76</v>
      </c>
      <c r="H1487" s="70" t="s">
        <v>1078</v>
      </c>
      <c r="I1487" s="70" t="s">
        <v>345</v>
      </c>
    </row>
    <row r="1488" spans="1:9" x14ac:dyDescent="0.2">
      <c r="A1488" s="71">
        <v>7195889684850</v>
      </c>
      <c r="B1488" s="71">
        <v>7006559932343</v>
      </c>
      <c r="C1488" s="70" t="s">
        <v>80</v>
      </c>
      <c r="D1488">
        <v>-1.6</v>
      </c>
      <c r="E1488" s="72">
        <v>-300</v>
      </c>
      <c r="F1488" s="72">
        <v>0</v>
      </c>
      <c r="G1488" s="70" t="s">
        <v>76</v>
      </c>
      <c r="H1488" s="70" t="s">
        <v>1078</v>
      </c>
      <c r="I1488" s="70" t="s">
        <v>1064</v>
      </c>
    </row>
    <row r="1489" spans="1:9" x14ac:dyDescent="0.2">
      <c r="A1489" s="71">
        <v>7195889684851</v>
      </c>
      <c r="B1489" s="71">
        <v>7006559932343</v>
      </c>
      <c r="C1489" s="70" t="s">
        <v>81</v>
      </c>
      <c r="D1489">
        <v>0.27200000000000002</v>
      </c>
      <c r="E1489" s="72">
        <v>100</v>
      </c>
      <c r="F1489" s="72">
        <v>0</v>
      </c>
      <c r="G1489" s="70" t="s">
        <v>76</v>
      </c>
      <c r="H1489" s="70" t="s">
        <v>1078</v>
      </c>
      <c r="I1489" s="70" t="s">
        <v>345</v>
      </c>
    </row>
    <row r="1490" spans="1:9" x14ac:dyDescent="0.2">
      <c r="A1490" s="71">
        <v>7195889704861</v>
      </c>
      <c r="B1490" s="71">
        <v>7006559942372</v>
      </c>
      <c r="C1490" s="70" t="s">
        <v>79</v>
      </c>
      <c r="D1490">
        <v>3.5</v>
      </c>
      <c r="E1490" s="72">
        <v>600</v>
      </c>
      <c r="F1490" s="72">
        <v>0</v>
      </c>
      <c r="G1490" s="70" t="s">
        <v>76</v>
      </c>
      <c r="H1490" s="70" t="s">
        <v>1079</v>
      </c>
      <c r="I1490" s="70" t="s">
        <v>345</v>
      </c>
    </row>
    <row r="1491" spans="1:9" x14ac:dyDescent="0.2">
      <c r="A1491" s="71">
        <v>7195889704862</v>
      </c>
      <c r="B1491" s="71">
        <v>7006559942372</v>
      </c>
      <c r="C1491" s="70" t="s">
        <v>81</v>
      </c>
      <c r="D1491">
        <v>1.5</v>
      </c>
      <c r="E1491" s="72">
        <v>200</v>
      </c>
      <c r="F1491" s="72">
        <v>0</v>
      </c>
      <c r="G1491" s="70" t="s">
        <v>76</v>
      </c>
      <c r="H1491" s="70" t="s">
        <v>1079</v>
      </c>
      <c r="I1491" s="70" t="s">
        <v>345</v>
      </c>
    </row>
    <row r="1492" spans="1:9" x14ac:dyDescent="0.2">
      <c r="A1492" s="71">
        <v>7195889704863</v>
      </c>
      <c r="B1492" s="71">
        <v>7006559942372</v>
      </c>
      <c r="C1492" s="70" t="s">
        <v>80</v>
      </c>
      <c r="D1492">
        <v>-5</v>
      </c>
      <c r="E1492" s="72">
        <v>-800</v>
      </c>
      <c r="F1492" s="72">
        <v>0</v>
      </c>
      <c r="G1492" s="70" t="s">
        <v>76</v>
      </c>
      <c r="H1492" s="70" t="s">
        <v>1079</v>
      </c>
      <c r="I1492" s="70" t="s">
        <v>1080</v>
      </c>
    </row>
    <row r="1493" spans="1:9" x14ac:dyDescent="0.2">
      <c r="A1493" s="71">
        <v>7195889714884</v>
      </c>
      <c r="B1493" s="71">
        <v>7006559942440</v>
      </c>
      <c r="C1493" s="70" t="s">
        <v>48</v>
      </c>
      <c r="D1493">
        <v>0</v>
      </c>
      <c r="E1493" s="72">
        <v>0</v>
      </c>
      <c r="F1493" s="72">
        <v>93900</v>
      </c>
      <c r="G1493" s="70" t="s">
        <v>84</v>
      </c>
      <c r="H1493" s="70" t="s">
        <v>1081</v>
      </c>
      <c r="I1493" s="70" t="s">
        <v>91</v>
      </c>
    </row>
    <row r="1494" spans="1:9" x14ac:dyDescent="0.2">
      <c r="A1494" s="71">
        <v>7195889724889</v>
      </c>
      <c r="B1494" s="71">
        <v>7006559952469</v>
      </c>
      <c r="C1494" s="70" t="s">
        <v>48</v>
      </c>
      <c r="D1494">
        <v>0</v>
      </c>
      <c r="E1494" s="72">
        <v>0</v>
      </c>
      <c r="F1494" s="72">
        <v>44200</v>
      </c>
      <c r="G1494" s="70" t="s">
        <v>84</v>
      </c>
      <c r="H1494" s="70" t="s">
        <v>1082</v>
      </c>
      <c r="I1494" s="70" t="s">
        <v>91</v>
      </c>
    </row>
    <row r="1495" spans="1:9" x14ac:dyDescent="0.2">
      <c r="A1495" s="71">
        <v>7195889724894</v>
      </c>
      <c r="B1495" s="71">
        <v>7006559962499</v>
      </c>
      <c r="C1495" s="70" t="s">
        <v>75</v>
      </c>
      <c r="D1495">
        <v>2.6</v>
      </c>
      <c r="E1495" s="72">
        <v>400</v>
      </c>
      <c r="F1495" s="72">
        <v>0</v>
      </c>
      <c r="G1495" s="70" t="s">
        <v>76</v>
      </c>
      <c r="H1495" s="70" t="s">
        <v>1083</v>
      </c>
      <c r="I1495" s="70" t="s">
        <v>345</v>
      </c>
    </row>
    <row r="1496" spans="1:9" x14ac:dyDescent="0.2">
      <c r="A1496" s="71">
        <v>7195889724895</v>
      </c>
      <c r="B1496" s="71">
        <v>7006559962499</v>
      </c>
      <c r="C1496" s="70" t="s">
        <v>79</v>
      </c>
      <c r="D1496">
        <v>2.274</v>
      </c>
      <c r="E1496" s="72">
        <v>500</v>
      </c>
      <c r="F1496" s="72">
        <v>0</v>
      </c>
      <c r="G1496" s="70" t="s">
        <v>76</v>
      </c>
      <c r="H1496" s="70" t="s">
        <v>1083</v>
      </c>
      <c r="I1496" s="70" t="s">
        <v>553</v>
      </c>
    </row>
    <row r="1497" spans="1:9" x14ac:dyDescent="0.2">
      <c r="A1497" s="71">
        <v>7195889724896</v>
      </c>
      <c r="B1497" s="71">
        <v>7006559962499</v>
      </c>
      <c r="C1497" s="70" t="s">
        <v>80</v>
      </c>
      <c r="D1497">
        <v>-4.71</v>
      </c>
      <c r="E1497" s="72">
        <v>-800</v>
      </c>
      <c r="F1497" s="72">
        <v>0</v>
      </c>
      <c r="G1497" s="70" t="s">
        <v>76</v>
      </c>
      <c r="H1497" s="70" t="s">
        <v>1083</v>
      </c>
      <c r="I1497" s="70" t="s">
        <v>369</v>
      </c>
    </row>
    <row r="1498" spans="1:9" x14ac:dyDescent="0.2">
      <c r="A1498" s="71">
        <v>7195889724897</v>
      </c>
      <c r="B1498" s="71">
        <v>7006559962499</v>
      </c>
      <c r="C1498" s="70" t="s">
        <v>81</v>
      </c>
      <c r="D1498">
        <v>-0.16400000000000001</v>
      </c>
      <c r="E1498" s="72">
        <v>-100</v>
      </c>
      <c r="F1498" s="72">
        <v>0</v>
      </c>
      <c r="G1498" s="70" t="s">
        <v>76</v>
      </c>
      <c r="H1498" s="70" t="s">
        <v>1083</v>
      </c>
      <c r="I1498" s="70" t="s">
        <v>361</v>
      </c>
    </row>
    <row r="1499" spans="1:9" x14ac:dyDescent="0.2">
      <c r="A1499" s="71">
        <v>7195889734904</v>
      </c>
      <c r="B1499" s="71">
        <v>7006559962525</v>
      </c>
      <c r="C1499" s="70" t="s">
        <v>48</v>
      </c>
      <c r="D1499">
        <v>0</v>
      </c>
      <c r="E1499" s="72">
        <v>31900</v>
      </c>
      <c r="F1499" s="72">
        <v>40900</v>
      </c>
      <c r="G1499" s="70" t="s">
        <v>84</v>
      </c>
      <c r="H1499" s="70" t="s">
        <v>1084</v>
      </c>
      <c r="I1499" s="70" t="s">
        <v>91</v>
      </c>
    </row>
    <row r="1500" spans="1:9" x14ac:dyDescent="0.2">
      <c r="A1500" s="71">
        <v>7195889744908</v>
      </c>
      <c r="B1500" s="71">
        <v>7006559972558</v>
      </c>
      <c r="C1500" s="70" t="s">
        <v>48</v>
      </c>
      <c r="D1500">
        <v>0</v>
      </c>
      <c r="E1500" s="72">
        <v>31900</v>
      </c>
      <c r="F1500" s="72">
        <v>28800</v>
      </c>
      <c r="G1500" s="70" t="s">
        <v>84</v>
      </c>
      <c r="H1500" s="70" t="s">
        <v>1085</v>
      </c>
      <c r="I1500" s="70" t="s">
        <v>91</v>
      </c>
    </row>
    <row r="1501" spans="1:9" x14ac:dyDescent="0.2">
      <c r="A1501" s="71">
        <v>7195889764934</v>
      </c>
      <c r="B1501" s="71">
        <v>7006560012702</v>
      </c>
      <c r="C1501" s="70" t="s">
        <v>111</v>
      </c>
      <c r="D1501">
        <v>-1.19</v>
      </c>
      <c r="E1501" s="72">
        <v>0</v>
      </c>
      <c r="F1501" s="72">
        <v>0</v>
      </c>
      <c r="G1501" s="70" t="s">
        <v>155</v>
      </c>
      <c r="H1501" s="70" t="s">
        <v>1086</v>
      </c>
      <c r="I1501" s="70" t="s">
        <v>102</v>
      </c>
    </row>
    <row r="1502" spans="1:9" x14ac:dyDescent="0.2">
      <c r="A1502" s="71">
        <v>7195889774945</v>
      </c>
      <c r="B1502" s="71">
        <v>7006560012728</v>
      </c>
      <c r="C1502" s="70" t="s">
        <v>111</v>
      </c>
      <c r="D1502">
        <v>0</v>
      </c>
      <c r="E1502" s="72">
        <v>0</v>
      </c>
      <c r="F1502" s="72">
        <v>172300</v>
      </c>
      <c r="G1502" s="70" t="s">
        <v>84</v>
      </c>
      <c r="H1502" s="70" t="s">
        <v>1087</v>
      </c>
      <c r="I1502" s="70" t="s">
        <v>91</v>
      </c>
    </row>
    <row r="1503" spans="1:9" x14ac:dyDescent="0.2">
      <c r="A1503" s="71">
        <v>7195889774955</v>
      </c>
      <c r="B1503" s="71">
        <v>7006560042797</v>
      </c>
      <c r="C1503" s="70" t="s">
        <v>75</v>
      </c>
      <c r="D1503">
        <v>-3.2</v>
      </c>
      <c r="E1503" s="72">
        <v>-800</v>
      </c>
      <c r="F1503" s="72">
        <v>0</v>
      </c>
      <c r="G1503" s="70" t="s">
        <v>76</v>
      </c>
      <c r="H1503" s="70" t="s">
        <v>1088</v>
      </c>
      <c r="I1503" s="70" t="s">
        <v>1089</v>
      </c>
    </row>
    <row r="1504" spans="1:9" x14ac:dyDescent="0.2">
      <c r="A1504" s="71">
        <v>7195889774956</v>
      </c>
      <c r="B1504" s="71">
        <v>7006560042797</v>
      </c>
      <c r="C1504" s="70" t="s">
        <v>80</v>
      </c>
      <c r="D1504">
        <v>-3</v>
      </c>
      <c r="E1504" s="72">
        <v>-500</v>
      </c>
      <c r="F1504" s="72">
        <v>0</v>
      </c>
      <c r="G1504" s="70" t="s">
        <v>76</v>
      </c>
      <c r="H1504" s="70" t="s">
        <v>1088</v>
      </c>
      <c r="I1504" s="70" t="s">
        <v>361</v>
      </c>
    </row>
    <row r="1505" spans="1:9" x14ac:dyDescent="0.2">
      <c r="A1505" s="71">
        <v>7195889774957</v>
      </c>
      <c r="B1505" s="71">
        <v>7006560042797</v>
      </c>
      <c r="C1505" s="70" t="s">
        <v>125</v>
      </c>
      <c r="D1505">
        <v>1.5</v>
      </c>
      <c r="E1505" s="72">
        <v>300</v>
      </c>
      <c r="F1505" s="72">
        <v>0</v>
      </c>
      <c r="G1505" s="70" t="s">
        <v>76</v>
      </c>
      <c r="H1505" s="70" t="s">
        <v>1088</v>
      </c>
      <c r="I1505" s="70" t="s">
        <v>334</v>
      </c>
    </row>
    <row r="1506" spans="1:9" x14ac:dyDescent="0.2">
      <c r="A1506" s="71">
        <v>7195889774958</v>
      </c>
      <c r="B1506" s="71">
        <v>7006560042797</v>
      </c>
      <c r="C1506" s="70" t="s">
        <v>79</v>
      </c>
      <c r="D1506">
        <v>4.7</v>
      </c>
      <c r="E1506" s="72">
        <v>1000</v>
      </c>
      <c r="F1506" s="72">
        <v>0</v>
      </c>
      <c r="G1506" s="70" t="s">
        <v>76</v>
      </c>
      <c r="H1506" s="70" t="s">
        <v>1088</v>
      </c>
      <c r="I1506" s="70" t="s">
        <v>362</v>
      </c>
    </row>
    <row r="1507" spans="1:9" x14ac:dyDescent="0.2">
      <c r="A1507" s="71">
        <v>7195889774967</v>
      </c>
      <c r="B1507" s="71">
        <v>7006560052842</v>
      </c>
      <c r="C1507" s="70" t="s">
        <v>75</v>
      </c>
      <c r="D1507">
        <v>0.7</v>
      </c>
      <c r="E1507" s="72">
        <v>500</v>
      </c>
      <c r="F1507" s="72">
        <v>0</v>
      </c>
      <c r="G1507" s="70" t="s">
        <v>76</v>
      </c>
      <c r="H1507" s="70" t="s">
        <v>1090</v>
      </c>
      <c r="I1507" s="70" t="s">
        <v>368</v>
      </c>
    </row>
    <row r="1508" spans="1:9" x14ac:dyDescent="0.2">
      <c r="A1508" s="71">
        <v>7195889774968</v>
      </c>
      <c r="B1508" s="71">
        <v>7006560052842</v>
      </c>
      <c r="C1508" s="70" t="s">
        <v>81</v>
      </c>
      <c r="D1508">
        <v>-2.8</v>
      </c>
      <c r="E1508" s="72">
        <v>-2100</v>
      </c>
      <c r="F1508" s="72">
        <v>0</v>
      </c>
      <c r="G1508" s="70" t="s">
        <v>76</v>
      </c>
      <c r="H1508" s="70" t="s">
        <v>1090</v>
      </c>
      <c r="I1508" s="70" t="s">
        <v>913</v>
      </c>
    </row>
    <row r="1509" spans="1:9" x14ac:dyDescent="0.2">
      <c r="A1509" s="71">
        <v>7195889774969</v>
      </c>
      <c r="B1509" s="71">
        <v>7006560052842</v>
      </c>
      <c r="C1509" s="70" t="s">
        <v>125</v>
      </c>
      <c r="D1509">
        <v>2.1</v>
      </c>
      <c r="E1509" s="72">
        <v>1600</v>
      </c>
      <c r="F1509" s="72">
        <v>0</v>
      </c>
      <c r="G1509" s="70" t="s">
        <v>76</v>
      </c>
      <c r="H1509" s="70" t="s">
        <v>1090</v>
      </c>
      <c r="I1509" s="70" t="s">
        <v>368</v>
      </c>
    </row>
    <row r="1510" spans="1:9" x14ac:dyDescent="0.2">
      <c r="A1510" s="71">
        <v>7195889784976</v>
      </c>
      <c r="B1510" s="71">
        <v>7006560052867</v>
      </c>
      <c r="C1510" s="70" t="s">
        <v>48</v>
      </c>
      <c r="D1510">
        <v>0</v>
      </c>
      <c r="E1510" s="72">
        <v>31900</v>
      </c>
      <c r="F1510" s="72">
        <v>32500</v>
      </c>
      <c r="G1510" s="70" t="s">
        <v>84</v>
      </c>
      <c r="H1510" s="70" t="s">
        <v>1091</v>
      </c>
      <c r="I1510" s="70" t="s">
        <v>91</v>
      </c>
    </row>
    <row r="1511" spans="1:9" x14ac:dyDescent="0.2">
      <c r="A1511" s="71">
        <v>7195889784980</v>
      </c>
      <c r="B1511" s="71">
        <v>7006560062900</v>
      </c>
      <c r="C1511" s="70" t="s">
        <v>48</v>
      </c>
      <c r="D1511">
        <v>0</v>
      </c>
      <c r="E1511" s="72">
        <v>33600</v>
      </c>
      <c r="F1511" s="72">
        <v>40400</v>
      </c>
      <c r="G1511" s="70" t="s">
        <v>84</v>
      </c>
      <c r="H1511" s="70" t="s">
        <v>1092</v>
      </c>
      <c r="I1511" s="70" t="s">
        <v>91</v>
      </c>
    </row>
    <row r="1512" spans="1:9" x14ac:dyDescent="0.2">
      <c r="A1512" s="71">
        <v>7195889794985</v>
      </c>
      <c r="B1512" s="71">
        <v>7006560062934</v>
      </c>
      <c r="C1512" s="70" t="s">
        <v>48</v>
      </c>
      <c r="D1512">
        <v>0</v>
      </c>
      <c r="E1512" s="72">
        <v>33600</v>
      </c>
      <c r="F1512" s="72">
        <v>39300</v>
      </c>
      <c r="G1512" s="70" t="s">
        <v>84</v>
      </c>
      <c r="H1512" s="70" t="s">
        <v>1093</v>
      </c>
      <c r="I1512" s="70" t="s">
        <v>91</v>
      </c>
    </row>
    <row r="1513" spans="1:9" x14ac:dyDescent="0.2">
      <c r="A1513" s="71">
        <v>7195889794990</v>
      </c>
      <c r="B1513" s="71">
        <v>7006560072970</v>
      </c>
      <c r="C1513" s="70" t="s">
        <v>48</v>
      </c>
      <c r="D1513">
        <v>0</v>
      </c>
      <c r="E1513" s="72">
        <v>31900</v>
      </c>
      <c r="F1513" s="72">
        <v>43700</v>
      </c>
      <c r="G1513" s="70" t="s">
        <v>84</v>
      </c>
      <c r="H1513" s="70" t="s">
        <v>1094</v>
      </c>
      <c r="I1513" s="70" t="s">
        <v>91</v>
      </c>
    </row>
    <row r="1514" spans="1:9" x14ac:dyDescent="0.2">
      <c r="A1514" s="71">
        <v>7195889804994</v>
      </c>
      <c r="B1514" s="71">
        <v>7006560083006</v>
      </c>
      <c r="C1514" s="70" t="s">
        <v>48</v>
      </c>
      <c r="D1514">
        <v>0</v>
      </c>
      <c r="E1514" s="72">
        <v>31900</v>
      </c>
      <c r="F1514" s="72">
        <v>43000</v>
      </c>
      <c r="G1514" s="70" t="s">
        <v>84</v>
      </c>
      <c r="H1514" s="70" t="s">
        <v>1095</v>
      </c>
      <c r="I1514" s="70" t="s">
        <v>91</v>
      </c>
    </row>
    <row r="1515" spans="1:9" x14ac:dyDescent="0.2">
      <c r="A1515" s="71">
        <v>7195889804998</v>
      </c>
      <c r="B1515" s="71">
        <v>7006560093037</v>
      </c>
      <c r="C1515" s="70" t="s">
        <v>48</v>
      </c>
      <c r="D1515">
        <v>0</v>
      </c>
      <c r="E1515" s="72">
        <v>31900</v>
      </c>
      <c r="F1515" s="72">
        <v>36600</v>
      </c>
      <c r="G1515" s="70" t="s">
        <v>84</v>
      </c>
      <c r="H1515" s="70" t="s">
        <v>1096</v>
      </c>
      <c r="I1515" s="70" t="s">
        <v>91</v>
      </c>
    </row>
    <row r="1516" spans="1:9" x14ac:dyDescent="0.2">
      <c r="A1516" s="71">
        <v>7195889815003</v>
      </c>
      <c r="B1516" s="71">
        <v>7006560093069</v>
      </c>
      <c r="C1516" s="70" t="s">
        <v>48</v>
      </c>
      <c r="D1516">
        <v>0</v>
      </c>
      <c r="E1516" s="72">
        <v>31600</v>
      </c>
      <c r="F1516" s="72">
        <v>38800</v>
      </c>
      <c r="G1516" s="70" t="s">
        <v>84</v>
      </c>
      <c r="H1516" s="70" t="s">
        <v>1097</v>
      </c>
      <c r="I1516" s="70" t="s">
        <v>91</v>
      </c>
    </row>
    <row r="1517" spans="1:9" x14ac:dyDescent="0.2">
      <c r="A1517" s="71">
        <v>7195889815009</v>
      </c>
      <c r="B1517" s="71">
        <v>7006560123143</v>
      </c>
      <c r="C1517" s="70" t="s">
        <v>48</v>
      </c>
      <c r="D1517">
        <v>0</v>
      </c>
      <c r="E1517" s="72">
        <v>0</v>
      </c>
      <c r="F1517" s="72">
        <v>153700</v>
      </c>
      <c r="G1517" s="70" t="s">
        <v>84</v>
      </c>
      <c r="H1517" s="70" t="s">
        <v>1098</v>
      </c>
      <c r="I1517" s="70" t="s">
        <v>91</v>
      </c>
    </row>
    <row r="1518" spans="1:9" x14ac:dyDescent="0.2">
      <c r="A1518" s="71">
        <v>7195889825012</v>
      </c>
      <c r="B1518" s="71">
        <v>7006560133173</v>
      </c>
      <c r="C1518" s="70" t="s">
        <v>48</v>
      </c>
      <c r="D1518">
        <v>0</v>
      </c>
      <c r="E1518" s="72">
        <v>0</v>
      </c>
      <c r="F1518" s="72">
        <v>516400</v>
      </c>
      <c r="G1518" s="70" t="s">
        <v>84</v>
      </c>
      <c r="H1518" s="70" t="s">
        <v>1099</v>
      </c>
      <c r="I1518" s="70" t="s">
        <v>91</v>
      </c>
    </row>
    <row r="1519" spans="1:9" x14ac:dyDescent="0.2">
      <c r="A1519" s="71">
        <v>7195889835015</v>
      </c>
      <c r="B1519" s="71">
        <v>7006560133201</v>
      </c>
      <c r="C1519" s="70" t="s">
        <v>48</v>
      </c>
      <c r="D1519">
        <v>0</v>
      </c>
      <c r="E1519" s="72">
        <v>0</v>
      </c>
      <c r="F1519" s="72">
        <v>141100</v>
      </c>
      <c r="G1519" s="70" t="s">
        <v>84</v>
      </c>
      <c r="H1519" s="70" t="s">
        <v>1100</v>
      </c>
      <c r="I1519" s="70" t="s">
        <v>91</v>
      </c>
    </row>
    <row r="1520" spans="1:9" x14ac:dyDescent="0.2">
      <c r="A1520" s="71">
        <v>7195889835019</v>
      </c>
      <c r="B1520" s="71">
        <v>7006560153240</v>
      </c>
      <c r="C1520" s="70" t="s">
        <v>48</v>
      </c>
      <c r="D1520">
        <v>0</v>
      </c>
      <c r="E1520" s="72">
        <v>0</v>
      </c>
      <c r="F1520" s="72">
        <v>101300</v>
      </c>
      <c r="G1520" s="70" t="s">
        <v>84</v>
      </c>
      <c r="H1520" s="70" t="s">
        <v>1101</v>
      </c>
      <c r="I1520" s="70" t="s">
        <v>91</v>
      </c>
    </row>
    <row r="1521" spans="1:9" x14ac:dyDescent="0.2">
      <c r="A1521" s="71">
        <v>7195889845023</v>
      </c>
      <c r="B1521" s="71">
        <v>7006560163284</v>
      </c>
      <c r="C1521" s="70" t="s">
        <v>48</v>
      </c>
      <c r="D1521">
        <v>0</v>
      </c>
      <c r="E1521" s="72">
        <v>0</v>
      </c>
      <c r="F1521" s="72">
        <v>200300</v>
      </c>
      <c r="G1521" s="70" t="s">
        <v>84</v>
      </c>
      <c r="H1521" s="70" t="s">
        <v>1102</v>
      </c>
      <c r="I1521" s="70" t="s">
        <v>91</v>
      </c>
    </row>
    <row r="1522" spans="1:9" x14ac:dyDescent="0.2">
      <c r="A1522" s="71">
        <v>7195889845026</v>
      </c>
      <c r="B1522" s="71">
        <v>7006560173319</v>
      </c>
      <c r="C1522" s="70" t="s">
        <v>48</v>
      </c>
      <c r="D1522">
        <v>0</v>
      </c>
      <c r="E1522" s="72">
        <v>0</v>
      </c>
      <c r="F1522" s="72">
        <v>193800</v>
      </c>
      <c r="G1522" s="70" t="s">
        <v>84</v>
      </c>
      <c r="H1522" s="70" t="s">
        <v>1103</v>
      </c>
      <c r="I1522" s="70" t="s">
        <v>91</v>
      </c>
    </row>
    <row r="1523" spans="1:9" x14ac:dyDescent="0.2">
      <c r="A1523" s="71">
        <v>7195889855029</v>
      </c>
      <c r="B1523" s="71">
        <v>7006560183353</v>
      </c>
      <c r="C1523" s="70" t="s">
        <v>48</v>
      </c>
      <c r="D1523">
        <v>0</v>
      </c>
      <c r="E1523" s="72">
        <v>0</v>
      </c>
      <c r="F1523" s="72">
        <v>106100</v>
      </c>
      <c r="G1523" s="70" t="s">
        <v>84</v>
      </c>
      <c r="H1523" s="70" t="s">
        <v>1104</v>
      </c>
      <c r="I1523" s="70" t="s">
        <v>91</v>
      </c>
    </row>
    <row r="1524" spans="1:9" x14ac:dyDescent="0.2">
      <c r="A1524" s="71">
        <v>7195889855033</v>
      </c>
      <c r="B1524" s="71">
        <v>7006560193408</v>
      </c>
      <c r="C1524" s="70" t="s">
        <v>48</v>
      </c>
      <c r="D1524">
        <v>0</v>
      </c>
      <c r="E1524" s="72">
        <v>0</v>
      </c>
      <c r="F1524" s="72">
        <v>301600</v>
      </c>
      <c r="G1524" s="70" t="s">
        <v>84</v>
      </c>
      <c r="H1524" s="70" t="s">
        <v>1105</v>
      </c>
      <c r="I1524" s="70" t="s">
        <v>91</v>
      </c>
    </row>
    <row r="1525" spans="1:9" x14ac:dyDescent="0.2">
      <c r="A1525" s="71">
        <v>7195889865037</v>
      </c>
      <c r="B1525" s="71">
        <v>7006560203447</v>
      </c>
      <c r="C1525" s="70" t="s">
        <v>48</v>
      </c>
      <c r="D1525">
        <v>0</v>
      </c>
      <c r="E1525" s="72">
        <v>0</v>
      </c>
      <c r="F1525" s="72">
        <v>66700</v>
      </c>
      <c r="G1525" s="70" t="s">
        <v>84</v>
      </c>
      <c r="H1525" s="70" t="s">
        <v>1106</v>
      </c>
      <c r="I1525" s="70" t="s">
        <v>91</v>
      </c>
    </row>
    <row r="1526" spans="1:9" x14ac:dyDescent="0.2">
      <c r="A1526" s="71">
        <v>7195889865041</v>
      </c>
      <c r="B1526" s="71">
        <v>7006560223486</v>
      </c>
      <c r="C1526" s="70" t="s">
        <v>48</v>
      </c>
      <c r="D1526">
        <v>0</v>
      </c>
      <c r="E1526" s="72">
        <v>0</v>
      </c>
      <c r="F1526" s="72">
        <v>150800</v>
      </c>
      <c r="G1526" s="70" t="s">
        <v>84</v>
      </c>
      <c r="H1526" s="70" t="s">
        <v>1107</v>
      </c>
      <c r="I1526" s="70" t="s">
        <v>91</v>
      </c>
    </row>
    <row r="1527" spans="1:9" x14ac:dyDescent="0.2">
      <c r="A1527" s="71">
        <v>7195889885063</v>
      </c>
      <c r="B1527" s="71">
        <v>7006560243719</v>
      </c>
      <c r="C1527" s="70" t="s">
        <v>48</v>
      </c>
      <c r="D1527">
        <v>0</v>
      </c>
      <c r="E1527" s="72">
        <v>9000</v>
      </c>
      <c r="F1527" s="72">
        <v>82800</v>
      </c>
      <c r="G1527" s="70" t="s">
        <v>84</v>
      </c>
      <c r="H1527" s="70" t="s">
        <v>1108</v>
      </c>
      <c r="I1527" s="70" t="s">
        <v>91</v>
      </c>
    </row>
    <row r="1528" spans="1:9" x14ac:dyDescent="0.2">
      <c r="A1528" s="71">
        <v>7195889885069</v>
      </c>
      <c r="B1528" s="71">
        <v>7006560253756</v>
      </c>
      <c r="C1528" s="70" t="s">
        <v>48</v>
      </c>
      <c r="D1528">
        <v>0</v>
      </c>
      <c r="E1528" s="72">
        <v>77300</v>
      </c>
      <c r="F1528" s="72">
        <v>101900</v>
      </c>
      <c r="G1528" s="70" t="s">
        <v>84</v>
      </c>
      <c r="H1528" s="70" t="s">
        <v>1109</v>
      </c>
      <c r="I1528" s="70" t="s">
        <v>91</v>
      </c>
    </row>
    <row r="1529" spans="1:9" x14ac:dyDescent="0.2">
      <c r="A1529" s="71">
        <v>7195889895075</v>
      </c>
      <c r="B1529" s="71">
        <v>7006560273846</v>
      </c>
      <c r="C1529" s="70" t="s">
        <v>48</v>
      </c>
      <c r="D1529">
        <v>0</v>
      </c>
      <c r="E1529" s="72">
        <v>40700</v>
      </c>
      <c r="F1529" s="72">
        <v>92600</v>
      </c>
      <c r="G1529" s="70" t="s">
        <v>84</v>
      </c>
      <c r="H1529" s="70" t="s">
        <v>1110</v>
      </c>
      <c r="I1529" s="70" t="s">
        <v>91</v>
      </c>
    </row>
    <row r="1530" spans="1:9" x14ac:dyDescent="0.2">
      <c r="A1530" s="71">
        <v>7195889905079</v>
      </c>
      <c r="B1530" s="71">
        <v>7006560283884</v>
      </c>
      <c r="C1530" s="70" t="s">
        <v>48</v>
      </c>
      <c r="D1530">
        <v>0</v>
      </c>
      <c r="E1530" s="72">
        <v>25600</v>
      </c>
      <c r="F1530" s="72">
        <v>176900</v>
      </c>
      <c r="G1530" s="70" t="s">
        <v>84</v>
      </c>
      <c r="H1530" s="70" t="s">
        <v>1111</v>
      </c>
      <c r="I1530" s="70" t="s">
        <v>91</v>
      </c>
    </row>
    <row r="1531" spans="1:9" x14ac:dyDescent="0.2">
      <c r="A1531" s="71">
        <v>7195889905083</v>
      </c>
      <c r="B1531" s="71">
        <v>7006560293920</v>
      </c>
      <c r="C1531" s="70" t="s">
        <v>48</v>
      </c>
      <c r="D1531">
        <v>0</v>
      </c>
      <c r="E1531" s="72">
        <v>25700</v>
      </c>
      <c r="F1531" s="72">
        <v>48100</v>
      </c>
      <c r="G1531" s="70" t="s">
        <v>84</v>
      </c>
      <c r="H1531" s="70" t="s">
        <v>1112</v>
      </c>
      <c r="I1531" s="70" t="s">
        <v>91</v>
      </c>
    </row>
    <row r="1532" spans="1:9" x14ac:dyDescent="0.2">
      <c r="A1532" s="71">
        <v>7195889915089</v>
      </c>
      <c r="B1532" s="71">
        <v>7006560313962</v>
      </c>
      <c r="C1532" s="70" t="s">
        <v>48</v>
      </c>
      <c r="D1532">
        <v>0</v>
      </c>
      <c r="E1532" s="72">
        <v>26900</v>
      </c>
      <c r="F1532" s="72">
        <v>1700</v>
      </c>
      <c r="G1532" s="70" t="s">
        <v>84</v>
      </c>
      <c r="H1532" s="70" t="s">
        <v>1113</v>
      </c>
      <c r="I1532" s="70" t="s">
        <v>91</v>
      </c>
    </row>
    <row r="1533" spans="1:9" x14ac:dyDescent="0.2">
      <c r="A1533" s="71">
        <v>7195889915095</v>
      </c>
      <c r="B1533" s="71">
        <v>7006560314001</v>
      </c>
      <c r="C1533" s="70" t="s">
        <v>48</v>
      </c>
      <c r="D1533">
        <v>0</v>
      </c>
      <c r="E1533" s="72">
        <v>31900</v>
      </c>
      <c r="F1533" s="72">
        <v>47300</v>
      </c>
      <c r="G1533" s="70" t="s">
        <v>84</v>
      </c>
      <c r="H1533" s="70" t="s">
        <v>1114</v>
      </c>
      <c r="I1533" s="70" t="s">
        <v>91</v>
      </c>
    </row>
    <row r="1534" spans="1:9" x14ac:dyDescent="0.2">
      <c r="A1534" s="71">
        <v>7195889925105</v>
      </c>
      <c r="B1534" s="71">
        <v>7006560334077</v>
      </c>
      <c r="C1534" s="70" t="s">
        <v>48</v>
      </c>
      <c r="D1534">
        <v>0</v>
      </c>
      <c r="E1534" s="72">
        <v>31900</v>
      </c>
      <c r="F1534" s="72">
        <v>41500</v>
      </c>
      <c r="G1534" s="70" t="s">
        <v>84</v>
      </c>
      <c r="H1534" s="70" t="s">
        <v>1115</v>
      </c>
      <c r="I1534" s="70" t="s">
        <v>91</v>
      </c>
    </row>
    <row r="1535" spans="1:9" x14ac:dyDescent="0.2">
      <c r="A1535" s="71">
        <v>7195889935110</v>
      </c>
      <c r="B1535" s="71">
        <v>7006560344116</v>
      </c>
      <c r="C1535" s="70" t="s">
        <v>48</v>
      </c>
      <c r="D1535">
        <v>0</v>
      </c>
      <c r="E1535" s="72">
        <v>33600</v>
      </c>
      <c r="F1535" s="72">
        <v>17700</v>
      </c>
      <c r="G1535" s="70" t="s">
        <v>84</v>
      </c>
      <c r="H1535" s="70" t="s">
        <v>1116</v>
      </c>
      <c r="I1535" s="70" t="s">
        <v>91</v>
      </c>
    </row>
    <row r="1536" spans="1:9" x14ac:dyDescent="0.2">
      <c r="A1536" s="71">
        <v>7195889935115</v>
      </c>
      <c r="B1536" s="71">
        <v>7006560354152</v>
      </c>
      <c r="C1536" s="70" t="s">
        <v>48</v>
      </c>
      <c r="D1536">
        <v>0</v>
      </c>
      <c r="E1536" s="72">
        <v>33600</v>
      </c>
      <c r="F1536" s="72">
        <v>38200</v>
      </c>
      <c r="G1536" s="70" t="s">
        <v>84</v>
      </c>
      <c r="H1536" s="70" t="s">
        <v>1117</v>
      </c>
      <c r="I1536" s="70" t="s">
        <v>91</v>
      </c>
    </row>
    <row r="1537" spans="1:9" x14ac:dyDescent="0.2">
      <c r="A1537" s="71">
        <v>7195889945119</v>
      </c>
      <c r="B1537" s="71">
        <v>7006560364185</v>
      </c>
      <c r="C1537" s="70" t="s">
        <v>48</v>
      </c>
      <c r="D1537">
        <v>0</v>
      </c>
      <c r="E1537" s="72">
        <v>31900</v>
      </c>
      <c r="F1537" s="72">
        <v>40000</v>
      </c>
      <c r="G1537" s="70" t="s">
        <v>84</v>
      </c>
      <c r="H1537" s="70" t="s">
        <v>1118</v>
      </c>
      <c r="I1537" s="70" t="s">
        <v>91</v>
      </c>
    </row>
    <row r="1538" spans="1:9" x14ac:dyDescent="0.2">
      <c r="A1538" s="71">
        <v>7195889955132</v>
      </c>
      <c r="B1538" s="71">
        <v>7006560374269</v>
      </c>
      <c r="C1538" s="70" t="s">
        <v>48</v>
      </c>
      <c r="D1538">
        <v>0</v>
      </c>
      <c r="E1538" s="72">
        <v>0</v>
      </c>
      <c r="F1538" s="72">
        <v>240700</v>
      </c>
      <c r="G1538" s="70" t="s">
        <v>84</v>
      </c>
      <c r="H1538" s="70" t="s">
        <v>1119</v>
      </c>
      <c r="I1538" s="70" t="s">
        <v>91</v>
      </c>
    </row>
    <row r="1539" spans="1:9" x14ac:dyDescent="0.2">
      <c r="A1539" s="71">
        <v>7195889955133</v>
      </c>
      <c r="B1539" s="71">
        <v>7006560374269</v>
      </c>
      <c r="C1539" s="70" t="s">
        <v>81</v>
      </c>
      <c r="D1539">
        <v>0</v>
      </c>
      <c r="E1539" s="72">
        <v>1600</v>
      </c>
      <c r="F1539" s="72">
        <v>0</v>
      </c>
      <c r="G1539" s="70" t="s">
        <v>84</v>
      </c>
      <c r="H1539" s="70" t="s">
        <v>1119</v>
      </c>
      <c r="I1539" s="70" t="s">
        <v>91</v>
      </c>
    </row>
    <row r="1540" spans="1:9" x14ac:dyDescent="0.2">
      <c r="A1540" s="71">
        <v>7195889955134</v>
      </c>
      <c r="B1540" s="71">
        <v>7006560374269</v>
      </c>
      <c r="C1540" s="70" t="s">
        <v>75</v>
      </c>
      <c r="D1540">
        <v>0</v>
      </c>
      <c r="E1540" s="72">
        <v>100</v>
      </c>
      <c r="F1540" s="72">
        <v>0</v>
      </c>
      <c r="G1540" s="70" t="s">
        <v>84</v>
      </c>
      <c r="H1540" s="70" t="s">
        <v>1119</v>
      </c>
      <c r="I1540" s="70" t="s">
        <v>83</v>
      </c>
    </row>
    <row r="1541" spans="1:9" x14ac:dyDescent="0.2">
      <c r="A1541" s="71">
        <v>7195889965141</v>
      </c>
      <c r="B1541" s="71">
        <v>7006560404324</v>
      </c>
      <c r="C1541" s="70" t="s">
        <v>48</v>
      </c>
      <c r="D1541">
        <v>0</v>
      </c>
      <c r="E1541" s="72">
        <v>49800</v>
      </c>
      <c r="F1541" s="72">
        <v>22800</v>
      </c>
      <c r="G1541" s="70" t="s">
        <v>84</v>
      </c>
      <c r="H1541" s="70" t="s">
        <v>1120</v>
      </c>
      <c r="I1541" s="70" t="s">
        <v>91</v>
      </c>
    </row>
    <row r="1542" spans="1:9" x14ac:dyDescent="0.2">
      <c r="A1542" s="71">
        <v>7195889965148</v>
      </c>
      <c r="B1542" s="71">
        <v>7006560414359</v>
      </c>
      <c r="C1542" s="70" t="s">
        <v>48</v>
      </c>
      <c r="D1542">
        <v>0</v>
      </c>
      <c r="E1542" s="72">
        <v>-9600</v>
      </c>
      <c r="F1542" s="72">
        <v>-2600</v>
      </c>
      <c r="G1542" s="70" t="s">
        <v>82</v>
      </c>
      <c r="H1542" s="70" t="s">
        <v>1121</v>
      </c>
      <c r="I1542" s="70" t="s">
        <v>91</v>
      </c>
    </row>
    <row r="1543" spans="1:9" x14ac:dyDescent="0.2">
      <c r="A1543" s="71">
        <v>7195889975154</v>
      </c>
      <c r="B1543" s="71">
        <v>7006560424394</v>
      </c>
      <c r="C1543" s="70" t="s">
        <v>48</v>
      </c>
      <c r="D1543">
        <v>0</v>
      </c>
      <c r="E1543" s="72">
        <v>30800</v>
      </c>
      <c r="F1543" s="72">
        <v>19700</v>
      </c>
      <c r="G1543" s="70" t="s">
        <v>84</v>
      </c>
      <c r="H1543" s="70" t="s">
        <v>1122</v>
      </c>
      <c r="I1543" s="70" t="s">
        <v>91</v>
      </c>
    </row>
    <row r="1544" spans="1:9" x14ac:dyDescent="0.2">
      <c r="A1544" s="71">
        <v>7195889975160</v>
      </c>
      <c r="B1544" s="71">
        <v>7006560424428</v>
      </c>
      <c r="C1544" s="70" t="s">
        <v>117</v>
      </c>
      <c r="D1544">
        <v>0</v>
      </c>
      <c r="E1544" s="72">
        <v>25000</v>
      </c>
      <c r="F1544" s="72">
        <v>0</v>
      </c>
      <c r="G1544" s="70" t="s">
        <v>84</v>
      </c>
      <c r="H1544" s="70" t="s">
        <v>1123</v>
      </c>
      <c r="I1544" s="70" t="s">
        <v>91</v>
      </c>
    </row>
    <row r="1545" spans="1:9" x14ac:dyDescent="0.2">
      <c r="A1545" s="71">
        <v>7195889975161</v>
      </c>
      <c r="B1545" s="71">
        <v>7006560424428</v>
      </c>
      <c r="C1545" s="70" t="s">
        <v>117</v>
      </c>
      <c r="D1545">
        <v>0</v>
      </c>
      <c r="E1545" s="72">
        <v>0</v>
      </c>
      <c r="F1545" s="72">
        <v>-1800</v>
      </c>
      <c r="G1545" s="70" t="s">
        <v>82</v>
      </c>
      <c r="H1545" s="70" t="s">
        <v>1123</v>
      </c>
      <c r="I1545" s="70" t="s">
        <v>91</v>
      </c>
    </row>
    <row r="1546" spans="1:9" x14ac:dyDescent="0.2">
      <c r="A1546" s="71">
        <v>7195889975162</v>
      </c>
      <c r="B1546" s="71">
        <v>7006560424428</v>
      </c>
      <c r="C1546" s="70" t="s">
        <v>75</v>
      </c>
      <c r="D1546">
        <v>0</v>
      </c>
      <c r="E1546" s="72">
        <v>300</v>
      </c>
      <c r="F1546" s="72">
        <v>0</v>
      </c>
      <c r="G1546" s="70" t="s">
        <v>84</v>
      </c>
      <c r="H1546" s="70" t="s">
        <v>1123</v>
      </c>
      <c r="I1546" s="70" t="s">
        <v>83</v>
      </c>
    </row>
    <row r="1547" spans="1:9" x14ac:dyDescent="0.2">
      <c r="A1547" s="71">
        <v>7195889975163</v>
      </c>
      <c r="B1547" s="71">
        <v>7006560424428</v>
      </c>
      <c r="C1547" s="70" t="s">
        <v>81</v>
      </c>
      <c r="D1547">
        <v>0</v>
      </c>
      <c r="E1547" s="72">
        <v>500</v>
      </c>
      <c r="F1547" s="72">
        <v>0</v>
      </c>
      <c r="G1547" s="70" t="s">
        <v>84</v>
      </c>
      <c r="H1547" s="70" t="s">
        <v>1123</v>
      </c>
      <c r="I1547" s="70" t="s">
        <v>91</v>
      </c>
    </row>
    <row r="1548" spans="1:9" x14ac:dyDescent="0.2">
      <c r="A1548" s="71">
        <v>7195889985166</v>
      </c>
      <c r="B1548" s="71">
        <v>7006560424469</v>
      </c>
      <c r="C1548" s="70" t="s">
        <v>75</v>
      </c>
      <c r="D1548">
        <v>0</v>
      </c>
      <c r="E1548" s="72">
        <v>100</v>
      </c>
      <c r="F1548" s="72">
        <v>0</v>
      </c>
      <c r="G1548" s="70" t="s">
        <v>84</v>
      </c>
      <c r="H1548" s="70" t="s">
        <v>1124</v>
      </c>
      <c r="I1548" s="70" t="s">
        <v>83</v>
      </c>
    </row>
    <row r="1549" spans="1:9" x14ac:dyDescent="0.2">
      <c r="A1549" s="71">
        <v>7195889985172</v>
      </c>
      <c r="B1549" s="71">
        <v>7006560424494</v>
      </c>
      <c r="C1549" s="70" t="s">
        <v>48</v>
      </c>
      <c r="D1549">
        <v>0</v>
      </c>
      <c r="E1549" s="72">
        <v>0</v>
      </c>
      <c r="F1549" s="72">
        <v>56200</v>
      </c>
      <c r="G1549" s="70" t="s">
        <v>84</v>
      </c>
      <c r="H1549" s="70" t="s">
        <v>1125</v>
      </c>
      <c r="I1549" s="70" t="s">
        <v>91</v>
      </c>
    </row>
    <row r="1550" spans="1:9" x14ac:dyDescent="0.2">
      <c r="A1550" s="71">
        <v>7195889995190</v>
      </c>
      <c r="B1550" s="71">
        <v>7006560434547</v>
      </c>
      <c r="C1550" s="70" t="s">
        <v>117</v>
      </c>
      <c r="D1550">
        <v>0.4</v>
      </c>
      <c r="E1550" s="72">
        <v>100</v>
      </c>
      <c r="F1550" s="72">
        <v>0</v>
      </c>
      <c r="G1550" s="70" t="s">
        <v>76</v>
      </c>
      <c r="H1550" s="70" t="s">
        <v>1126</v>
      </c>
      <c r="I1550" s="70" t="s">
        <v>553</v>
      </c>
    </row>
    <row r="1551" spans="1:9" x14ac:dyDescent="0.2">
      <c r="A1551" s="71">
        <v>7195889995191</v>
      </c>
      <c r="B1551" s="71">
        <v>7006560434547</v>
      </c>
      <c r="C1551" s="70" t="s">
        <v>75</v>
      </c>
      <c r="D1551">
        <v>33.744999999999997</v>
      </c>
      <c r="E1551" s="72">
        <v>5600</v>
      </c>
      <c r="F1551" s="72">
        <v>0</v>
      </c>
      <c r="G1551" s="70" t="s">
        <v>76</v>
      </c>
      <c r="H1551" s="70" t="s">
        <v>1126</v>
      </c>
      <c r="I1551" s="70" t="s">
        <v>345</v>
      </c>
    </row>
    <row r="1552" spans="1:9" x14ac:dyDescent="0.2">
      <c r="A1552" s="71">
        <v>7195889995192</v>
      </c>
      <c r="B1552" s="71">
        <v>7006560434547</v>
      </c>
      <c r="C1552" s="70" t="s">
        <v>81</v>
      </c>
      <c r="D1552">
        <v>-4.4999999999999998E-2</v>
      </c>
      <c r="E1552" s="72">
        <v>-100</v>
      </c>
      <c r="F1552" s="72">
        <v>0</v>
      </c>
      <c r="G1552" s="70" t="s">
        <v>76</v>
      </c>
      <c r="H1552" s="70" t="s">
        <v>1126</v>
      </c>
      <c r="I1552" s="70" t="s">
        <v>344</v>
      </c>
    </row>
    <row r="1553" spans="1:9" x14ac:dyDescent="0.2">
      <c r="A1553" s="71">
        <v>7195889995193</v>
      </c>
      <c r="B1553" s="71">
        <v>7006560434547</v>
      </c>
      <c r="C1553" s="70" t="s">
        <v>79</v>
      </c>
      <c r="D1553">
        <v>1.4</v>
      </c>
      <c r="E1553" s="72">
        <v>200</v>
      </c>
      <c r="F1553" s="72">
        <v>0</v>
      </c>
      <c r="G1553" s="70" t="s">
        <v>76</v>
      </c>
      <c r="H1553" s="70" t="s">
        <v>1126</v>
      </c>
      <c r="I1553" s="70" t="s">
        <v>345</v>
      </c>
    </row>
    <row r="1554" spans="1:9" x14ac:dyDescent="0.2">
      <c r="A1554" s="71">
        <v>7195889995194</v>
      </c>
      <c r="B1554" s="71">
        <v>7006560434547</v>
      </c>
      <c r="C1554" s="70" t="s">
        <v>80</v>
      </c>
      <c r="D1554">
        <v>-35.5</v>
      </c>
      <c r="E1554" s="72">
        <v>-5800</v>
      </c>
      <c r="F1554" s="72">
        <v>0</v>
      </c>
      <c r="G1554" s="70" t="s">
        <v>76</v>
      </c>
      <c r="H1554" s="70" t="s">
        <v>1126</v>
      </c>
      <c r="I1554" s="70" t="s">
        <v>343</v>
      </c>
    </row>
    <row r="1555" spans="1:9" x14ac:dyDescent="0.2">
      <c r="A1555" s="71">
        <v>7195890005202</v>
      </c>
      <c r="B1555" s="71">
        <v>7006560454596</v>
      </c>
      <c r="C1555" s="70" t="s">
        <v>75</v>
      </c>
      <c r="D1555">
        <v>-2.4</v>
      </c>
      <c r="E1555" s="72">
        <v>0</v>
      </c>
      <c r="F1555" s="72">
        <v>0</v>
      </c>
      <c r="G1555" s="70" t="s">
        <v>76</v>
      </c>
      <c r="H1555" s="70" t="s">
        <v>1127</v>
      </c>
      <c r="I1555" s="70" t="s">
        <v>78</v>
      </c>
    </row>
    <row r="1556" spans="1:9" x14ac:dyDescent="0.2">
      <c r="A1556" s="71">
        <v>7195890005203</v>
      </c>
      <c r="B1556" s="71">
        <v>7006560454596</v>
      </c>
      <c r="C1556" s="70" t="s">
        <v>79</v>
      </c>
      <c r="D1556">
        <v>1.641</v>
      </c>
      <c r="E1556" s="72">
        <v>0</v>
      </c>
      <c r="F1556" s="72">
        <v>0</v>
      </c>
      <c r="G1556" s="70" t="s">
        <v>76</v>
      </c>
      <c r="H1556" s="70" t="s">
        <v>1127</v>
      </c>
      <c r="I1556" s="70" t="s">
        <v>78</v>
      </c>
    </row>
    <row r="1557" spans="1:9" x14ac:dyDescent="0.2">
      <c r="A1557" s="71">
        <v>7195890005204</v>
      </c>
      <c r="B1557" s="71">
        <v>7006560454596</v>
      </c>
      <c r="C1557" s="70" t="s">
        <v>80</v>
      </c>
      <c r="D1557">
        <v>1.2</v>
      </c>
      <c r="E1557" s="72">
        <v>0</v>
      </c>
      <c r="F1557" s="72">
        <v>0</v>
      </c>
      <c r="G1557" s="70" t="s">
        <v>76</v>
      </c>
      <c r="H1557" s="70" t="s">
        <v>1127</v>
      </c>
      <c r="I1557" s="70" t="s">
        <v>78</v>
      </c>
    </row>
    <row r="1558" spans="1:9" x14ac:dyDescent="0.2">
      <c r="A1558" s="71">
        <v>7195890005205</v>
      </c>
      <c r="B1558" s="71">
        <v>7006560454596</v>
      </c>
      <c r="C1558" s="70" t="s">
        <v>81</v>
      </c>
      <c r="D1558">
        <v>-0.441</v>
      </c>
      <c r="E1558" s="72">
        <v>0</v>
      </c>
      <c r="F1558" s="72">
        <v>0</v>
      </c>
      <c r="G1558" s="70" t="s">
        <v>76</v>
      </c>
      <c r="H1558" s="70" t="s">
        <v>1127</v>
      </c>
      <c r="I1558" s="70" t="s">
        <v>78</v>
      </c>
    </row>
    <row r="1559" spans="1:9" x14ac:dyDescent="0.2">
      <c r="A1559" s="71">
        <v>7195890005206</v>
      </c>
      <c r="B1559" s="71">
        <v>7006560454596</v>
      </c>
      <c r="C1559" s="70" t="s">
        <v>75</v>
      </c>
      <c r="D1559">
        <v>0</v>
      </c>
      <c r="E1559" s="72">
        <v>300</v>
      </c>
      <c r="F1559" s="72">
        <v>0</v>
      </c>
      <c r="G1559" s="70" t="s">
        <v>84</v>
      </c>
      <c r="H1559" s="70" t="s">
        <v>1127</v>
      </c>
      <c r="I1559" s="70" t="s">
        <v>83</v>
      </c>
    </row>
    <row r="1560" spans="1:9" x14ac:dyDescent="0.2">
      <c r="A1560" s="71">
        <v>7195890005207</v>
      </c>
      <c r="B1560" s="71">
        <v>7006560454596</v>
      </c>
      <c r="C1560" s="70" t="s">
        <v>79</v>
      </c>
      <c r="D1560">
        <v>0</v>
      </c>
      <c r="E1560" s="72">
        <v>800</v>
      </c>
      <c r="F1560" s="72">
        <v>0</v>
      </c>
      <c r="G1560" s="70" t="s">
        <v>84</v>
      </c>
      <c r="H1560" s="70" t="s">
        <v>1127</v>
      </c>
      <c r="I1560" s="70" t="s">
        <v>83</v>
      </c>
    </row>
    <row r="1561" spans="1:9" x14ac:dyDescent="0.2">
      <c r="A1561" s="71">
        <v>7195890005208</v>
      </c>
      <c r="B1561" s="71">
        <v>7006560454596</v>
      </c>
      <c r="C1561" s="70" t="s">
        <v>80</v>
      </c>
      <c r="D1561">
        <v>0</v>
      </c>
      <c r="E1561" s="72">
        <v>400</v>
      </c>
      <c r="F1561" s="72">
        <v>0</v>
      </c>
      <c r="G1561" s="70" t="s">
        <v>84</v>
      </c>
      <c r="H1561" s="70" t="s">
        <v>1127</v>
      </c>
      <c r="I1561" s="70" t="s">
        <v>83</v>
      </c>
    </row>
    <row r="1562" spans="1:9" x14ac:dyDescent="0.2">
      <c r="A1562" s="71">
        <v>7195890015215</v>
      </c>
      <c r="B1562" s="71">
        <v>7006560454666</v>
      </c>
      <c r="C1562" s="70" t="s">
        <v>48</v>
      </c>
      <c r="D1562">
        <v>0</v>
      </c>
      <c r="E1562" s="72">
        <v>26400</v>
      </c>
      <c r="F1562" s="72">
        <v>38500</v>
      </c>
      <c r="G1562" s="70" t="s">
        <v>84</v>
      </c>
      <c r="H1562" s="70" t="s">
        <v>1128</v>
      </c>
      <c r="I1562" s="70" t="s">
        <v>91</v>
      </c>
    </row>
    <row r="1563" spans="1:9" x14ac:dyDescent="0.2">
      <c r="A1563" s="71">
        <v>7195890025219</v>
      </c>
      <c r="B1563" s="71">
        <v>7006560464699</v>
      </c>
      <c r="C1563" s="70" t="s">
        <v>48</v>
      </c>
      <c r="D1563">
        <v>0</v>
      </c>
      <c r="E1563" s="72">
        <v>26500</v>
      </c>
      <c r="F1563" s="72">
        <v>16100</v>
      </c>
      <c r="G1563" s="70" t="s">
        <v>84</v>
      </c>
      <c r="H1563" s="70" t="s">
        <v>1129</v>
      </c>
      <c r="I1563" s="70" t="s">
        <v>91</v>
      </c>
    </row>
    <row r="1564" spans="1:9" x14ac:dyDescent="0.2">
      <c r="A1564" s="71">
        <v>7195890025221</v>
      </c>
      <c r="B1564" s="71">
        <v>7006560474729</v>
      </c>
      <c r="C1564" s="70" t="s">
        <v>48</v>
      </c>
      <c r="D1564">
        <v>0</v>
      </c>
      <c r="E1564" s="72">
        <v>26400</v>
      </c>
      <c r="F1564" s="72">
        <v>0</v>
      </c>
      <c r="G1564" s="70" t="s">
        <v>84</v>
      </c>
      <c r="H1564" s="70" t="s">
        <v>1130</v>
      </c>
      <c r="I1564" s="70" t="s">
        <v>91</v>
      </c>
    </row>
    <row r="1565" spans="1:9" x14ac:dyDescent="0.2">
      <c r="A1565" s="71">
        <v>7195890025225</v>
      </c>
      <c r="B1565" s="71">
        <v>7006560474755</v>
      </c>
      <c r="C1565" s="70" t="s">
        <v>48</v>
      </c>
      <c r="D1565">
        <v>0</v>
      </c>
      <c r="E1565" s="72">
        <v>26100</v>
      </c>
      <c r="F1565" s="72">
        <v>75400</v>
      </c>
      <c r="G1565" s="70" t="s">
        <v>84</v>
      </c>
      <c r="H1565" s="70" t="s">
        <v>1131</v>
      </c>
      <c r="I1565" s="70" t="s">
        <v>91</v>
      </c>
    </row>
    <row r="1566" spans="1:9" x14ac:dyDescent="0.2">
      <c r="A1566" s="71">
        <v>7195890035229</v>
      </c>
      <c r="B1566" s="71">
        <v>7006560484790</v>
      </c>
      <c r="C1566" s="70" t="s">
        <v>48</v>
      </c>
      <c r="D1566">
        <v>0</v>
      </c>
      <c r="E1566" s="72">
        <v>31500</v>
      </c>
      <c r="F1566" s="72">
        <v>39400</v>
      </c>
      <c r="G1566" s="70" t="s">
        <v>84</v>
      </c>
      <c r="H1566" s="70" t="s">
        <v>1132</v>
      </c>
      <c r="I1566" s="70" t="s">
        <v>91</v>
      </c>
    </row>
    <row r="1567" spans="1:9" x14ac:dyDescent="0.2">
      <c r="A1567" s="71">
        <v>7195890045235</v>
      </c>
      <c r="B1567" s="71">
        <v>7006560504857</v>
      </c>
      <c r="C1567" s="70" t="s">
        <v>48</v>
      </c>
      <c r="D1567">
        <v>0</v>
      </c>
      <c r="E1567" s="72">
        <v>38700</v>
      </c>
      <c r="F1567" s="72">
        <v>206200</v>
      </c>
      <c r="G1567" s="70" t="s">
        <v>84</v>
      </c>
      <c r="H1567" s="70" t="s">
        <v>1133</v>
      </c>
      <c r="I1567" s="70" t="s">
        <v>91</v>
      </c>
    </row>
    <row r="1568" spans="1:9" x14ac:dyDescent="0.2">
      <c r="A1568" s="71">
        <v>7195890045238</v>
      </c>
      <c r="B1568" s="71">
        <v>7006560514896</v>
      </c>
      <c r="C1568" s="70" t="s">
        <v>48</v>
      </c>
      <c r="D1568">
        <v>0</v>
      </c>
      <c r="E1568" s="72">
        <v>47800</v>
      </c>
      <c r="F1568" s="72">
        <v>150200</v>
      </c>
      <c r="G1568" s="70" t="s">
        <v>84</v>
      </c>
      <c r="H1568" s="70" t="s">
        <v>1134</v>
      </c>
      <c r="I1568" s="70" t="s">
        <v>91</v>
      </c>
    </row>
    <row r="1569" spans="1:9" x14ac:dyDescent="0.2">
      <c r="A1569" s="71">
        <v>7195890055241</v>
      </c>
      <c r="B1569" s="71">
        <v>7006560524928</v>
      </c>
      <c r="C1569" s="70" t="s">
        <v>48</v>
      </c>
      <c r="D1569">
        <v>0</v>
      </c>
      <c r="E1569" s="72">
        <v>48700</v>
      </c>
      <c r="F1569" s="72">
        <v>58700</v>
      </c>
      <c r="G1569" s="70" t="s">
        <v>84</v>
      </c>
      <c r="H1569" s="70" t="s">
        <v>1135</v>
      </c>
      <c r="I1569" s="70" t="s">
        <v>91</v>
      </c>
    </row>
    <row r="1570" spans="1:9" x14ac:dyDescent="0.2">
      <c r="A1570" s="71">
        <v>7195890055244</v>
      </c>
      <c r="B1570" s="71">
        <v>7006560534957</v>
      </c>
      <c r="C1570" s="70" t="s">
        <v>48</v>
      </c>
      <c r="D1570">
        <v>0</v>
      </c>
      <c r="E1570" s="72">
        <v>49500</v>
      </c>
      <c r="F1570" s="72">
        <v>103700</v>
      </c>
      <c r="G1570" s="70" t="s">
        <v>84</v>
      </c>
      <c r="H1570" s="70" t="s">
        <v>1136</v>
      </c>
      <c r="I1570" s="70" t="s">
        <v>91</v>
      </c>
    </row>
    <row r="1571" spans="1:9" x14ac:dyDescent="0.2">
      <c r="A1571" s="71">
        <v>7195890065247</v>
      </c>
      <c r="B1571" s="71">
        <v>7006560534988</v>
      </c>
      <c r="C1571" s="70" t="s">
        <v>48</v>
      </c>
      <c r="D1571">
        <v>0</v>
      </c>
      <c r="E1571" s="72">
        <v>49500</v>
      </c>
      <c r="F1571" s="72">
        <v>115900</v>
      </c>
      <c r="G1571" s="70" t="s">
        <v>84</v>
      </c>
      <c r="H1571" s="70" t="s">
        <v>1137</v>
      </c>
      <c r="I1571" s="70" t="s">
        <v>91</v>
      </c>
    </row>
    <row r="1572" spans="1:9" x14ac:dyDescent="0.2">
      <c r="A1572" s="71">
        <v>7195890065250</v>
      </c>
      <c r="B1572" s="71">
        <v>7006560545017</v>
      </c>
      <c r="C1572" s="70" t="s">
        <v>48</v>
      </c>
      <c r="D1572">
        <v>0</v>
      </c>
      <c r="E1572" s="72">
        <v>49500</v>
      </c>
      <c r="F1572" s="72">
        <v>89800</v>
      </c>
      <c r="G1572" s="70" t="s">
        <v>84</v>
      </c>
      <c r="H1572" s="70" t="s">
        <v>1138</v>
      </c>
      <c r="I1572" s="70" t="s">
        <v>91</v>
      </c>
    </row>
    <row r="1573" spans="1:9" x14ac:dyDescent="0.2">
      <c r="A1573" s="71">
        <v>7195890075253</v>
      </c>
      <c r="B1573" s="71">
        <v>7006560555050</v>
      </c>
      <c r="C1573" s="70" t="s">
        <v>48</v>
      </c>
      <c r="D1573">
        <v>0</v>
      </c>
      <c r="E1573" s="72">
        <v>48600</v>
      </c>
      <c r="F1573" s="72">
        <v>137600</v>
      </c>
      <c r="G1573" s="70" t="s">
        <v>84</v>
      </c>
      <c r="H1573" s="70" t="s">
        <v>1139</v>
      </c>
      <c r="I1573" s="70" t="s">
        <v>91</v>
      </c>
    </row>
    <row r="1574" spans="1:9" x14ac:dyDescent="0.2">
      <c r="A1574" s="71">
        <v>7195890085259</v>
      </c>
      <c r="B1574" s="71">
        <v>7006560565107</v>
      </c>
      <c r="C1574" s="70" t="s">
        <v>48</v>
      </c>
      <c r="D1574">
        <v>0</v>
      </c>
      <c r="E1574" s="72">
        <v>27900</v>
      </c>
      <c r="F1574" s="72">
        <v>37500</v>
      </c>
      <c r="G1574" s="70" t="s">
        <v>84</v>
      </c>
      <c r="H1574" s="70" t="s">
        <v>1140</v>
      </c>
      <c r="I1574" s="70" t="s">
        <v>91</v>
      </c>
    </row>
    <row r="1575" spans="1:9" x14ac:dyDescent="0.2">
      <c r="A1575" s="71">
        <v>7195890085263</v>
      </c>
      <c r="B1575" s="71">
        <v>7006560585145</v>
      </c>
      <c r="C1575" s="70" t="s">
        <v>48</v>
      </c>
      <c r="D1575">
        <v>0</v>
      </c>
      <c r="E1575" s="72">
        <v>28500</v>
      </c>
      <c r="F1575" s="72">
        <v>54900</v>
      </c>
      <c r="G1575" s="70" t="s">
        <v>84</v>
      </c>
      <c r="H1575" s="70" t="s">
        <v>1141</v>
      </c>
      <c r="I1575" s="70" t="s">
        <v>91</v>
      </c>
    </row>
    <row r="1576" spans="1:9" x14ac:dyDescent="0.2">
      <c r="A1576" s="71">
        <v>7195890085268</v>
      </c>
      <c r="B1576" s="71">
        <v>7006560585173</v>
      </c>
      <c r="C1576" s="70" t="s">
        <v>111</v>
      </c>
      <c r="D1576">
        <v>0.126</v>
      </c>
      <c r="E1576" s="72">
        <v>0</v>
      </c>
      <c r="F1576" s="72">
        <v>0</v>
      </c>
      <c r="G1576" s="70" t="s">
        <v>100</v>
      </c>
      <c r="H1576" s="70" t="s">
        <v>1142</v>
      </c>
      <c r="I1576" s="70" t="s">
        <v>167</v>
      </c>
    </row>
    <row r="1577" spans="1:9" x14ac:dyDescent="0.2">
      <c r="A1577" s="71">
        <v>7195890085269</v>
      </c>
      <c r="B1577" s="71">
        <v>7006560585173</v>
      </c>
      <c r="C1577" s="70" t="s">
        <v>111</v>
      </c>
      <c r="D1577">
        <v>0</v>
      </c>
      <c r="E1577" s="72">
        <v>-1000</v>
      </c>
      <c r="F1577" s="72">
        <v>-1600</v>
      </c>
      <c r="G1577" s="70" t="s">
        <v>82</v>
      </c>
      <c r="H1577" s="70" t="s">
        <v>1142</v>
      </c>
      <c r="I1577" s="70" t="s">
        <v>91</v>
      </c>
    </row>
    <row r="1578" spans="1:9" x14ac:dyDescent="0.2">
      <c r="A1578" s="71">
        <v>7195890095275</v>
      </c>
      <c r="B1578" s="71">
        <v>7006560595201</v>
      </c>
      <c r="C1578" s="70" t="s">
        <v>111</v>
      </c>
      <c r="D1578">
        <v>0.126</v>
      </c>
      <c r="E1578" s="72">
        <v>0</v>
      </c>
      <c r="F1578" s="72">
        <v>0</v>
      </c>
      <c r="G1578" s="70" t="s">
        <v>100</v>
      </c>
      <c r="H1578" s="70" t="s">
        <v>1143</v>
      </c>
      <c r="I1578" s="70" t="s">
        <v>167</v>
      </c>
    </row>
    <row r="1579" spans="1:9" x14ac:dyDescent="0.2">
      <c r="A1579" s="71">
        <v>7195890095276</v>
      </c>
      <c r="B1579" s="71">
        <v>7006560595201</v>
      </c>
      <c r="C1579" s="70" t="s">
        <v>111</v>
      </c>
      <c r="D1579">
        <v>0</v>
      </c>
      <c r="E1579" s="72">
        <v>-1000</v>
      </c>
      <c r="F1579" s="72">
        <v>0</v>
      </c>
      <c r="G1579" s="70" t="s">
        <v>82</v>
      </c>
      <c r="H1579" s="70" t="s">
        <v>1143</v>
      </c>
      <c r="I1579" s="70" t="s">
        <v>91</v>
      </c>
    </row>
    <row r="1580" spans="1:9" x14ac:dyDescent="0.2">
      <c r="A1580" s="71">
        <v>7195890095277</v>
      </c>
      <c r="B1580" s="71">
        <v>7006560595201</v>
      </c>
      <c r="C1580" s="70" t="s">
        <v>111</v>
      </c>
      <c r="D1580">
        <v>0</v>
      </c>
      <c r="E1580" s="72">
        <v>0</v>
      </c>
      <c r="F1580" s="72">
        <v>5100</v>
      </c>
      <c r="G1580" s="70" t="s">
        <v>84</v>
      </c>
      <c r="H1580" s="70" t="s">
        <v>1143</v>
      </c>
      <c r="I1580" s="70" t="s">
        <v>91</v>
      </c>
    </row>
    <row r="1581" spans="1:9" x14ac:dyDescent="0.2">
      <c r="A1581" s="71">
        <v>7195890095283</v>
      </c>
      <c r="B1581" s="71">
        <v>7006560595230</v>
      </c>
      <c r="C1581" s="70" t="s">
        <v>111</v>
      </c>
      <c r="D1581">
        <v>0.14399999999999999</v>
      </c>
      <c r="E1581" s="72">
        <v>0</v>
      </c>
      <c r="F1581" s="72">
        <v>0</v>
      </c>
      <c r="G1581" s="70" t="s">
        <v>100</v>
      </c>
      <c r="H1581" s="70" t="s">
        <v>1144</v>
      </c>
      <c r="I1581" s="70" t="s">
        <v>167</v>
      </c>
    </row>
    <row r="1582" spans="1:9" x14ac:dyDescent="0.2">
      <c r="A1582" s="71">
        <v>7195890095284</v>
      </c>
      <c r="B1582" s="71">
        <v>7006560595230</v>
      </c>
      <c r="C1582" s="70" t="s">
        <v>111</v>
      </c>
      <c r="D1582">
        <v>0</v>
      </c>
      <c r="E1582" s="72">
        <v>-1300</v>
      </c>
      <c r="F1582" s="72">
        <v>0</v>
      </c>
      <c r="G1582" s="70" t="s">
        <v>82</v>
      </c>
      <c r="H1582" s="70" t="s">
        <v>1144</v>
      </c>
      <c r="I1582" s="70" t="s">
        <v>91</v>
      </c>
    </row>
    <row r="1583" spans="1:9" x14ac:dyDescent="0.2">
      <c r="A1583" s="71">
        <v>7195890095285</v>
      </c>
      <c r="B1583" s="71">
        <v>7006560595230</v>
      </c>
      <c r="C1583" s="70" t="s">
        <v>111</v>
      </c>
      <c r="D1583">
        <v>0</v>
      </c>
      <c r="E1583" s="72">
        <v>0</v>
      </c>
      <c r="F1583" s="72">
        <v>6300</v>
      </c>
      <c r="G1583" s="70" t="s">
        <v>84</v>
      </c>
      <c r="H1583" s="70" t="s">
        <v>1144</v>
      </c>
      <c r="I1583" s="70" t="s">
        <v>91</v>
      </c>
    </row>
    <row r="1584" spans="1:9" x14ac:dyDescent="0.2">
      <c r="A1584" s="71">
        <v>7195890105294</v>
      </c>
      <c r="B1584" s="71">
        <v>7006560615297</v>
      </c>
      <c r="C1584" s="70" t="s">
        <v>48</v>
      </c>
      <c r="D1584">
        <v>0</v>
      </c>
      <c r="E1584" s="72">
        <v>0</v>
      </c>
      <c r="F1584" s="72">
        <v>56900</v>
      </c>
      <c r="G1584" s="70" t="s">
        <v>84</v>
      </c>
      <c r="H1584" s="70" t="s">
        <v>1145</v>
      </c>
      <c r="I1584" s="70" t="s">
        <v>91</v>
      </c>
    </row>
    <row r="1585" spans="1:9" x14ac:dyDescent="0.2">
      <c r="A1585" s="71">
        <v>7195890145300</v>
      </c>
      <c r="B1585" s="71">
        <v>7006560615335</v>
      </c>
      <c r="C1585" s="70" t="s">
        <v>48</v>
      </c>
      <c r="D1585">
        <v>0</v>
      </c>
      <c r="E1585" s="72">
        <v>0</v>
      </c>
      <c r="F1585" s="72">
        <v>76500</v>
      </c>
      <c r="G1585" s="70" t="s">
        <v>84</v>
      </c>
      <c r="H1585" s="70" t="s">
        <v>1146</v>
      </c>
      <c r="I1585" s="70" t="s">
        <v>91</v>
      </c>
    </row>
    <row r="1586" spans="1:9" x14ac:dyDescent="0.2">
      <c r="A1586" s="71">
        <v>7195890145306</v>
      </c>
      <c r="B1586" s="71">
        <v>7006560625372</v>
      </c>
      <c r="C1586" s="70" t="s">
        <v>48</v>
      </c>
      <c r="D1586">
        <v>0</v>
      </c>
      <c r="E1586" s="72">
        <v>286000</v>
      </c>
      <c r="F1586" s="72">
        <v>75100</v>
      </c>
      <c r="G1586" s="70" t="s">
        <v>84</v>
      </c>
      <c r="H1586" s="70" t="s">
        <v>1147</v>
      </c>
      <c r="I1586" s="70" t="s">
        <v>91</v>
      </c>
    </row>
    <row r="1587" spans="1:9" x14ac:dyDescent="0.2">
      <c r="A1587" s="71">
        <v>7195890155311</v>
      </c>
      <c r="B1587" s="71">
        <v>7006560635413</v>
      </c>
      <c r="C1587" s="70" t="s">
        <v>48</v>
      </c>
      <c r="D1587">
        <v>0</v>
      </c>
      <c r="E1587" s="72">
        <v>249300</v>
      </c>
      <c r="F1587" s="72">
        <v>79900</v>
      </c>
      <c r="G1587" s="70" t="s">
        <v>84</v>
      </c>
      <c r="H1587" s="70" t="s">
        <v>1148</v>
      </c>
      <c r="I1587" s="70" t="s">
        <v>91</v>
      </c>
    </row>
    <row r="1588" spans="1:9" x14ac:dyDescent="0.2">
      <c r="A1588" s="71">
        <v>7195890155316</v>
      </c>
      <c r="B1588" s="71">
        <v>7006560655454</v>
      </c>
      <c r="C1588" s="70" t="s">
        <v>48</v>
      </c>
      <c r="D1588">
        <v>0</v>
      </c>
      <c r="E1588" s="72">
        <v>215400</v>
      </c>
      <c r="F1588" s="72">
        <v>129600</v>
      </c>
      <c r="G1588" s="70" t="s">
        <v>84</v>
      </c>
      <c r="H1588" s="70" t="s">
        <v>1149</v>
      </c>
      <c r="I1588" s="70" t="s">
        <v>91</v>
      </c>
    </row>
    <row r="1589" spans="1:9" x14ac:dyDescent="0.2">
      <c r="A1589" s="71">
        <v>7195890165321</v>
      </c>
      <c r="B1589" s="71">
        <v>7006560665492</v>
      </c>
      <c r="C1589" s="70" t="s">
        <v>48</v>
      </c>
      <c r="D1589">
        <v>0</v>
      </c>
      <c r="E1589" s="72">
        <v>189400</v>
      </c>
      <c r="F1589" s="72">
        <v>196600</v>
      </c>
      <c r="G1589" s="70" t="s">
        <v>84</v>
      </c>
      <c r="H1589" s="70" t="s">
        <v>1150</v>
      </c>
      <c r="I1589" s="70" t="s">
        <v>91</v>
      </c>
    </row>
    <row r="1590" spans="1:9" x14ac:dyDescent="0.2">
      <c r="A1590" s="71">
        <v>7195890165322</v>
      </c>
      <c r="B1590" s="71">
        <v>7006560685532</v>
      </c>
      <c r="C1590" s="70" t="s">
        <v>48</v>
      </c>
      <c r="D1590">
        <v>-0.152</v>
      </c>
      <c r="E1590" s="72">
        <v>0</v>
      </c>
      <c r="F1590" s="72">
        <v>0</v>
      </c>
      <c r="G1590" s="70" t="s">
        <v>155</v>
      </c>
      <c r="H1590" s="70" t="s">
        <v>1151</v>
      </c>
      <c r="I1590" s="70" t="s">
        <v>102</v>
      </c>
    </row>
    <row r="1591" spans="1:9" x14ac:dyDescent="0.2">
      <c r="A1591" s="71">
        <v>7195890165327</v>
      </c>
      <c r="B1591" s="71">
        <v>7006560695557</v>
      </c>
      <c r="C1591" s="70" t="s">
        <v>48</v>
      </c>
      <c r="D1591">
        <v>0</v>
      </c>
      <c r="E1591" s="72">
        <v>322300</v>
      </c>
      <c r="F1591" s="72">
        <v>313200</v>
      </c>
      <c r="G1591" s="70" t="s">
        <v>84</v>
      </c>
      <c r="H1591" s="70" t="s">
        <v>1152</v>
      </c>
      <c r="I1591" s="70" t="s">
        <v>91</v>
      </c>
    </row>
    <row r="1592" spans="1:9" x14ac:dyDescent="0.2">
      <c r="A1592" s="71">
        <v>7195890175336</v>
      </c>
      <c r="B1592" s="71">
        <v>7006560725618</v>
      </c>
      <c r="C1592" s="70" t="s">
        <v>48</v>
      </c>
      <c r="D1592">
        <v>0</v>
      </c>
      <c r="E1592" s="72">
        <v>336700</v>
      </c>
      <c r="F1592" s="72">
        <v>87600</v>
      </c>
      <c r="G1592" s="70" t="s">
        <v>84</v>
      </c>
      <c r="H1592" s="70" t="s">
        <v>1153</v>
      </c>
      <c r="I1592" s="70" t="s">
        <v>91</v>
      </c>
    </row>
    <row r="1593" spans="1:9" x14ac:dyDescent="0.2">
      <c r="A1593" s="71">
        <v>7195890175342</v>
      </c>
      <c r="B1593" s="71">
        <v>7006560745665</v>
      </c>
      <c r="C1593" s="70" t="s">
        <v>48</v>
      </c>
      <c r="D1593">
        <v>0</v>
      </c>
      <c r="E1593" s="72">
        <v>337200</v>
      </c>
      <c r="F1593" s="72">
        <v>20200</v>
      </c>
      <c r="G1593" s="70" t="s">
        <v>84</v>
      </c>
      <c r="H1593" s="70" t="s">
        <v>1154</v>
      </c>
      <c r="I1593" s="70" t="s">
        <v>91</v>
      </c>
    </row>
    <row r="1594" spans="1:9" x14ac:dyDescent="0.2">
      <c r="A1594" s="71">
        <v>7195890175346</v>
      </c>
      <c r="B1594" s="71">
        <v>7006560755698</v>
      </c>
      <c r="C1594" s="70" t="s">
        <v>75</v>
      </c>
      <c r="D1594">
        <v>24.5</v>
      </c>
      <c r="E1594" s="72">
        <v>6200</v>
      </c>
      <c r="F1594" s="72">
        <v>0</v>
      </c>
      <c r="G1594" s="70" t="s">
        <v>76</v>
      </c>
      <c r="H1594" s="70" t="s">
        <v>1155</v>
      </c>
      <c r="I1594" s="70" t="s">
        <v>1156</v>
      </c>
    </row>
    <row r="1595" spans="1:9" x14ac:dyDescent="0.2">
      <c r="A1595" s="71">
        <v>7195890175347</v>
      </c>
      <c r="B1595" s="71">
        <v>7006560755698</v>
      </c>
      <c r="C1595" s="70" t="s">
        <v>125</v>
      </c>
      <c r="D1595">
        <v>-0.4</v>
      </c>
      <c r="E1595" s="72">
        <v>-1800</v>
      </c>
      <c r="F1595" s="72">
        <v>0</v>
      </c>
      <c r="G1595" s="70" t="s">
        <v>76</v>
      </c>
      <c r="H1595" s="70" t="s">
        <v>1155</v>
      </c>
      <c r="I1595" s="70" t="s">
        <v>373</v>
      </c>
    </row>
    <row r="1596" spans="1:9" x14ac:dyDescent="0.2">
      <c r="A1596" s="71">
        <v>7195890175348</v>
      </c>
      <c r="B1596" s="71">
        <v>7006560755698</v>
      </c>
      <c r="C1596" s="70" t="s">
        <v>79</v>
      </c>
      <c r="D1596">
        <v>-6.1</v>
      </c>
      <c r="E1596" s="72">
        <v>-1400</v>
      </c>
      <c r="F1596" s="72">
        <v>0</v>
      </c>
      <c r="G1596" s="70" t="s">
        <v>76</v>
      </c>
      <c r="H1596" s="70" t="s">
        <v>1155</v>
      </c>
      <c r="I1596" s="70" t="s">
        <v>373</v>
      </c>
    </row>
    <row r="1597" spans="1:9" x14ac:dyDescent="0.2">
      <c r="A1597" s="71">
        <v>7195890175349</v>
      </c>
      <c r="B1597" s="71">
        <v>7006560755698</v>
      </c>
      <c r="C1597" s="70" t="s">
        <v>80</v>
      </c>
      <c r="D1597">
        <v>-18</v>
      </c>
      <c r="E1597" s="72">
        <v>-3000</v>
      </c>
      <c r="F1597" s="72">
        <v>0</v>
      </c>
      <c r="G1597" s="70" t="s">
        <v>76</v>
      </c>
      <c r="H1597" s="70" t="s">
        <v>1155</v>
      </c>
      <c r="I1597" s="70" t="s">
        <v>373</v>
      </c>
    </row>
    <row r="1598" spans="1:9" x14ac:dyDescent="0.2">
      <c r="A1598" s="71">
        <v>7195890195356</v>
      </c>
      <c r="B1598" s="71">
        <v>7006560755725</v>
      </c>
      <c r="C1598" s="70" t="s">
        <v>48</v>
      </c>
      <c r="D1598">
        <v>0</v>
      </c>
      <c r="E1598" s="72">
        <v>11500</v>
      </c>
      <c r="F1598" s="72">
        <v>0</v>
      </c>
      <c r="G1598" s="70" t="s">
        <v>84</v>
      </c>
      <c r="H1598" s="70" t="s">
        <v>1157</v>
      </c>
      <c r="I1598" s="70" t="s">
        <v>91</v>
      </c>
    </row>
    <row r="1599" spans="1:9" x14ac:dyDescent="0.2">
      <c r="A1599" s="71">
        <v>7195890195357</v>
      </c>
      <c r="B1599" s="71">
        <v>7006560755725</v>
      </c>
      <c r="C1599" s="70" t="s">
        <v>48</v>
      </c>
      <c r="D1599">
        <v>0</v>
      </c>
      <c r="E1599" s="72">
        <v>0</v>
      </c>
      <c r="F1599" s="72">
        <v>-1900</v>
      </c>
      <c r="G1599" s="70" t="s">
        <v>82</v>
      </c>
      <c r="H1599" s="70" t="s">
        <v>1157</v>
      </c>
      <c r="I1599" s="70" t="s">
        <v>91</v>
      </c>
    </row>
    <row r="1600" spans="1:9" x14ac:dyDescent="0.2">
      <c r="A1600" s="71">
        <v>7195890195361</v>
      </c>
      <c r="B1600" s="71">
        <v>7006560755759</v>
      </c>
      <c r="C1600" s="70" t="s">
        <v>48</v>
      </c>
      <c r="D1600">
        <v>0</v>
      </c>
      <c r="E1600" s="72">
        <v>14700</v>
      </c>
      <c r="F1600" s="72">
        <v>41700</v>
      </c>
      <c r="G1600" s="70" t="s">
        <v>84</v>
      </c>
      <c r="H1600" s="70" t="s">
        <v>1158</v>
      </c>
      <c r="I1600" s="70" t="s">
        <v>91</v>
      </c>
    </row>
    <row r="1601" spans="1:9" x14ac:dyDescent="0.2">
      <c r="A1601" s="71">
        <v>7195890195365</v>
      </c>
      <c r="B1601" s="71">
        <v>7006560765790</v>
      </c>
      <c r="C1601" s="70" t="s">
        <v>48</v>
      </c>
      <c r="D1601">
        <v>0</v>
      </c>
      <c r="E1601" s="72">
        <v>28600</v>
      </c>
      <c r="F1601" s="72">
        <v>42400</v>
      </c>
      <c r="G1601" s="70" t="s">
        <v>84</v>
      </c>
      <c r="H1601" s="70" t="s">
        <v>1159</v>
      </c>
      <c r="I1601" s="70" t="s">
        <v>91</v>
      </c>
    </row>
    <row r="1602" spans="1:9" x14ac:dyDescent="0.2">
      <c r="A1602" s="71">
        <v>7195890205370</v>
      </c>
      <c r="B1602" s="71">
        <v>7006560765826</v>
      </c>
      <c r="C1602" s="70" t="s">
        <v>48</v>
      </c>
      <c r="D1602">
        <v>0</v>
      </c>
      <c r="E1602" s="72">
        <v>30600</v>
      </c>
      <c r="F1602" s="72">
        <v>56800</v>
      </c>
      <c r="G1602" s="70" t="s">
        <v>84</v>
      </c>
      <c r="H1602" s="70" t="s">
        <v>1160</v>
      </c>
      <c r="I1602" s="70" t="s">
        <v>91</v>
      </c>
    </row>
    <row r="1603" spans="1:9" x14ac:dyDescent="0.2">
      <c r="A1603" s="71">
        <v>7195890215381</v>
      </c>
      <c r="B1603" s="71">
        <v>7006560795910</v>
      </c>
      <c r="C1603" s="70" t="s">
        <v>48</v>
      </c>
      <c r="D1603">
        <v>0</v>
      </c>
      <c r="E1603" s="72">
        <v>31000</v>
      </c>
      <c r="F1603" s="72">
        <v>51900</v>
      </c>
      <c r="G1603" s="70" t="s">
        <v>84</v>
      </c>
      <c r="H1603" s="70" t="s">
        <v>1161</v>
      </c>
      <c r="I1603" s="70" t="s">
        <v>91</v>
      </c>
    </row>
    <row r="1604" spans="1:9" x14ac:dyDescent="0.2">
      <c r="A1604" s="71">
        <v>7195890215385</v>
      </c>
      <c r="B1604" s="71">
        <v>7006560805947</v>
      </c>
      <c r="C1604" s="70" t="s">
        <v>48</v>
      </c>
      <c r="D1604">
        <v>0</v>
      </c>
      <c r="E1604" s="72">
        <v>31000</v>
      </c>
      <c r="F1604" s="72">
        <v>100800</v>
      </c>
      <c r="G1604" s="70" t="s">
        <v>84</v>
      </c>
      <c r="H1604" s="70" t="s">
        <v>1162</v>
      </c>
      <c r="I1604" s="70" t="s">
        <v>91</v>
      </c>
    </row>
    <row r="1605" spans="1:9" x14ac:dyDescent="0.2">
      <c r="A1605" s="71">
        <v>7195890225394</v>
      </c>
      <c r="B1605" s="71">
        <v>7006560826023</v>
      </c>
      <c r="C1605" s="70" t="s">
        <v>48</v>
      </c>
      <c r="D1605">
        <v>0</v>
      </c>
      <c r="E1605" s="72">
        <v>0</v>
      </c>
      <c r="F1605" s="72">
        <v>64600</v>
      </c>
      <c r="G1605" s="70" t="s">
        <v>84</v>
      </c>
      <c r="H1605" s="70" t="s">
        <v>1163</v>
      </c>
      <c r="I1605" s="70" t="s">
        <v>91</v>
      </c>
    </row>
    <row r="1606" spans="1:9" x14ac:dyDescent="0.2">
      <c r="A1606" s="71">
        <v>7195890235397</v>
      </c>
      <c r="B1606" s="71">
        <v>7006560836053</v>
      </c>
      <c r="C1606" s="70" t="s">
        <v>48</v>
      </c>
      <c r="D1606">
        <v>0</v>
      </c>
      <c r="E1606" s="72">
        <v>0</v>
      </c>
      <c r="F1606" s="72">
        <v>73400</v>
      </c>
      <c r="G1606" s="70" t="s">
        <v>84</v>
      </c>
      <c r="H1606" s="70" t="s">
        <v>1164</v>
      </c>
      <c r="I1606" s="70" t="s">
        <v>91</v>
      </c>
    </row>
    <row r="1607" spans="1:9" x14ac:dyDescent="0.2">
      <c r="A1607" s="71">
        <v>7195890255421</v>
      </c>
      <c r="B1607" s="71">
        <v>7006560856401</v>
      </c>
      <c r="C1607" s="70" t="s">
        <v>48</v>
      </c>
      <c r="D1607">
        <v>0</v>
      </c>
      <c r="E1607" s="72">
        <v>31800</v>
      </c>
      <c r="F1607" s="72">
        <v>43500</v>
      </c>
      <c r="G1607" s="70" t="s">
        <v>84</v>
      </c>
      <c r="H1607" s="70" t="s">
        <v>1165</v>
      </c>
      <c r="I1607" s="70" t="s">
        <v>91</v>
      </c>
    </row>
    <row r="1608" spans="1:9" x14ac:dyDescent="0.2">
      <c r="A1608" s="71">
        <v>7195890265426</v>
      </c>
      <c r="B1608" s="71">
        <v>7006560856432</v>
      </c>
      <c r="C1608" s="70" t="s">
        <v>48</v>
      </c>
      <c r="D1608">
        <v>0</v>
      </c>
      <c r="E1608" s="72">
        <v>31800</v>
      </c>
      <c r="F1608" s="72">
        <v>28200</v>
      </c>
      <c r="G1608" s="70" t="s">
        <v>84</v>
      </c>
      <c r="H1608" s="70" t="s">
        <v>1166</v>
      </c>
      <c r="I1608" s="70" t="s">
        <v>91</v>
      </c>
    </row>
    <row r="1609" spans="1:9" x14ac:dyDescent="0.2">
      <c r="A1609" s="71">
        <v>7195890275433</v>
      </c>
      <c r="B1609" s="71">
        <v>7006560866528</v>
      </c>
      <c r="C1609" s="70" t="s">
        <v>48</v>
      </c>
      <c r="D1609">
        <v>0</v>
      </c>
      <c r="E1609" s="72">
        <v>14600</v>
      </c>
      <c r="F1609" s="72">
        <v>56400</v>
      </c>
      <c r="G1609" s="70" t="s">
        <v>84</v>
      </c>
      <c r="H1609" s="70" t="s">
        <v>1167</v>
      </c>
      <c r="I1609" s="70" t="s">
        <v>91</v>
      </c>
    </row>
    <row r="1610" spans="1:9" x14ac:dyDescent="0.2">
      <c r="A1610" s="71">
        <v>7195890275437</v>
      </c>
      <c r="B1610" s="71">
        <v>7006560876559</v>
      </c>
      <c r="C1610" s="70" t="s">
        <v>48</v>
      </c>
      <c r="D1610">
        <v>0</v>
      </c>
      <c r="E1610" s="72">
        <v>15100</v>
      </c>
      <c r="F1610" s="72">
        <v>243700</v>
      </c>
      <c r="G1610" s="70" t="s">
        <v>84</v>
      </c>
      <c r="H1610" s="70" t="s">
        <v>1168</v>
      </c>
      <c r="I1610" s="70" t="s">
        <v>91</v>
      </c>
    </row>
    <row r="1611" spans="1:9" x14ac:dyDescent="0.2">
      <c r="A1611" s="71">
        <v>7195890275441</v>
      </c>
      <c r="B1611" s="71">
        <v>7006560876590</v>
      </c>
      <c r="C1611" s="70" t="s">
        <v>48</v>
      </c>
      <c r="D1611">
        <v>0</v>
      </c>
      <c r="E1611" s="72">
        <v>16100</v>
      </c>
      <c r="F1611" s="72">
        <v>72700</v>
      </c>
      <c r="G1611" s="70" t="s">
        <v>84</v>
      </c>
      <c r="H1611" s="70" t="s">
        <v>1169</v>
      </c>
      <c r="I1611" s="70" t="s">
        <v>91</v>
      </c>
    </row>
    <row r="1612" spans="1:9" x14ac:dyDescent="0.2">
      <c r="A1612" s="71">
        <v>7195890285445</v>
      </c>
      <c r="B1612" s="71">
        <v>7006560886621</v>
      </c>
      <c r="C1612" s="70" t="s">
        <v>48</v>
      </c>
      <c r="D1612">
        <v>0</v>
      </c>
      <c r="E1612" s="72">
        <v>17000</v>
      </c>
      <c r="F1612" s="72">
        <v>142200</v>
      </c>
      <c r="G1612" s="70" t="s">
        <v>84</v>
      </c>
      <c r="H1612" s="70" t="s">
        <v>1170</v>
      </c>
      <c r="I1612" s="70" t="s">
        <v>91</v>
      </c>
    </row>
    <row r="1613" spans="1:9" x14ac:dyDescent="0.2">
      <c r="A1613" s="71">
        <v>7195890285450</v>
      </c>
      <c r="B1613" s="71">
        <v>7006560886655</v>
      </c>
      <c r="C1613" s="70" t="s">
        <v>48</v>
      </c>
      <c r="D1613">
        <v>0</v>
      </c>
      <c r="E1613" s="72">
        <v>15900</v>
      </c>
      <c r="F1613" s="72">
        <v>159600</v>
      </c>
      <c r="G1613" s="70" t="s">
        <v>84</v>
      </c>
      <c r="H1613" s="70" t="s">
        <v>1171</v>
      </c>
      <c r="I1613" s="70" t="s">
        <v>91</v>
      </c>
    </row>
    <row r="1614" spans="1:9" x14ac:dyDescent="0.2">
      <c r="A1614" s="71">
        <v>7195890295455</v>
      </c>
      <c r="B1614" s="71">
        <v>7006560896692</v>
      </c>
      <c r="C1614" s="70" t="s">
        <v>48</v>
      </c>
      <c r="D1614">
        <v>0</v>
      </c>
      <c r="E1614" s="72">
        <v>15300</v>
      </c>
      <c r="F1614" s="72">
        <v>237600</v>
      </c>
      <c r="G1614" s="70" t="s">
        <v>84</v>
      </c>
      <c r="H1614" s="70" t="s">
        <v>1172</v>
      </c>
      <c r="I1614" s="70" t="s">
        <v>91</v>
      </c>
    </row>
    <row r="1615" spans="1:9" x14ac:dyDescent="0.2">
      <c r="A1615" s="71">
        <v>7195890305462</v>
      </c>
      <c r="B1615" s="71">
        <v>7006560916754</v>
      </c>
      <c r="C1615" s="70" t="s">
        <v>80</v>
      </c>
      <c r="D1615">
        <v>-1.1060000000000001</v>
      </c>
      <c r="E1615" s="72">
        <v>0</v>
      </c>
      <c r="F1615" s="72">
        <v>0</v>
      </c>
      <c r="G1615" s="70" t="s">
        <v>76</v>
      </c>
      <c r="H1615" s="70" t="s">
        <v>1173</v>
      </c>
      <c r="I1615" s="70" t="s">
        <v>78</v>
      </c>
    </row>
    <row r="1616" spans="1:9" x14ac:dyDescent="0.2">
      <c r="A1616" s="71">
        <v>7195890305463</v>
      </c>
      <c r="B1616" s="71">
        <v>7006560916754</v>
      </c>
      <c r="C1616" s="70" t="s">
        <v>81</v>
      </c>
      <c r="D1616">
        <v>1.1060000000000001</v>
      </c>
      <c r="E1616" s="72">
        <v>0</v>
      </c>
      <c r="F1616" s="72">
        <v>0</v>
      </c>
      <c r="G1616" s="70" t="s">
        <v>76</v>
      </c>
      <c r="H1616" s="70" t="s">
        <v>1173</v>
      </c>
      <c r="I1616" s="70" t="s">
        <v>78</v>
      </c>
    </row>
    <row r="1617" spans="1:9" x14ac:dyDescent="0.2">
      <c r="A1617" s="71">
        <v>7195890305464</v>
      </c>
      <c r="B1617" s="71">
        <v>7006560916754</v>
      </c>
      <c r="C1617" s="70" t="s">
        <v>80</v>
      </c>
      <c r="D1617">
        <v>0</v>
      </c>
      <c r="E1617" s="72">
        <v>500</v>
      </c>
      <c r="F1617" s="72">
        <v>0</v>
      </c>
      <c r="G1617" s="70" t="s">
        <v>84</v>
      </c>
      <c r="H1617" s="70" t="s">
        <v>1173</v>
      </c>
      <c r="I1617" s="70" t="s">
        <v>83</v>
      </c>
    </row>
    <row r="1618" spans="1:9" x14ac:dyDescent="0.2">
      <c r="A1618" s="71">
        <v>7195890305465</v>
      </c>
      <c r="B1618" s="71">
        <v>7006560916754</v>
      </c>
      <c r="C1618" s="70" t="s">
        <v>81</v>
      </c>
      <c r="D1618">
        <v>0</v>
      </c>
      <c r="E1618" s="72">
        <v>2400</v>
      </c>
      <c r="F1618" s="72">
        <v>0</v>
      </c>
      <c r="G1618" s="70" t="s">
        <v>84</v>
      </c>
      <c r="H1618" s="70" t="s">
        <v>1173</v>
      </c>
      <c r="I1618" s="70" t="s">
        <v>91</v>
      </c>
    </row>
    <row r="1619" spans="1:9" x14ac:dyDescent="0.2">
      <c r="A1619" s="71">
        <v>7195890315474</v>
      </c>
      <c r="B1619" s="71">
        <v>7006560916807</v>
      </c>
      <c r="C1619" s="70" t="s">
        <v>75</v>
      </c>
      <c r="D1619">
        <v>31.350999999999999</v>
      </c>
      <c r="E1619" s="72">
        <v>5200</v>
      </c>
      <c r="F1619" s="72">
        <v>0</v>
      </c>
      <c r="G1619" s="70" t="s">
        <v>76</v>
      </c>
      <c r="H1619" s="70" t="s">
        <v>1174</v>
      </c>
      <c r="I1619" s="70" t="s">
        <v>345</v>
      </c>
    </row>
    <row r="1620" spans="1:9" x14ac:dyDescent="0.2">
      <c r="A1620" s="71">
        <v>7195890315475</v>
      </c>
      <c r="B1620" s="71">
        <v>7006560916807</v>
      </c>
      <c r="C1620" s="70" t="s">
        <v>79</v>
      </c>
      <c r="D1620">
        <v>8.6489999999999991</v>
      </c>
      <c r="E1620" s="72">
        <v>1400</v>
      </c>
      <c r="F1620" s="72">
        <v>0</v>
      </c>
      <c r="G1620" s="70" t="s">
        <v>76</v>
      </c>
      <c r="H1620" s="70" t="s">
        <v>1174</v>
      </c>
      <c r="I1620" s="70" t="s">
        <v>345</v>
      </c>
    </row>
    <row r="1621" spans="1:9" x14ac:dyDescent="0.2">
      <c r="A1621" s="71">
        <v>7195890315476</v>
      </c>
      <c r="B1621" s="71">
        <v>7006560916807</v>
      </c>
      <c r="C1621" s="70" t="s">
        <v>80</v>
      </c>
      <c r="D1621">
        <v>-40</v>
      </c>
      <c r="E1621" s="72">
        <v>-6600</v>
      </c>
      <c r="F1621" s="72">
        <v>0</v>
      </c>
      <c r="G1621" s="70" t="s">
        <v>76</v>
      </c>
      <c r="H1621" s="70" t="s">
        <v>1174</v>
      </c>
      <c r="I1621" s="70" t="s">
        <v>369</v>
      </c>
    </row>
    <row r="1622" spans="1:9" x14ac:dyDescent="0.2">
      <c r="A1622" s="71">
        <v>7195890325481</v>
      </c>
      <c r="B1622" s="71">
        <v>7006560916828</v>
      </c>
      <c r="C1622" s="70" t="s">
        <v>79</v>
      </c>
      <c r="D1622">
        <v>-0.26900000000000002</v>
      </c>
      <c r="E1622" s="72">
        <v>0</v>
      </c>
      <c r="F1622" s="72">
        <v>0</v>
      </c>
      <c r="G1622" s="70" t="s">
        <v>76</v>
      </c>
      <c r="H1622" s="70" t="s">
        <v>1175</v>
      </c>
      <c r="I1622" s="70" t="s">
        <v>94</v>
      </c>
    </row>
    <row r="1623" spans="1:9" x14ac:dyDescent="0.2">
      <c r="A1623" s="71">
        <v>7195890325482</v>
      </c>
      <c r="B1623" s="71">
        <v>7006560916828</v>
      </c>
      <c r="C1623" s="70" t="s">
        <v>75</v>
      </c>
      <c r="D1623">
        <v>0.26900000000000002</v>
      </c>
      <c r="E1623" s="72">
        <v>0</v>
      </c>
      <c r="F1623" s="72">
        <v>0</v>
      </c>
      <c r="G1623" s="70" t="s">
        <v>76</v>
      </c>
      <c r="H1623" s="70" t="s">
        <v>1175</v>
      </c>
      <c r="I1623" s="70" t="s">
        <v>119</v>
      </c>
    </row>
    <row r="1624" spans="1:9" x14ac:dyDescent="0.2">
      <c r="A1624" s="71">
        <v>7195890325483</v>
      </c>
      <c r="B1624" s="71">
        <v>7006560916828</v>
      </c>
      <c r="C1624" s="70" t="s">
        <v>75</v>
      </c>
      <c r="D1624">
        <v>0</v>
      </c>
      <c r="E1624" s="72">
        <v>1600</v>
      </c>
      <c r="F1624" s="72">
        <v>0</v>
      </c>
      <c r="G1624" s="70" t="s">
        <v>84</v>
      </c>
      <c r="H1624" s="70" t="s">
        <v>1175</v>
      </c>
      <c r="I1624" s="70" t="s">
        <v>83</v>
      </c>
    </row>
    <row r="1625" spans="1:9" x14ac:dyDescent="0.2">
      <c r="A1625" s="71">
        <v>7195890325484</v>
      </c>
      <c r="B1625" s="71">
        <v>7006560916828</v>
      </c>
      <c r="C1625" s="70" t="s">
        <v>79</v>
      </c>
      <c r="D1625">
        <v>0</v>
      </c>
      <c r="E1625" s="72">
        <v>300</v>
      </c>
      <c r="F1625" s="72">
        <v>0</v>
      </c>
      <c r="G1625" s="70" t="s">
        <v>84</v>
      </c>
      <c r="H1625" s="70" t="s">
        <v>1175</v>
      </c>
      <c r="I1625" s="70" t="s">
        <v>83</v>
      </c>
    </row>
    <row r="1626" spans="1:9" x14ac:dyDescent="0.2">
      <c r="A1626" s="71">
        <v>7195890335488</v>
      </c>
      <c r="B1626" s="71">
        <v>7006560916852</v>
      </c>
      <c r="C1626" s="70" t="s">
        <v>75</v>
      </c>
      <c r="D1626">
        <v>-2.1</v>
      </c>
      <c r="E1626" s="72">
        <v>0</v>
      </c>
      <c r="F1626" s="72">
        <v>0</v>
      </c>
      <c r="G1626" s="70" t="s">
        <v>76</v>
      </c>
      <c r="H1626" s="70" t="s">
        <v>1176</v>
      </c>
      <c r="I1626" s="70" t="s">
        <v>78</v>
      </c>
    </row>
    <row r="1627" spans="1:9" x14ac:dyDescent="0.2">
      <c r="A1627" s="71">
        <v>7195890335489</v>
      </c>
      <c r="B1627" s="71">
        <v>7006560916852</v>
      </c>
      <c r="C1627" s="70" t="s">
        <v>79</v>
      </c>
      <c r="D1627">
        <v>1.5</v>
      </c>
      <c r="E1627" s="72">
        <v>0</v>
      </c>
      <c r="F1627" s="72">
        <v>0</v>
      </c>
      <c r="G1627" s="70" t="s">
        <v>76</v>
      </c>
      <c r="H1627" s="70" t="s">
        <v>1176</v>
      </c>
      <c r="I1627" s="70" t="s">
        <v>78</v>
      </c>
    </row>
    <row r="1628" spans="1:9" x14ac:dyDescent="0.2">
      <c r="A1628" s="71">
        <v>7195890335490</v>
      </c>
      <c r="B1628" s="71">
        <v>7006560916852</v>
      </c>
      <c r="C1628" s="70" t="s">
        <v>125</v>
      </c>
      <c r="D1628">
        <v>0.6</v>
      </c>
      <c r="E1628" s="72">
        <v>0</v>
      </c>
      <c r="F1628" s="72">
        <v>0</v>
      </c>
      <c r="G1628" s="70" t="s">
        <v>76</v>
      </c>
      <c r="H1628" s="70" t="s">
        <v>1176</v>
      </c>
      <c r="I1628" s="70" t="s">
        <v>78</v>
      </c>
    </row>
    <row r="1629" spans="1:9" x14ac:dyDescent="0.2">
      <c r="A1629" s="71">
        <v>7195890335491</v>
      </c>
      <c r="B1629" s="71">
        <v>7006560916852</v>
      </c>
      <c r="C1629" s="70" t="s">
        <v>75</v>
      </c>
      <c r="D1629">
        <v>0</v>
      </c>
      <c r="E1629" s="72">
        <v>200</v>
      </c>
      <c r="F1629" s="72">
        <v>0</v>
      </c>
      <c r="G1629" s="70" t="s">
        <v>84</v>
      </c>
      <c r="H1629" s="70" t="s">
        <v>1176</v>
      </c>
      <c r="I1629" s="70" t="s">
        <v>83</v>
      </c>
    </row>
    <row r="1630" spans="1:9" x14ac:dyDescent="0.2">
      <c r="A1630" s="71">
        <v>7195890335492</v>
      </c>
      <c r="B1630" s="71">
        <v>7006560916852</v>
      </c>
      <c r="C1630" s="70" t="s">
        <v>79</v>
      </c>
      <c r="D1630">
        <v>0</v>
      </c>
      <c r="E1630" s="72">
        <v>1200</v>
      </c>
      <c r="F1630" s="72">
        <v>0</v>
      </c>
      <c r="G1630" s="70" t="s">
        <v>84</v>
      </c>
      <c r="H1630" s="70" t="s">
        <v>1176</v>
      </c>
      <c r="I1630" s="70" t="s">
        <v>83</v>
      </c>
    </row>
    <row r="1631" spans="1:9" x14ac:dyDescent="0.2">
      <c r="A1631" s="71">
        <v>7195890335493</v>
      </c>
      <c r="B1631" s="71">
        <v>7006560916852</v>
      </c>
      <c r="C1631" s="70" t="s">
        <v>125</v>
      </c>
      <c r="D1631">
        <v>0</v>
      </c>
      <c r="E1631" s="72">
        <v>2700</v>
      </c>
      <c r="F1631" s="72">
        <v>0</v>
      </c>
      <c r="G1631" s="70" t="s">
        <v>84</v>
      </c>
      <c r="H1631" s="70" t="s">
        <v>1176</v>
      </c>
      <c r="I1631" s="70" t="s">
        <v>91</v>
      </c>
    </row>
    <row r="1632" spans="1:9" x14ac:dyDescent="0.2">
      <c r="A1632" s="71">
        <v>7195890345498</v>
      </c>
      <c r="B1632" s="71">
        <v>7006560936911</v>
      </c>
      <c r="C1632" s="70" t="s">
        <v>48</v>
      </c>
      <c r="D1632">
        <v>0</v>
      </c>
      <c r="E1632" s="72">
        <v>5200</v>
      </c>
      <c r="F1632" s="72">
        <v>391600</v>
      </c>
      <c r="G1632" s="70" t="s">
        <v>84</v>
      </c>
      <c r="H1632" s="70" t="s">
        <v>1177</v>
      </c>
      <c r="I1632" s="70" t="s">
        <v>91</v>
      </c>
    </row>
    <row r="1633" spans="1:9" x14ac:dyDescent="0.2">
      <c r="A1633" s="71">
        <v>7195890355500</v>
      </c>
      <c r="B1633" s="71">
        <v>7006560946948</v>
      </c>
      <c r="C1633" s="70" t="s">
        <v>48</v>
      </c>
      <c r="D1633">
        <v>0</v>
      </c>
      <c r="E1633" s="72">
        <v>10900</v>
      </c>
      <c r="F1633" s="72">
        <v>0</v>
      </c>
      <c r="G1633" s="70" t="s">
        <v>84</v>
      </c>
      <c r="H1633" s="70" t="s">
        <v>1178</v>
      </c>
      <c r="I1633" s="70" t="s">
        <v>91</v>
      </c>
    </row>
    <row r="1634" spans="1:9" x14ac:dyDescent="0.2">
      <c r="A1634" s="71">
        <v>7195890355530</v>
      </c>
      <c r="B1634" s="71">
        <v>7006560957025</v>
      </c>
      <c r="C1634" s="70" t="s">
        <v>79</v>
      </c>
      <c r="D1634">
        <v>-16</v>
      </c>
      <c r="E1634" s="72">
        <v>-3600</v>
      </c>
      <c r="F1634" s="72">
        <v>0</v>
      </c>
      <c r="G1634" s="70" t="s">
        <v>76</v>
      </c>
      <c r="H1634" s="70" t="s">
        <v>1179</v>
      </c>
      <c r="I1634" s="70" t="s">
        <v>78</v>
      </c>
    </row>
    <row r="1635" spans="1:9" x14ac:dyDescent="0.2">
      <c r="A1635" s="71">
        <v>7195890355531</v>
      </c>
      <c r="B1635" s="71">
        <v>7006560957025</v>
      </c>
      <c r="C1635" s="70" t="s">
        <v>81</v>
      </c>
      <c r="D1635">
        <v>-0.5</v>
      </c>
      <c r="E1635" s="72">
        <v>-100</v>
      </c>
      <c r="F1635" s="72">
        <v>0</v>
      </c>
      <c r="G1635" s="70" t="s">
        <v>76</v>
      </c>
      <c r="H1635" s="70" t="s">
        <v>1179</v>
      </c>
      <c r="I1635" s="70" t="s">
        <v>78</v>
      </c>
    </row>
    <row r="1636" spans="1:9" x14ac:dyDescent="0.2">
      <c r="A1636" s="71">
        <v>7195890355532</v>
      </c>
      <c r="B1636" s="71">
        <v>7006560957025</v>
      </c>
      <c r="C1636" s="70" t="s">
        <v>75</v>
      </c>
      <c r="D1636">
        <v>16.5</v>
      </c>
      <c r="E1636" s="72">
        <v>3700</v>
      </c>
      <c r="F1636" s="72">
        <v>0</v>
      </c>
      <c r="G1636" s="70" t="s">
        <v>76</v>
      </c>
      <c r="H1636" s="70" t="s">
        <v>1179</v>
      </c>
      <c r="I1636" s="70" t="s">
        <v>78</v>
      </c>
    </row>
    <row r="1637" spans="1:9" x14ac:dyDescent="0.2">
      <c r="A1637" s="71">
        <v>7195890365542</v>
      </c>
      <c r="B1637" s="71">
        <v>7006560977089</v>
      </c>
      <c r="C1637" s="70" t="s">
        <v>48</v>
      </c>
      <c r="D1637">
        <v>0</v>
      </c>
      <c r="E1637" s="72">
        <v>0</v>
      </c>
      <c r="F1637" s="72">
        <v>47700</v>
      </c>
      <c r="G1637" s="70" t="s">
        <v>84</v>
      </c>
      <c r="H1637" s="70" t="s">
        <v>1180</v>
      </c>
      <c r="I1637" s="70" t="s">
        <v>91</v>
      </c>
    </row>
    <row r="1638" spans="1:9" x14ac:dyDescent="0.2">
      <c r="A1638" s="71">
        <v>7195890375545</v>
      </c>
      <c r="B1638" s="71">
        <v>7006560987122</v>
      </c>
      <c r="C1638" s="70" t="s">
        <v>48</v>
      </c>
      <c r="D1638">
        <v>0</v>
      </c>
      <c r="E1638" s="72">
        <v>0</v>
      </c>
      <c r="F1638" s="72">
        <v>60900</v>
      </c>
      <c r="G1638" s="70" t="s">
        <v>84</v>
      </c>
      <c r="H1638" s="70" t="s">
        <v>1181</v>
      </c>
      <c r="I1638" s="70" t="s">
        <v>91</v>
      </c>
    </row>
    <row r="1639" spans="1:9" x14ac:dyDescent="0.2">
      <c r="A1639" s="71">
        <v>7195890375548</v>
      </c>
      <c r="B1639" s="71">
        <v>7006560987153</v>
      </c>
      <c r="C1639" s="70" t="s">
        <v>48</v>
      </c>
      <c r="D1639">
        <v>0</v>
      </c>
      <c r="E1639" s="72">
        <v>0</v>
      </c>
      <c r="F1639" s="72">
        <v>62500</v>
      </c>
      <c r="G1639" s="70" t="s">
        <v>84</v>
      </c>
      <c r="H1639" s="70" t="s">
        <v>1182</v>
      </c>
      <c r="I1639" s="70" t="s">
        <v>91</v>
      </c>
    </row>
    <row r="1640" spans="1:9" x14ac:dyDescent="0.2">
      <c r="A1640" s="71">
        <v>7195890385551</v>
      </c>
      <c r="B1640" s="71">
        <v>7006560997188</v>
      </c>
      <c r="C1640" s="70" t="s">
        <v>48</v>
      </c>
      <c r="D1640">
        <v>0</v>
      </c>
      <c r="E1640" s="72">
        <v>0</v>
      </c>
      <c r="F1640" s="72">
        <v>61200</v>
      </c>
      <c r="G1640" s="70" t="s">
        <v>84</v>
      </c>
      <c r="H1640" s="70" t="s">
        <v>1183</v>
      </c>
      <c r="I1640" s="70" t="s">
        <v>91</v>
      </c>
    </row>
    <row r="1641" spans="1:9" x14ac:dyDescent="0.2">
      <c r="A1641" s="71">
        <v>7195890385554</v>
      </c>
      <c r="B1641" s="71">
        <v>7006561007216</v>
      </c>
      <c r="C1641" s="70" t="s">
        <v>48</v>
      </c>
      <c r="D1641">
        <v>0</v>
      </c>
      <c r="E1641" s="72">
        <v>0</v>
      </c>
      <c r="F1641" s="72">
        <v>72500</v>
      </c>
      <c r="G1641" s="70" t="s">
        <v>84</v>
      </c>
      <c r="H1641" s="70" t="s">
        <v>1184</v>
      </c>
      <c r="I1641" s="70" t="s">
        <v>91</v>
      </c>
    </row>
    <row r="1642" spans="1:9" x14ac:dyDescent="0.2">
      <c r="A1642" s="71">
        <v>7195890395557</v>
      </c>
      <c r="B1642" s="71">
        <v>7006561007244</v>
      </c>
      <c r="C1642" s="70" t="s">
        <v>48</v>
      </c>
      <c r="D1642">
        <v>0</v>
      </c>
      <c r="E1642" s="72">
        <v>0</v>
      </c>
      <c r="F1642" s="72">
        <v>72700</v>
      </c>
      <c r="G1642" s="70" t="s">
        <v>84</v>
      </c>
      <c r="H1642" s="70" t="s">
        <v>1185</v>
      </c>
      <c r="I1642" s="70" t="s">
        <v>91</v>
      </c>
    </row>
    <row r="1643" spans="1:9" x14ac:dyDescent="0.2">
      <c r="A1643" s="71">
        <v>7195890395560</v>
      </c>
      <c r="B1643" s="71">
        <v>7006561017273</v>
      </c>
      <c r="C1643" s="70" t="s">
        <v>48</v>
      </c>
      <c r="D1643">
        <v>0</v>
      </c>
      <c r="E1643" s="72">
        <v>0</v>
      </c>
      <c r="F1643" s="72">
        <v>63700</v>
      </c>
      <c r="G1643" s="70" t="s">
        <v>84</v>
      </c>
      <c r="H1643" s="70" t="s">
        <v>1186</v>
      </c>
      <c r="I1643" s="70" t="s">
        <v>91</v>
      </c>
    </row>
    <row r="1644" spans="1:9" x14ac:dyDescent="0.2">
      <c r="A1644" s="71">
        <v>7195890395564</v>
      </c>
      <c r="B1644" s="71">
        <v>7006561017304</v>
      </c>
      <c r="C1644" s="70" t="s">
        <v>48</v>
      </c>
      <c r="D1644">
        <v>0</v>
      </c>
      <c r="E1644" s="72">
        <v>0</v>
      </c>
      <c r="F1644" s="72">
        <v>26900</v>
      </c>
      <c r="G1644" s="70" t="s">
        <v>84</v>
      </c>
      <c r="H1644" s="70" t="s">
        <v>1187</v>
      </c>
      <c r="I1644" s="70" t="s">
        <v>91</v>
      </c>
    </row>
    <row r="1645" spans="1:9" x14ac:dyDescent="0.2">
      <c r="A1645" s="71">
        <v>7195890405568</v>
      </c>
      <c r="B1645" s="71">
        <v>7006561027336</v>
      </c>
      <c r="C1645" s="70" t="s">
        <v>48</v>
      </c>
      <c r="D1645">
        <v>0</v>
      </c>
      <c r="E1645" s="72">
        <v>0</v>
      </c>
      <c r="F1645" s="72">
        <v>-500</v>
      </c>
      <c r="G1645" s="70" t="s">
        <v>82</v>
      </c>
      <c r="H1645" s="70" t="s">
        <v>1188</v>
      </c>
      <c r="I1645" s="70" t="s">
        <v>91</v>
      </c>
    </row>
    <row r="1646" spans="1:9" x14ac:dyDescent="0.2">
      <c r="A1646" s="71">
        <v>7195890415582</v>
      </c>
      <c r="B1646" s="71">
        <v>7006561047561</v>
      </c>
      <c r="C1646" s="70" t="s">
        <v>75</v>
      </c>
      <c r="D1646">
        <v>-0.45100000000000001</v>
      </c>
      <c r="E1646" s="72">
        <v>-100</v>
      </c>
      <c r="F1646" s="72">
        <v>0</v>
      </c>
      <c r="G1646" s="70" t="s">
        <v>76</v>
      </c>
      <c r="H1646" s="70" t="s">
        <v>1189</v>
      </c>
      <c r="I1646" s="70" t="s">
        <v>130</v>
      </c>
    </row>
    <row r="1647" spans="1:9" x14ac:dyDescent="0.2">
      <c r="A1647" s="71">
        <v>7195890415583</v>
      </c>
      <c r="B1647" s="71">
        <v>7006561047561</v>
      </c>
      <c r="C1647" s="70" t="s">
        <v>48</v>
      </c>
      <c r="D1647">
        <v>0.45100000000000001</v>
      </c>
      <c r="E1647" s="72">
        <v>100</v>
      </c>
      <c r="F1647" s="72">
        <v>0</v>
      </c>
      <c r="G1647" s="70" t="s">
        <v>76</v>
      </c>
      <c r="H1647" s="70" t="s">
        <v>1189</v>
      </c>
      <c r="I1647" s="70" t="s">
        <v>90</v>
      </c>
    </row>
    <row r="1648" spans="1:9" x14ac:dyDescent="0.2">
      <c r="A1648" s="71">
        <v>7195890415584</v>
      </c>
      <c r="B1648" s="71">
        <v>7006561047561</v>
      </c>
      <c r="C1648" s="70" t="s">
        <v>48</v>
      </c>
      <c r="D1648">
        <v>0</v>
      </c>
      <c r="E1648" s="72">
        <v>178300</v>
      </c>
      <c r="F1648" s="72">
        <v>174500</v>
      </c>
      <c r="G1648" s="70" t="s">
        <v>49</v>
      </c>
      <c r="H1648" s="70" t="s">
        <v>1189</v>
      </c>
      <c r="I1648" s="70" t="s">
        <v>91</v>
      </c>
    </row>
    <row r="1649" spans="1:9" x14ac:dyDescent="0.2">
      <c r="A1649" s="71">
        <v>7195890425586</v>
      </c>
      <c r="B1649" s="71">
        <v>7006561057591</v>
      </c>
      <c r="C1649" s="70" t="s">
        <v>75</v>
      </c>
      <c r="D1649">
        <v>-0.45100000000000001</v>
      </c>
      <c r="E1649" s="72">
        <v>-100</v>
      </c>
      <c r="F1649" s="72">
        <v>0</v>
      </c>
      <c r="G1649" s="70" t="s">
        <v>76</v>
      </c>
      <c r="H1649" s="70" t="s">
        <v>1190</v>
      </c>
      <c r="I1649" s="70" t="s">
        <v>130</v>
      </c>
    </row>
    <row r="1650" spans="1:9" x14ac:dyDescent="0.2">
      <c r="A1650" s="71">
        <v>7195890425587</v>
      </c>
      <c r="B1650" s="71">
        <v>7006561057591</v>
      </c>
      <c r="C1650" s="70" t="s">
        <v>48</v>
      </c>
      <c r="D1650">
        <v>0.45100000000000001</v>
      </c>
      <c r="E1650" s="72">
        <v>100</v>
      </c>
      <c r="F1650" s="72">
        <v>0</v>
      </c>
      <c r="G1650" s="70" t="s">
        <v>76</v>
      </c>
      <c r="H1650" s="70" t="s">
        <v>1190</v>
      </c>
      <c r="I1650" s="70" t="s">
        <v>90</v>
      </c>
    </row>
    <row r="1651" spans="1:9" x14ac:dyDescent="0.2">
      <c r="A1651" s="71">
        <v>7195890425588</v>
      </c>
      <c r="B1651" s="71">
        <v>7006561057591</v>
      </c>
      <c r="C1651" s="70" t="s">
        <v>48</v>
      </c>
      <c r="D1651">
        <v>0</v>
      </c>
      <c r="E1651" s="72">
        <v>0</v>
      </c>
      <c r="F1651" s="72">
        <v>0</v>
      </c>
      <c r="G1651" s="70" t="s">
        <v>84</v>
      </c>
      <c r="H1651" s="70" t="s">
        <v>1190</v>
      </c>
      <c r="I1651" s="70" t="s">
        <v>91</v>
      </c>
    </row>
    <row r="1652" spans="1:9" x14ac:dyDescent="0.2">
      <c r="A1652" s="71">
        <v>7195890425595</v>
      </c>
      <c r="B1652" s="71">
        <v>7006561057640</v>
      </c>
      <c r="C1652" s="70" t="s">
        <v>48</v>
      </c>
      <c r="D1652">
        <v>0</v>
      </c>
      <c r="E1652" s="72">
        <v>0</v>
      </c>
      <c r="F1652" s="72">
        <v>18200</v>
      </c>
      <c r="G1652" s="70" t="s">
        <v>84</v>
      </c>
      <c r="H1652" s="70" t="s">
        <v>1191</v>
      </c>
      <c r="I1652" s="70" t="s">
        <v>91</v>
      </c>
    </row>
    <row r="1653" spans="1:9" x14ac:dyDescent="0.2">
      <c r="A1653" s="71">
        <v>7195890435601</v>
      </c>
      <c r="B1653" s="71">
        <v>7006561067676</v>
      </c>
      <c r="C1653" s="70" t="s">
        <v>48</v>
      </c>
      <c r="D1653">
        <v>0</v>
      </c>
      <c r="E1653" s="72">
        <v>0</v>
      </c>
      <c r="F1653" s="72">
        <v>73900</v>
      </c>
      <c r="G1653" s="70" t="s">
        <v>84</v>
      </c>
      <c r="H1653" s="70" t="s">
        <v>1192</v>
      </c>
      <c r="I1653" s="70" t="s">
        <v>91</v>
      </c>
    </row>
    <row r="1654" spans="1:9" x14ac:dyDescent="0.2">
      <c r="A1654" s="71">
        <v>7195890445611</v>
      </c>
      <c r="B1654" s="71">
        <v>7006561077788</v>
      </c>
      <c r="C1654" s="70" t="s">
        <v>48</v>
      </c>
      <c r="D1654">
        <v>0</v>
      </c>
      <c r="E1654" s="72">
        <v>0</v>
      </c>
      <c r="F1654" s="72">
        <v>84700</v>
      </c>
      <c r="G1654" s="70" t="s">
        <v>84</v>
      </c>
      <c r="H1654" s="70" t="s">
        <v>1193</v>
      </c>
      <c r="I1654" s="70" t="s">
        <v>91</v>
      </c>
    </row>
    <row r="1655" spans="1:9" x14ac:dyDescent="0.2">
      <c r="A1655" s="71">
        <v>7195890445614</v>
      </c>
      <c r="B1655" s="71">
        <v>7006561107828</v>
      </c>
      <c r="C1655" s="70" t="s">
        <v>48</v>
      </c>
      <c r="D1655">
        <v>0</v>
      </c>
      <c r="E1655" s="72">
        <v>44900</v>
      </c>
      <c r="F1655" s="72">
        <v>0</v>
      </c>
      <c r="G1655" s="70" t="s">
        <v>84</v>
      </c>
      <c r="H1655" s="70" t="s">
        <v>1194</v>
      </c>
      <c r="I1655" s="70" t="s">
        <v>91</v>
      </c>
    </row>
    <row r="1656" spans="1:9" x14ac:dyDescent="0.2">
      <c r="A1656" s="71">
        <v>7195890465632</v>
      </c>
      <c r="B1656" s="71">
        <v>7006561118105</v>
      </c>
      <c r="C1656" s="70" t="s">
        <v>75</v>
      </c>
      <c r="D1656">
        <v>-8.1219999999999999</v>
      </c>
      <c r="E1656" s="72">
        <v>-2200</v>
      </c>
      <c r="F1656" s="72">
        <v>0</v>
      </c>
      <c r="G1656" s="70" t="s">
        <v>76</v>
      </c>
      <c r="H1656" s="70" t="s">
        <v>1195</v>
      </c>
      <c r="I1656" s="70" t="s">
        <v>951</v>
      </c>
    </row>
    <row r="1657" spans="1:9" x14ac:dyDescent="0.2">
      <c r="A1657" s="71">
        <v>7195890465633</v>
      </c>
      <c r="B1657" s="71">
        <v>7006561118105</v>
      </c>
      <c r="C1657" s="70" t="s">
        <v>79</v>
      </c>
      <c r="D1657">
        <v>3.5</v>
      </c>
      <c r="E1657" s="72">
        <v>1000</v>
      </c>
      <c r="F1657" s="72">
        <v>0</v>
      </c>
      <c r="G1657" s="70" t="s">
        <v>76</v>
      </c>
      <c r="H1657" s="70" t="s">
        <v>1195</v>
      </c>
      <c r="I1657" s="70" t="s">
        <v>334</v>
      </c>
    </row>
    <row r="1658" spans="1:9" x14ac:dyDescent="0.2">
      <c r="A1658" s="71">
        <v>7195890465634</v>
      </c>
      <c r="B1658" s="71">
        <v>7006561118105</v>
      </c>
      <c r="C1658" s="70" t="s">
        <v>80</v>
      </c>
      <c r="D1658">
        <v>1.522</v>
      </c>
      <c r="E1658" s="72">
        <v>400</v>
      </c>
      <c r="F1658" s="72">
        <v>0</v>
      </c>
      <c r="G1658" s="70" t="s">
        <v>76</v>
      </c>
      <c r="H1658" s="70" t="s">
        <v>1195</v>
      </c>
      <c r="I1658" s="70" t="s">
        <v>334</v>
      </c>
    </row>
    <row r="1659" spans="1:9" x14ac:dyDescent="0.2">
      <c r="A1659" s="71">
        <v>7195890465635</v>
      </c>
      <c r="B1659" s="71">
        <v>7006561118105</v>
      </c>
      <c r="C1659" s="70" t="s">
        <v>125</v>
      </c>
      <c r="D1659">
        <v>-1.6</v>
      </c>
      <c r="E1659" s="72">
        <v>-7200</v>
      </c>
      <c r="F1659" s="72">
        <v>0</v>
      </c>
      <c r="G1659" s="70" t="s">
        <v>76</v>
      </c>
      <c r="H1659" s="70" t="s">
        <v>1195</v>
      </c>
      <c r="I1659" s="70" t="s">
        <v>339</v>
      </c>
    </row>
    <row r="1660" spans="1:9" x14ac:dyDescent="0.2">
      <c r="A1660" s="71">
        <v>7195890465636</v>
      </c>
      <c r="B1660" s="71">
        <v>7006561118105</v>
      </c>
      <c r="C1660" s="70" t="s">
        <v>81</v>
      </c>
      <c r="D1660">
        <v>4.7</v>
      </c>
      <c r="E1660" s="72">
        <v>8000</v>
      </c>
      <c r="F1660" s="72">
        <v>0</v>
      </c>
      <c r="G1660" s="70" t="s">
        <v>76</v>
      </c>
      <c r="H1660" s="70" t="s">
        <v>1195</v>
      </c>
      <c r="I1660" s="70" t="s">
        <v>1196</v>
      </c>
    </row>
    <row r="1661" spans="1:9" x14ac:dyDescent="0.2">
      <c r="A1661" s="71">
        <v>7195890475651</v>
      </c>
      <c r="B1661" s="71">
        <v>7006561118148</v>
      </c>
      <c r="C1661" s="70" t="s">
        <v>117</v>
      </c>
      <c r="D1661">
        <v>-1</v>
      </c>
      <c r="E1661" s="72">
        <v>-15000</v>
      </c>
      <c r="F1661" s="72">
        <v>0</v>
      </c>
      <c r="G1661" s="70" t="s">
        <v>76</v>
      </c>
      <c r="H1661" s="70" t="s">
        <v>1197</v>
      </c>
      <c r="I1661" s="70" t="s">
        <v>78</v>
      </c>
    </row>
    <row r="1662" spans="1:9" x14ac:dyDescent="0.2">
      <c r="A1662" s="71">
        <v>7195890475652</v>
      </c>
      <c r="B1662" s="71">
        <v>7006561118148</v>
      </c>
      <c r="C1662" s="70" t="s">
        <v>75</v>
      </c>
      <c r="D1662">
        <v>-7.2</v>
      </c>
      <c r="E1662" s="72">
        <v>-1900</v>
      </c>
      <c r="F1662" s="72">
        <v>0</v>
      </c>
      <c r="G1662" s="70" t="s">
        <v>76</v>
      </c>
      <c r="H1662" s="70" t="s">
        <v>1197</v>
      </c>
      <c r="I1662" s="70" t="s">
        <v>78</v>
      </c>
    </row>
    <row r="1663" spans="1:9" x14ac:dyDescent="0.2">
      <c r="A1663" s="71">
        <v>7195890475653</v>
      </c>
      <c r="B1663" s="71">
        <v>7006561118148</v>
      </c>
      <c r="C1663" s="70" t="s">
        <v>80</v>
      </c>
      <c r="D1663">
        <v>4.4809999999999999</v>
      </c>
      <c r="E1663" s="72">
        <v>15900</v>
      </c>
      <c r="F1663" s="72">
        <v>0</v>
      </c>
      <c r="G1663" s="70" t="s">
        <v>76</v>
      </c>
      <c r="H1663" s="70" t="s">
        <v>1197</v>
      </c>
      <c r="I1663" s="70" t="s">
        <v>78</v>
      </c>
    </row>
    <row r="1664" spans="1:9" x14ac:dyDescent="0.2">
      <c r="A1664" s="71">
        <v>7195890475654</v>
      </c>
      <c r="B1664" s="71">
        <v>7006561118148</v>
      </c>
      <c r="C1664" s="70" t="s">
        <v>157</v>
      </c>
      <c r="D1664">
        <v>1.5</v>
      </c>
      <c r="E1664" s="72">
        <v>500</v>
      </c>
      <c r="F1664" s="72">
        <v>0</v>
      </c>
      <c r="G1664" s="70" t="s">
        <v>76</v>
      </c>
      <c r="H1664" s="70" t="s">
        <v>1197</v>
      </c>
      <c r="I1664" s="70" t="s">
        <v>78</v>
      </c>
    </row>
    <row r="1665" spans="1:9" x14ac:dyDescent="0.2">
      <c r="A1665" s="71">
        <v>7195890475655</v>
      </c>
      <c r="B1665" s="71">
        <v>7006561118148</v>
      </c>
      <c r="C1665" s="70" t="s">
        <v>81</v>
      </c>
      <c r="D1665">
        <v>-3.1E-2</v>
      </c>
      <c r="E1665" s="72">
        <v>-100</v>
      </c>
      <c r="F1665" s="72">
        <v>0</v>
      </c>
      <c r="G1665" s="70" t="s">
        <v>76</v>
      </c>
      <c r="H1665" s="70" t="s">
        <v>1197</v>
      </c>
      <c r="I1665" s="70" t="s">
        <v>78</v>
      </c>
    </row>
    <row r="1666" spans="1:9" x14ac:dyDescent="0.2">
      <c r="A1666" s="71">
        <v>7195890475656</v>
      </c>
      <c r="B1666" s="71">
        <v>7006561118148</v>
      </c>
      <c r="C1666" s="70" t="s">
        <v>79</v>
      </c>
      <c r="D1666">
        <v>2.25</v>
      </c>
      <c r="E1666" s="72">
        <v>600</v>
      </c>
      <c r="F1666" s="72">
        <v>0</v>
      </c>
      <c r="G1666" s="70" t="s">
        <v>76</v>
      </c>
      <c r="H1666" s="70" t="s">
        <v>1197</v>
      </c>
      <c r="I1666" s="70" t="s">
        <v>78</v>
      </c>
    </row>
    <row r="1667" spans="1:9" x14ac:dyDescent="0.2">
      <c r="A1667" s="71">
        <v>7195890485669</v>
      </c>
      <c r="B1667" s="71">
        <v>7006561128186</v>
      </c>
      <c r="C1667" s="70" t="s">
        <v>75</v>
      </c>
      <c r="D1667">
        <v>0.7</v>
      </c>
      <c r="E1667" s="72">
        <v>200</v>
      </c>
      <c r="F1667" s="72">
        <v>0</v>
      </c>
      <c r="G1667" s="70" t="s">
        <v>76</v>
      </c>
      <c r="H1667" s="70" t="s">
        <v>1198</v>
      </c>
      <c r="I1667" s="70" t="s">
        <v>78</v>
      </c>
    </row>
    <row r="1668" spans="1:9" x14ac:dyDescent="0.2">
      <c r="A1668" s="71">
        <v>7195890485670</v>
      </c>
      <c r="B1668" s="71">
        <v>7006561128186</v>
      </c>
      <c r="C1668" s="70" t="s">
        <v>79</v>
      </c>
      <c r="D1668">
        <v>-4.6669999999999998</v>
      </c>
      <c r="E1668" s="72">
        <v>-1000</v>
      </c>
      <c r="F1668" s="72">
        <v>0</v>
      </c>
      <c r="G1668" s="70" t="s">
        <v>76</v>
      </c>
      <c r="H1668" s="70" t="s">
        <v>1198</v>
      </c>
      <c r="I1668" s="70" t="s">
        <v>78</v>
      </c>
    </row>
    <row r="1669" spans="1:9" x14ac:dyDescent="0.2">
      <c r="A1669" s="71">
        <v>7195890485671</v>
      </c>
      <c r="B1669" s="71">
        <v>7006561128186</v>
      </c>
      <c r="C1669" s="70" t="s">
        <v>81</v>
      </c>
      <c r="D1669">
        <v>-4.0270000000000001</v>
      </c>
      <c r="E1669" s="72">
        <v>-2900</v>
      </c>
      <c r="F1669" s="72">
        <v>0</v>
      </c>
      <c r="G1669" s="70" t="s">
        <v>76</v>
      </c>
      <c r="H1669" s="70" t="s">
        <v>1198</v>
      </c>
      <c r="I1669" s="70" t="s">
        <v>78</v>
      </c>
    </row>
    <row r="1670" spans="1:9" x14ac:dyDescent="0.2">
      <c r="A1670" s="71">
        <v>7195890485672</v>
      </c>
      <c r="B1670" s="71">
        <v>7006561128186</v>
      </c>
      <c r="C1670" s="70" t="s">
        <v>297</v>
      </c>
      <c r="D1670">
        <v>3.2</v>
      </c>
      <c r="E1670" s="72">
        <v>2300</v>
      </c>
      <c r="F1670" s="72">
        <v>0</v>
      </c>
      <c r="G1670" s="70" t="s">
        <v>76</v>
      </c>
      <c r="H1670" s="70" t="s">
        <v>1198</v>
      </c>
      <c r="I1670" s="70" t="s">
        <v>78</v>
      </c>
    </row>
    <row r="1671" spans="1:9" x14ac:dyDescent="0.2">
      <c r="A1671" s="71">
        <v>7195890485673</v>
      </c>
      <c r="B1671" s="71">
        <v>7006561128186</v>
      </c>
      <c r="C1671" s="70" t="s">
        <v>80</v>
      </c>
      <c r="D1671">
        <v>4.7939999999999996</v>
      </c>
      <c r="E1671" s="72">
        <v>1400</v>
      </c>
      <c r="F1671" s="72">
        <v>0</v>
      </c>
      <c r="G1671" s="70" t="s">
        <v>76</v>
      </c>
      <c r="H1671" s="70" t="s">
        <v>1198</v>
      </c>
      <c r="I1671" s="70" t="s">
        <v>78</v>
      </c>
    </row>
    <row r="1672" spans="1:9" x14ac:dyDescent="0.2">
      <c r="A1672" s="71">
        <v>7195890495683</v>
      </c>
      <c r="B1672" s="71">
        <v>7006561128214</v>
      </c>
      <c r="C1672" s="70" t="s">
        <v>48</v>
      </c>
      <c r="D1672">
        <v>0</v>
      </c>
      <c r="E1672" s="72">
        <v>44100</v>
      </c>
      <c r="F1672" s="72">
        <v>28100</v>
      </c>
      <c r="G1672" s="70" t="s">
        <v>84</v>
      </c>
      <c r="H1672" s="70" t="s">
        <v>1199</v>
      </c>
      <c r="I1672" s="70" t="s">
        <v>91</v>
      </c>
    </row>
    <row r="1673" spans="1:9" x14ac:dyDescent="0.2">
      <c r="A1673" s="71">
        <v>7195890505686</v>
      </c>
      <c r="B1673" s="71">
        <v>7006561138248</v>
      </c>
      <c r="C1673" s="70" t="s">
        <v>79</v>
      </c>
      <c r="D1673">
        <v>-5.7</v>
      </c>
      <c r="E1673" s="72">
        <v>-1300</v>
      </c>
      <c r="F1673" s="72">
        <v>0</v>
      </c>
      <c r="G1673" s="70" t="s">
        <v>76</v>
      </c>
      <c r="H1673" s="70" t="s">
        <v>1200</v>
      </c>
      <c r="I1673" s="70" t="s">
        <v>94</v>
      </c>
    </row>
    <row r="1674" spans="1:9" x14ac:dyDescent="0.2">
      <c r="A1674" s="71">
        <v>7195890505687</v>
      </c>
      <c r="B1674" s="71">
        <v>7006561138248</v>
      </c>
      <c r="C1674" s="70" t="s">
        <v>75</v>
      </c>
      <c r="D1674">
        <v>5.7</v>
      </c>
      <c r="E1674" s="72">
        <v>1300</v>
      </c>
      <c r="F1674" s="72">
        <v>0</v>
      </c>
      <c r="G1674" s="70" t="s">
        <v>76</v>
      </c>
      <c r="H1674" s="70" t="s">
        <v>1200</v>
      </c>
      <c r="I1674" s="70" t="s">
        <v>119</v>
      </c>
    </row>
    <row r="1675" spans="1:9" x14ac:dyDescent="0.2">
      <c r="A1675" s="71">
        <v>7195890505688</v>
      </c>
      <c r="B1675" s="71">
        <v>7006561138248</v>
      </c>
      <c r="C1675" s="70" t="s">
        <v>75</v>
      </c>
      <c r="D1675">
        <v>0</v>
      </c>
      <c r="E1675" s="72">
        <v>2100</v>
      </c>
      <c r="F1675" s="72">
        <v>0</v>
      </c>
      <c r="G1675" s="70" t="s">
        <v>84</v>
      </c>
      <c r="H1675" s="70" t="s">
        <v>1200</v>
      </c>
      <c r="I1675" s="70" t="s">
        <v>83</v>
      </c>
    </row>
    <row r="1676" spans="1:9" x14ac:dyDescent="0.2">
      <c r="A1676" s="71">
        <v>7195890505691</v>
      </c>
      <c r="B1676" s="71">
        <v>7006561138270</v>
      </c>
      <c r="C1676" s="70" t="s">
        <v>79</v>
      </c>
      <c r="D1676">
        <v>-3.7</v>
      </c>
      <c r="E1676" s="72">
        <v>-800</v>
      </c>
      <c r="F1676" s="72">
        <v>0</v>
      </c>
      <c r="G1676" s="70" t="s">
        <v>76</v>
      </c>
      <c r="H1676" s="70" t="s">
        <v>1201</v>
      </c>
      <c r="I1676" s="70" t="s">
        <v>94</v>
      </c>
    </row>
    <row r="1677" spans="1:9" x14ac:dyDescent="0.2">
      <c r="A1677" s="71">
        <v>7195890505692</v>
      </c>
      <c r="B1677" s="71">
        <v>7006561138270</v>
      </c>
      <c r="C1677" s="70" t="s">
        <v>75</v>
      </c>
      <c r="D1677">
        <v>3.7</v>
      </c>
      <c r="E1677" s="72">
        <v>800</v>
      </c>
      <c r="F1677" s="72">
        <v>0</v>
      </c>
      <c r="G1677" s="70" t="s">
        <v>76</v>
      </c>
      <c r="H1677" s="70" t="s">
        <v>1201</v>
      </c>
      <c r="I1677" s="70" t="s">
        <v>119</v>
      </c>
    </row>
    <row r="1678" spans="1:9" x14ac:dyDescent="0.2">
      <c r="A1678" s="71">
        <v>7195890505693</v>
      </c>
      <c r="B1678" s="71">
        <v>7006561138270</v>
      </c>
      <c r="C1678" s="70" t="s">
        <v>75</v>
      </c>
      <c r="D1678">
        <v>0</v>
      </c>
      <c r="E1678" s="72">
        <v>1800</v>
      </c>
      <c r="F1678" s="72">
        <v>0</v>
      </c>
      <c r="G1678" s="70" t="s">
        <v>84</v>
      </c>
      <c r="H1678" s="70" t="s">
        <v>1201</v>
      </c>
      <c r="I1678" s="70" t="s">
        <v>83</v>
      </c>
    </row>
    <row r="1679" spans="1:9" x14ac:dyDescent="0.2">
      <c r="A1679" s="71">
        <v>7195890515710</v>
      </c>
      <c r="B1679" s="71">
        <v>7006561138309</v>
      </c>
      <c r="C1679" s="70" t="s">
        <v>111</v>
      </c>
      <c r="D1679">
        <v>3.2</v>
      </c>
      <c r="E1679" s="72">
        <v>8000</v>
      </c>
      <c r="F1679" s="72">
        <v>0</v>
      </c>
      <c r="G1679" s="70" t="s">
        <v>76</v>
      </c>
      <c r="H1679" s="70" t="s">
        <v>1202</v>
      </c>
      <c r="I1679" s="70" t="s">
        <v>123</v>
      </c>
    </row>
    <row r="1680" spans="1:9" x14ac:dyDescent="0.2">
      <c r="A1680" s="71">
        <v>7195890515711</v>
      </c>
      <c r="B1680" s="71">
        <v>7006561138309</v>
      </c>
      <c r="C1680" s="70" t="s">
        <v>75</v>
      </c>
      <c r="D1680">
        <v>-2.9350000000000001</v>
      </c>
      <c r="E1680" s="72">
        <v>-800</v>
      </c>
      <c r="F1680" s="72">
        <v>0</v>
      </c>
      <c r="G1680" s="70" t="s">
        <v>76</v>
      </c>
      <c r="H1680" s="70" t="s">
        <v>1202</v>
      </c>
      <c r="I1680" s="70" t="s">
        <v>1203</v>
      </c>
    </row>
    <row r="1681" spans="1:9" x14ac:dyDescent="0.2">
      <c r="A1681" s="71">
        <v>7195890515712</v>
      </c>
      <c r="B1681" s="71">
        <v>7006561138309</v>
      </c>
      <c r="C1681" s="70" t="s">
        <v>125</v>
      </c>
      <c r="D1681">
        <v>-1.7</v>
      </c>
      <c r="E1681" s="72">
        <v>-7700</v>
      </c>
      <c r="F1681" s="72">
        <v>0</v>
      </c>
      <c r="G1681" s="70" t="s">
        <v>76</v>
      </c>
      <c r="H1681" s="70" t="s">
        <v>1202</v>
      </c>
      <c r="I1681" s="70" t="s">
        <v>1204</v>
      </c>
    </row>
    <row r="1682" spans="1:9" x14ac:dyDescent="0.2">
      <c r="A1682" s="71">
        <v>7195890515713</v>
      </c>
      <c r="B1682" s="71">
        <v>7006561138309</v>
      </c>
      <c r="C1682" s="70" t="s">
        <v>81</v>
      </c>
      <c r="D1682">
        <v>0.435</v>
      </c>
      <c r="E1682" s="72">
        <v>200</v>
      </c>
      <c r="F1682" s="72">
        <v>0</v>
      </c>
      <c r="G1682" s="70" t="s">
        <v>76</v>
      </c>
      <c r="H1682" s="70" t="s">
        <v>1202</v>
      </c>
      <c r="I1682" s="70" t="s">
        <v>334</v>
      </c>
    </row>
    <row r="1683" spans="1:9" x14ac:dyDescent="0.2">
      <c r="A1683" s="71">
        <v>7195890515714</v>
      </c>
      <c r="B1683" s="71">
        <v>7006561138309</v>
      </c>
      <c r="C1683" s="70" t="s">
        <v>79</v>
      </c>
      <c r="D1683">
        <v>1</v>
      </c>
      <c r="E1683" s="72">
        <v>300</v>
      </c>
      <c r="F1683" s="72">
        <v>0</v>
      </c>
      <c r="G1683" s="70" t="s">
        <v>76</v>
      </c>
      <c r="H1683" s="70" t="s">
        <v>1202</v>
      </c>
      <c r="I1683" s="70" t="s">
        <v>334</v>
      </c>
    </row>
    <row r="1684" spans="1:9" x14ac:dyDescent="0.2">
      <c r="A1684" s="71">
        <v>7195890515715</v>
      </c>
      <c r="B1684" s="71">
        <v>7006561138309</v>
      </c>
      <c r="C1684" s="70" t="s">
        <v>111</v>
      </c>
      <c r="D1684">
        <v>0</v>
      </c>
      <c r="E1684" s="72">
        <v>283800</v>
      </c>
      <c r="F1684" s="72">
        <v>0</v>
      </c>
      <c r="G1684" s="70" t="s">
        <v>84</v>
      </c>
      <c r="H1684" s="70" t="s">
        <v>1202</v>
      </c>
      <c r="I1684" s="70" t="s">
        <v>91</v>
      </c>
    </row>
    <row r="1685" spans="1:9" x14ac:dyDescent="0.2">
      <c r="A1685" s="71">
        <v>7195890515716</v>
      </c>
      <c r="B1685" s="71">
        <v>7006561138309</v>
      </c>
      <c r="C1685" s="70" t="s">
        <v>111</v>
      </c>
      <c r="D1685">
        <v>0</v>
      </c>
      <c r="E1685" s="72">
        <v>0</v>
      </c>
      <c r="F1685" s="72">
        <v>-223200</v>
      </c>
      <c r="G1685" s="70" t="s">
        <v>82</v>
      </c>
      <c r="H1685" s="70" t="s">
        <v>1202</v>
      </c>
      <c r="I1685" s="70" t="s">
        <v>91</v>
      </c>
    </row>
    <row r="1686" spans="1:9" x14ac:dyDescent="0.2">
      <c r="A1686" s="71">
        <v>7195890535727</v>
      </c>
      <c r="B1686" s="71">
        <v>7006561158373</v>
      </c>
      <c r="C1686" s="70" t="s">
        <v>48</v>
      </c>
      <c r="D1686">
        <v>0</v>
      </c>
      <c r="E1686" s="72">
        <v>15400</v>
      </c>
      <c r="F1686" s="72">
        <v>56200</v>
      </c>
      <c r="G1686" s="70" t="s">
        <v>84</v>
      </c>
      <c r="H1686" s="70" t="s">
        <v>1205</v>
      </c>
      <c r="I1686" s="70" t="s">
        <v>91</v>
      </c>
    </row>
    <row r="1687" spans="1:9" x14ac:dyDescent="0.2">
      <c r="A1687" s="71">
        <v>7195890535731</v>
      </c>
      <c r="B1687" s="71">
        <v>7006561168405</v>
      </c>
      <c r="C1687" s="70" t="s">
        <v>48</v>
      </c>
      <c r="D1687">
        <v>0</v>
      </c>
      <c r="E1687" s="72">
        <v>15600</v>
      </c>
      <c r="F1687" s="72">
        <v>106500</v>
      </c>
      <c r="G1687" s="70" t="s">
        <v>84</v>
      </c>
      <c r="H1687" s="70" t="s">
        <v>1206</v>
      </c>
      <c r="I1687" s="70" t="s">
        <v>91</v>
      </c>
    </row>
    <row r="1688" spans="1:9" x14ac:dyDescent="0.2">
      <c r="A1688" s="71">
        <v>7195890535735</v>
      </c>
      <c r="B1688" s="71">
        <v>7006561168436</v>
      </c>
      <c r="C1688" s="70" t="s">
        <v>48</v>
      </c>
      <c r="D1688">
        <v>0</v>
      </c>
      <c r="E1688" s="72">
        <v>14500</v>
      </c>
      <c r="F1688" s="72">
        <v>215300</v>
      </c>
      <c r="G1688" s="70" t="s">
        <v>84</v>
      </c>
      <c r="H1688" s="70" t="s">
        <v>1207</v>
      </c>
      <c r="I1688" s="70" t="s">
        <v>91</v>
      </c>
    </row>
    <row r="1689" spans="1:9" x14ac:dyDescent="0.2">
      <c r="A1689" s="71">
        <v>7195890545737</v>
      </c>
      <c r="B1689" s="71">
        <v>7006561178467</v>
      </c>
      <c r="C1689" s="70" t="s">
        <v>48</v>
      </c>
      <c r="D1689">
        <v>0</v>
      </c>
      <c r="E1689" s="72">
        <v>1600</v>
      </c>
      <c r="F1689" s="72">
        <v>0</v>
      </c>
      <c r="G1689" s="70" t="s">
        <v>84</v>
      </c>
      <c r="H1689" s="70" t="s">
        <v>1208</v>
      </c>
      <c r="I1689" s="70" t="s">
        <v>91</v>
      </c>
    </row>
    <row r="1690" spans="1:9" x14ac:dyDescent="0.2">
      <c r="A1690" s="71">
        <v>7195890555750</v>
      </c>
      <c r="B1690" s="71">
        <v>7006561208563</v>
      </c>
      <c r="C1690" s="70" t="s">
        <v>48</v>
      </c>
      <c r="D1690">
        <v>0</v>
      </c>
      <c r="E1690" s="72">
        <v>309800</v>
      </c>
      <c r="F1690" s="72">
        <v>178500</v>
      </c>
      <c r="G1690" s="70" t="s">
        <v>84</v>
      </c>
      <c r="H1690" s="70" t="s">
        <v>1209</v>
      </c>
      <c r="I1690" s="70" t="s">
        <v>91</v>
      </c>
    </row>
    <row r="1691" spans="1:9" x14ac:dyDescent="0.2">
      <c r="A1691" s="71">
        <v>7195890555755</v>
      </c>
      <c r="B1691" s="71">
        <v>7006561228605</v>
      </c>
      <c r="C1691" s="70" t="s">
        <v>48</v>
      </c>
      <c r="D1691">
        <v>0</v>
      </c>
      <c r="E1691" s="72">
        <v>252800</v>
      </c>
      <c r="F1691" s="72">
        <v>39700</v>
      </c>
      <c r="G1691" s="70" t="s">
        <v>84</v>
      </c>
      <c r="H1691" s="70" t="s">
        <v>1210</v>
      </c>
      <c r="I1691" s="70" t="s">
        <v>91</v>
      </c>
    </row>
    <row r="1692" spans="1:9" x14ac:dyDescent="0.2">
      <c r="A1692" s="71">
        <v>7195890555762</v>
      </c>
      <c r="B1692" s="71">
        <v>7006561228641</v>
      </c>
      <c r="C1692" s="70" t="s">
        <v>48</v>
      </c>
      <c r="D1692">
        <v>0</v>
      </c>
      <c r="E1692" s="72">
        <v>252800</v>
      </c>
      <c r="F1692" s="72">
        <v>55700</v>
      </c>
      <c r="G1692" s="70" t="s">
        <v>84</v>
      </c>
      <c r="H1692" s="70" t="s">
        <v>1211</v>
      </c>
      <c r="I1692" s="70" t="s">
        <v>91</v>
      </c>
    </row>
    <row r="1693" spans="1:9" x14ac:dyDescent="0.2">
      <c r="A1693" s="71">
        <v>7195890565766</v>
      </c>
      <c r="B1693" s="71">
        <v>7006561228673</v>
      </c>
      <c r="C1693" s="70" t="s">
        <v>48</v>
      </c>
      <c r="D1693">
        <v>0</v>
      </c>
      <c r="E1693" s="72">
        <v>0</v>
      </c>
      <c r="F1693" s="72">
        <v>37100</v>
      </c>
      <c r="G1693" s="70" t="s">
        <v>84</v>
      </c>
      <c r="H1693" s="70" t="s">
        <v>1212</v>
      </c>
      <c r="I1693" s="70" t="s">
        <v>91</v>
      </c>
    </row>
    <row r="1694" spans="1:9" x14ac:dyDescent="0.2">
      <c r="A1694" s="71">
        <v>7195890565778</v>
      </c>
      <c r="B1694" s="71">
        <v>7006561238716</v>
      </c>
      <c r="C1694" s="70" t="s">
        <v>48</v>
      </c>
      <c r="D1694">
        <v>0</v>
      </c>
      <c r="E1694" s="72">
        <v>0</v>
      </c>
      <c r="F1694" s="72">
        <v>65300</v>
      </c>
      <c r="G1694" s="70" t="s">
        <v>84</v>
      </c>
      <c r="H1694" s="70" t="s">
        <v>1213</v>
      </c>
      <c r="I1694" s="70" t="s">
        <v>91</v>
      </c>
    </row>
    <row r="1695" spans="1:9" x14ac:dyDescent="0.2">
      <c r="A1695" s="71">
        <v>7195890575782</v>
      </c>
      <c r="B1695" s="71">
        <v>7006561248751</v>
      </c>
      <c r="C1695" s="70" t="s">
        <v>79</v>
      </c>
      <c r="D1695">
        <v>-3.5</v>
      </c>
      <c r="E1695" s="72">
        <v>-800</v>
      </c>
      <c r="F1695" s="72">
        <v>0</v>
      </c>
      <c r="G1695" s="70" t="s">
        <v>76</v>
      </c>
      <c r="H1695" s="70" t="s">
        <v>1214</v>
      </c>
      <c r="I1695" s="70" t="s">
        <v>332</v>
      </c>
    </row>
    <row r="1696" spans="1:9" x14ac:dyDescent="0.2">
      <c r="A1696" s="71">
        <v>7195890575783</v>
      </c>
      <c r="B1696" s="71">
        <v>7006561248751</v>
      </c>
      <c r="C1696" s="70" t="s">
        <v>75</v>
      </c>
      <c r="D1696">
        <v>2.5</v>
      </c>
      <c r="E1696" s="72">
        <v>600</v>
      </c>
      <c r="F1696" s="72">
        <v>0</v>
      </c>
      <c r="G1696" s="70" t="s">
        <v>76</v>
      </c>
      <c r="H1696" s="70" t="s">
        <v>1214</v>
      </c>
      <c r="I1696" s="70" t="s">
        <v>301</v>
      </c>
    </row>
    <row r="1697" spans="1:9" x14ac:dyDescent="0.2">
      <c r="A1697" s="71">
        <v>7195890575784</v>
      </c>
      <c r="B1697" s="71">
        <v>7006561248751</v>
      </c>
      <c r="C1697" s="70" t="s">
        <v>80</v>
      </c>
      <c r="D1697">
        <v>1</v>
      </c>
      <c r="E1697" s="72">
        <v>200</v>
      </c>
      <c r="F1697" s="72">
        <v>0</v>
      </c>
      <c r="G1697" s="70" t="s">
        <v>76</v>
      </c>
      <c r="H1697" s="70" t="s">
        <v>1214</v>
      </c>
      <c r="I1697" s="70" t="s">
        <v>301</v>
      </c>
    </row>
    <row r="1698" spans="1:9" x14ac:dyDescent="0.2">
      <c r="A1698" s="71">
        <v>7195890575786</v>
      </c>
      <c r="B1698" s="71">
        <v>7006561248751</v>
      </c>
      <c r="C1698" s="70" t="s">
        <v>75</v>
      </c>
      <c r="D1698">
        <v>0</v>
      </c>
      <c r="E1698" s="72">
        <v>1500</v>
      </c>
      <c r="F1698" s="72">
        <v>0</v>
      </c>
      <c r="G1698" s="70" t="s">
        <v>84</v>
      </c>
      <c r="H1698" s="70" t="s">
        <v>1214</v>
      </c>
      <c r="I1698" s="70" t="s">
        <v>83</v>
      </c>
    </row>
    <row r="1699" spans="1:9" x14ac:dyDescent="0.2">
      <c r="A1699" s="71">
        <v>7195890585791</v>
      </c>
      <c r="B1699" s="71">
        <v>7006561248773</v>
      </c>
      <c r="C1699" s="70" t="s">
        <v>75</v>
      </c>
      <c r="D1699">
        <v>-5.85</v>
      </c>
      <c r="E1699" s="72">
        <v>-1600</v>
      </c>
      <c r="F1699" s="72">
        <v>0</v>
      </c>
      <c r="G1699" s="70" t="s">
        <v>76</v>
      </c>
      <c r="H1699" s="70" t="s">
        <v>1215</v>
      </c>
      <c r="I1699" s="70" t="s">
        <v>1080</v>
      </c>
    </row>
    <row r="1700" spans="1:9" x14ac:dyDescent="0.2">
      <c r="A1700" s="71">
        <v>7195890585792</v>
      </c>
      <c r="B1700" s="71">
        <v>7006561248773</v>
      </c>
      <c r="C1700" s="70" t="s">
        <v>79</v>
      </c>
      <c r="D1700">
        <v>5</v>
      </c>
      <c r="E1700" s="72">
        <v>1500</v>
      </c>
      <c r="F1700" s="72">
        <v>0</v>
      </c>
      <c r="G1700" s="70" t="s">
        <v>76</v>
      </c>
      <c r="H1700" s="70" t="s">
        <v>1215</v>
      </c>
      <c r="I1700" s="70" t="s">
        <v>334</v>
      </c>
    </row>
    <row r="1701" spans="1:9" x14ac:dyDescent="0.2">
      <c r="A1701" s="71">
        <v>7195890585793</v>
      </c>
      <c r="B1701" s="71">
        <v>7006561248773</v>
      </c>
      <c r="C1701" s="70" t="s">
        <v>81</v>
      </c>
      <c r="D1701">
        <v>0.85</v>
      </c>
      <c r="E1701" s="72">
        <v>100</v>
      </c>
      <c r="F1701" s="72">
        <v>0</v>
      </c>
      <c r="G1701" s="70" t="s">
        <v>76</v>
      </c>
      <c r="H1701" s="70" t="s">
        <v>1215</v>
      </c>
      <c r="I1701" s="70" t="s">
        <v>334</v>
      </c>
    </row>
    <row r="1702" spans="1:9" x14ac:dyDescent="0.2">
      <c r="A1702" s="71">
        <v>7195890595801</v>
      </c>
      <c r="B1702" s="71">
        <v>7006561258798</v>
      </c>
      <c r="C1702" s="70" t="s">
        <v>48</v>
      </c>
      <c r="D1702">
        <v>0</v>
      </c>
      <c r="E1702" s="72">
        <v>0</v>
      </c>
      <c r="F1702" s="72">
        <v>55100</v>
      </c>
      <c r="G1702" s="70" t="s">
        <v>84</v>
      </c>
      <c r="H1702" s="70" t="s">
        <v>1216</v>
      </c>
      <c r="I1702" s="70" t="s">
        <v>91</v>
      </c>
    </row>
    <row r="1703" spans="1:9" x14ac:dyDescent="0.2">
      <c r="A1703" s="71">
        <v>7195890595811</v>
      </c>
      <c r="B1703" s="71">
        <v>7006561258855</v>
      </c>
      <c r="C1703" s="70" t="s">
        <v>48</v>
      </c>
      <c r="D1703">
        <v>0</v>
      </c>
      <c r="E1703" s="72">
        <v>0</v>
      </c>
      <c r="F1703" s="72">
        <v>176900</v>
      </c>
      <c r="G1703" s="70" t="s">
        <v>84</v>
      </c>
      <c r="H1703" s="70" t="s">
        <v>1217</v>
      </c>
      <c r="I1703" s="70" t="s">
        <v>91</v>
      </c>
    </row>
    <row r="1704" spans="1:9" x14ac:dyDescent="0.2">
      <c r="A1704" s="71">
        <v>7195890605817</v>
      </c>
      <c r="B1704" s="71">
        <v>7006561268897</v>
      </c>
      <c r="C1704" s="70" t="s">
        <v>48</v>
      </c>
      <c r="D1704">
        <v>0</v>
      </c>
      <c r="E1704" s="72">
        <v>0</v>
      </c>
      <c r="F1704" s="72">
        <v>109700</v>
      </c>
      <c r="G1704" s="70" t="s">
        <v>84</v>
      </c>
      <c r="H1704" s="70" t="s">
        <v>1218</v>
      </c>
      <c r="I1704" s="70" t="s">
        <v>91</v>
      </c>
    </row>
    <row r="1705" spans="1:9" x14ac:dyDescent="0.2">
      <c r="A1705" s="71">
        <v>7195890605823</v>
      </c>
      <c r="B1705" s="71">
        <v>7006561288948</v>
      </c>
      <c r="C1705" s="70" t="s">
        <v>75</v>
      </c>
      <c r="D1705">
        <v>-8.6999999999999993</v>
      </c>
      <c r="E1705" s="72">
        <v>-2300</v>
      </c>
      <c r="F1705" s="72">
        <v>0</v>
      </c>
      <c r="G1705" s="70" t="s">
        <v>76</v>
      </c>
      <c r="H1705" s="70" t="s">
        <v>1219</v>
      </c>
      <c r="I1705" s="70" t="s">
        <v>1220</v>
      </c>
    </row>
    <row r="1706" spans="1:9" x14ac:dyDescent="0.2">
      <c r="A1706" s="71">
        <v>7195890605824</v>
      </c>
      <c r="B1706" s="71">
        <v>7006561288948</v>
      </c>
      <c r="C1706" s="70" t="s">
        <v>81</v>
      </c>
      <c r="D1706">
        <v>-3.9</v>
      </c>
      <c r="E1706" s="72">
        <v>-2900</v>
      </c>
      <c r="F1706" s="72">
        <v>0</v>
      </c>
      <c r="G1706" s="70" t="s">
        <v>76</v>
      </c>
      <c r="H1706" s="70" t="s">
        <v>1219</v>
      </c>
      <c r="I1706" s="70" t="s">
        <v>302</v>
      </c>
    </row>
    <row r="1707" spans="1:9" x14ac:dyDescent="0.2">
      <c r="A1707" s="71">
        <v>7195890605825</v>
      </c>
      <c r="B1707" s="71">
        <v>7006561288948</v>
      </c>
      <c r="C1707" s="70" t="s">
        <v>297</v>
      </c>
      <c r="D1707">
        <v>4</v>
      </c>
      <c r="E1707" s="72">
        <v>3000</v>
      </c>
      <c r="F1707" s="72">
        <v>0</v>
      </c>
      <c r="G1707" s="70" t="s">
        <v>76</v>
      </c>
      <c r="H1707" s="70" t="s">
        <v>1219</v>
      </c>
      <c r="I1707" s="70" t="s">
        <v>136</v>
      </c>
    </row>
    <row r="1708" spans="1:9" x14ac:dyDescent="0.2">
      <c r="A1708" s="71">
        <v>7195890605826</v>
      </c>
      <c r="B1708" s="71">
        <v>7006561288948</v>
      </c>
      <c r="C1708" s="70" t="s">
        <v>80</v>
      </c>
      <c r="D1708">
        <v>8.6</v>
      </c>
      <c r="E1708" s="72">
        <v>2200</v>
      </c>
      <c r="F1708" s="72">
        <v>0</v>
      </c>
      <c r="G1708" s="70" t="s">
        <v>76</v>
      </c>
      <c r="H1708" s="70" t="s">
        <v>1219</v>
      </c>
      <c r="I1708" s="70" t="s">
        <v>334</v>
      </c>
    </row>
    <row r="1709" spans="1:9" x14ac:dyDescent="0.2">
      <c r="A1709" s="71">
        <v>7195890635844</v>
      </c>
      <c r="B1709" s="71">
        <v>7006561299211</v>
      </c>
      <c r="C1709" s="70" t="s">
        <v>48</v>
      </c>
      <c r="D1709">
        <v>0</v>
      </c>
      <c r="E1709" s="72">
        <v>3600</v>
      </c>
      <c r="F1709" s="72">
        <v>0</v>
      </c>
      <c r="G1709" s="70" t="s">
        <v>84</v>
      </c>
      <c r="H1709" s="70" t="s">
        <v>1221</v>
      </c>
      <c r="I1709" s="70" t="s">
        <v>91</v>
      </c>
    </row>
    <row r="1710" spans="1:9" x14ac:dyDescent="0.2">
      <c r="A1710" s="71">
        <v>7195890635849</v>
      </c>
      <c r="B1710" s="71">
        <v>7006561299239</v>
      </c>
      <c r="C1710" s="70" t="s">
        <v>48</v>
      </c>
      <c r="D1710">
        <v>0</v>
      </c>
      <c r="E1710" s="72">
        <v>13800</v>
      </c>
      <c r="F1710" s="72">
        <v>4100</v>
      </c>
      <c r="G1710" s="70" t="s">
        <v>84</v>
      </c>
      <c r="H1710" s="70" t="s">
        <v>1222</v>
      </c>
      <c r="I1710" s="70" t="s">
        <v>91</v>
      </c>
    </row>
    <row r="1711" spans="1:9" x14ac:dyDescent="0.2">
      <c r="A1711" s="71">
        <v>7195890635854</v>
      </c>
      <c r="B1711" s="71">
        <v>7006561309270</v>
      </c>
      <c r="C1711" s="70" t="s">
        <v>48</v>
      </c>
      <c r="D1711">
        <v>0</v>
      </c>
      <c r="E1711" s="72">
        <v>15000</v>
      </c>
      <c r="F1711" s="72">
        <v>75900</v>
      </c>
      <c r="G1711" s="70" t="s">
        <v>84</v>
      </c>
      <c r="H1711" s="70" t="s">
        <v>1223</v>
      </c>
      <c r="I1711" s="70" t="s">
        <v>91</v>
      </c>
    </row>
    <row r="1712" spans="1:9" x14ac:dyDescent="0.2">
      <c r="A1712" s="71">
        <v>7195890645859</v>
      </c>
      <c r="B1712" s="71">
        <v>7006561309304</v>
      </c>
      <c r="C1712" s="70" t="s">
        <v>48</v>
      </c>
      <c r="D1712">
        <v>0</v>
      </c>
      <c r="E1712" s="72">
        <v>12800</v>
      </c>
      <c r="F1712" s="72">
        <v>59700</v>
      </c>
      <c r="G1712" s="70" t="s">
        <v>84</v>
      </c>
      <c r="H1712" s="70" t="s">
        <v>1224</v>
      </c>
      <c r="I1712" s="70" t="s">
        <v>91</v>
      </c>
    </row>
    <row r="1713" spans="1:9" x14ac:dyDescent="0.2">
      <c r="A1713" s="71">
        <v>7195890645866</v>
      </c>
      <c r="B1713" s="71">
        <v>7006561319340</v>
      </c>
      <c r="C1713" s="70" t="s">
        <v>48</v>
      </c>
      <c r="D1713">
        <v>0</v>
      </c>
      <c r="E1713" s="72">
        <v>14400</v>
      </c>
      <c r="F1713" s="72">
        <v>90800</v>
      </c>
      <c r="G1713" s="70" t="s">
        <v>84</v>
      </c>
      <c r="H1713" s="70" t="s">
        <v>1225</v>
      </c>
      <c r="I1713" s="70" t="s">
        <v>91</v>
      </c>
    </row>
    <row r="1714" spans="1:9" x14ac:dyDescent="0.2">
      <c r="A1714" s="71">
        <v>7195890655873</v>
      </c>
      <c r="B1714" s="71">
        <v>7006561319374</v>
      </c>
      <c r="C1714" s="70" t="s">
        <v>48</v>
      </c>
      <c r="D1714">
        <v>0</v>
      </c>
      <c r="E1714" s="72">
        <v>13200</v>
      </c>
      <c r="F1714" s="72">
        <v>51000</v>
      </c>
      <c r="G1714" s="70" t="s">
        <v>84</v>
      </c>
      <c r="H1714" s="70" t="s">
        <v>1226</v>
      </c>
      <c r="I1714" s="70" t="s">
        <v>91</v>
      </c>
    </row>
    <row r="1715" spans="1:9" x14ac:dyDescent="0.2">
      <c r="A1715" s="71">
        <v>7195890655879</v>
      </c>
      <c r="B1715" s="71">
        <v>7006561329410</v>
      </c>
      <c r="C1715" s="70" t="s">
        <v>48</v>
      </c>
      <c r="D1715">
        <v>0</v>
      </c>
      <c r="E1715" s="72">
        <v>20400</v>
      </c>
      <c r="F1715" s="72">
        <v>78000</v>
      </c>
      <c r="G1715" s="70" t="s">
        <v>84</v>
      </c>
      <c r="H1715" s="70" t="s">
        <v>1227</v>
      </c>
      <c r="I1715" s="70" t="s">
        <v>91</v>
      </c>
    </row>
    <row r="1716" spans="1:9" x14ac:dyDescent="0.2">
      <c r="A1716" s="71">
        <v>7195890665884</v>
      </c>
      <c r="B1716" s="71">
        <v>7006561339451</v>
      </c>
      <c r="C1716" s="70" t="s">
        <v>48</v>
      </c>
      <c r="D1716">
        <v>0</v>
      </c>
      <c r="E1716" s="72">
        <v>30000</v>
      </c>
      <c r="F1716" s="72">
        <v>88600</v>
      </c>
      <c r="G1716" s="70" t="s">
        <v>84</v>
      </c>
      <c r="H1716" s="70" t="s">
        <v>1228</v>
      </c>
      <c r="I1716" s="70" t="s">
        <v>91</v>
      </c>
    </row>
    <row r="1717" spans="1:9" x14ac:dyDescent="0.2">
      <c r="A1717" s="71">
        <v>7195890665890</v>
      </c>
      <c r="B1717" s="71">
        <v>7006561349505</v>
      </c>
      <c r="C1717" s="70" t="s">
        <v>48</v>
      </c>
      <c r="D1717">
        <v>0</v>
      </c>
      <c r="E1717" s="72">
        <v>31800</v>
      </c>
      <c r="F1717" s="72">
        <v>72600</v>
      </c>
      <c r="G1717" s="70" t="s">
        <v>84</v>
      </c>
      <c r="H1717" s="70" t="s">
        <v>1229</v>
      </c>
      <c r="I1717" s="70" t="s">
        <v>91</v>
      </c>
    </row>
    <row r="1718" spans="1:9" x14ac:dyDescent="0.2">
      <c r="A1718" s="71">
        <v>7195890675894</v>
      </c>
      <c r="B1718" s="71">
        <v>7006561349536</v>
      </c>
      <c r="C1718" s="70" t="s">
        <v>48</v>
      </c>
      <c r="D1718">
        <v>0</v>
      </c>
      <c r="E1718" s="72">
        <v>31500</v>
      </c>
      <c r="F1718" s="72">
        <v>60000</v>
      </c>
      <c r="G1718" s="70" t="s">
        <v>84</v>
      </c>
      <c r="H1718" s="70" t="s">
        <v>1230</v>
      </c>
      <c r="I1718" s="70" t="s">
        <v>91</v>
      </c>
    </row>
    <row r="1719" spans="1:9" x14ac:dyDescent="0.2">
      <c r="A1719" s="71">
        <v>7195890685912</v>
      </c>
      <c r="B1719" s="71">
        <v>7006561379642</v>
      </c>
      <c r="C1719" s="70" t="s">
        <v>75</v>
      </c>
      <c r="D1719">
        <v>-1</v>
      </c>
      <c r="E1719" s="72">
        <v>0</v>
      </c>
      <c r="F1719" s="72">
        <v>0</v>
      </c>
      <c r="G1719" s="70" t="s">
        <v>76</v>
      </c>
      <c r="H1719" s="70" t="s">
        <v>1231</v>
      </c>
      <c r="I1719" s="70" t="s">
        <v>78</v>
      </c>
    </row>
    <row r="1720" spans="1:9" x14ac:dyDescent="0.2">
      <c r="A1720" s="71">
        <v>7195890685913</v>
      </c>
      <c r="B1720" s="71">
        <v>7006561379642</v>
      </c>
      <c r="C1720" s="70" t="s">
        <v>80</v>
      </c>
      <c r="D1720">
        <v>0.8</v>
      </c>
      <c r="E1720" s="72">
        <v>0</v>
      </c>
      <c r="F1720" s="72">
        <v>0</v>
      </c>
      <c r="G1720" s="70" t="s">
        <v>76</v>
      </c>
      <c r="H1720" s="70" t="s">
        <v>1231</v>
      </c>
      <c r="I1720" s="70" t="s">
        <v>78</v>
      </c>
    </row>
    <row r="1721" spans="1:9" x14ac:dyDescent="0.2">
      <c r="A1721" s="71">
        <v>7195890685914</v>
      </c>
      <c r="B1721" s="71">
        <v>7006561379642</v>
      </c>
      <c r="C1721" s="70" t="s">
        <v>81</v>
      </c>
      <c r="D1721">
        <v>0.2</v>
      </c>
      <c r="E1721" s="72">
        <v>0</v>
      </c>
      <c r="F1721" s="72">
        <v>0</v>
      </c>
      <c r="G1721" s="70" t="s">
        <v>76</v>
      </c>
      <c r="H1721" s="70" t="s">
        <v>1231</v>
      </c>
      <c r="I1721" s="70" t="s">
        <v>78</v>
      </c>
    </row>
    <row r="1722" spans="1:9" x14ac:dyDescent="0.2">
      <c r="A1722" s="71">
        <v>7195890685915</v>
      </c>
      <c r="B1722" s="71">
        <v>7006561379642</v>
      </c>
      <c r="C1722" s="70" t="s">
        <v>75</v>
      </c>
      <c r="D1722">
        <v>0</v>
      </c>
      <c r="E1722" s="72">
        <v>100</v>
      </c>
      <c r="F1722" s="72">
        <v>0</v>
      </c>
      <c r="G1722" s="70" t="s">
        <v>84</v>
      </c>
      <c r="H1722" s="70" t="s">
        <v>1231</v>
      </c>
      <c r="I1722" s="70" t="s">
        <v>83</v>
      </c>
    </row>
    <row r="1723" spans="1:9" x14ac:dyDescent="0.2">
      <c r="A1723" s="71">
        <v>7195890685916</v>
      </c>
      <c r="B1723" s="71">
        <v>7006561379642</v>
      </c>
      <c r="C1723" s="70" t="s">
        <v>80</v>
      </c>
      <c r="D1723">
        <v>0</v>
      </c>
      <c r="E1723" s="72">
        <v>200</v>
      </c>
      <c r="F1723" s="72">
        <v>0</v>
      </c>
      <c r="G1723" s="70" t="s">
        <v>84</v>
      </c>
      <c r="H1723" s="70" t="s">
        <v>1231</v>
      </c>
      <c r="I1723" s="70" t="s">
        <v>83</v>
      </c>
    </row>
    <row r="1724" spans="1:9" x14ac:dyDescent="0.2">
      <c r="A1724" s="71">
        <v>7195890685917</v>
      </c>
      <c r="B1724" s="71">
        <v>7006561379642</v>
      </c>
      <c r="C1724" s="70" t="s">
        <v>81</v>
      </c>
      <c r="D1724">
        <v>0</v>
      </c>
      <c r="E1724" s="72">
        <v>100</v>
      </c>
      <c r="F1724" s="72">
        <v>0</v>
      </c>
      <c r="G1724" s="70" t="s">
        <v>84</v>
      </c>
      <c r="H1724" s="70" t="s">
        <v>1231</v>
      </c>
      <c r="I1724" s="70" t="s">
        <v>91</v>
      </c>
    </row>
    <row r="1725" spans="1:9" x14ac:dyDescent="0.2">
      <c r="A1725" s="71">
        <v>7195890705931</v>
      </c>
      <c r="B1725" s="71">
        <v>7006561379736</v>
      </c>
      <c r="C1725" s="70" t="s">
        <v>79</v>
      </c>
      <c r="D1725">
        <v>-3.49</v>
      </c>
      <c r="E1725" s="72">
        <v>-800</v>
      </c>
      <c r="F1725" s="72">
        <v>0</v>
      </c>
      <c r="G1725" s="70" t="s">
        <v>76</v>
      </c>
      <c r="H1725" s="70" t="s">
        <v>1232</v>
      </c>
      <c r="I1725" s="70" t="s">
        <v>571</v>
      </c>
    </row>
    <row r="1726" spans="1:9" x14ac:dyDescent="0.2">
      <c r="A1726" s="71">
        <v>7195890705932</v>
      </c>
      <c r="B1726" s="71">
        <v>7006561379736</v>
      </c>
      <c r="C1726" s="70" t="s">
        <v>75</v>
      </c>
      <c r="D1726">
        <v>0.55100000000000005</v>
      </c>
      <c r="E1726" s="72">
        <v>100</v>
      </c>
      <c r="F1726" s="72">
        <v>0</v>
      </c>
      <c r="G1726" s="70" t="s">
        <v>76</v>
      </c>
      <c r="H1726" s="70" t="s">
        <v>1232</v>
      </c>
      <c r="I1726" s="70" t="s">
        <v>368</v>
      </c>
    </row>
    <row r="1727" spans="1:9" x14ac:dyDescent="0.2">
      <c r="A1727" s="71">
        <v>7195890705933</v>
      </c>
      <c r="B1727" s="71">
        <v>7006561379736</v>
      </c>
      <c r="C1727" s="70" t="s">
        <v>80</v>
      </c>
      <c r="D1727">
        <v>3.9390000000000001</v>
      </c>
      <c r="E1727" s="72">
        <v>8200</v>
      </c>
      <c r="F1727" s="72">
        <v>0</v>
      </c>
      <c r="G1727" s="70" t="s">
        <v>76</v>
      </c>
      <c r="H1727" s="70" t="s">
        <v>1232</v>
      </c>
      <c r="I1727" s="70" t="s">
        <v>299</v>
      </c>
    </row>
    <row r="1728" spans="1:9" x14ac:dyDescent="0.2">
      <c r="A1728" s="71">
        <v>7195890705934</v>
      </c>
      <c r="B1728" s="71">
        <v>7006561379736</v>
      </c>
      <c r="C1728" s="70" t="s">
        <v>81</v>
      </c>
      <c r="D1728">
        <v>-1</v>
      </c>
      <c r="E1728" s="72">
        <v>-7500</v>
      </c>
      <c r="F1728" s="72">
        <v>0</v>
      </c>
      <c r="G1728" s="70" t="s">
        <v>76</v>
      </c>
      <c r="H1728" s="70" t="s">
        <v>1232</v>
      </c>
      <c r="I1728" s="70" t="s">
        <v>332</v>
      </c>
    </row>
    <row r="1729" spans="1:9" x14ac:dyDescent="0.2">
      <c r="A1729" s="71">
        <v>7195890705935</v>
      </c>
      <c r="B1729" s="71">
        <v>7006561379736</v>
      </c>
      <c r="C1729" s="70" t="s">
        <v>117</v>
      </c>
      <c r="D1729">
        <v>0</v>
      </c>
      <c r="E1729" s="72">
        <v>75000</v>
      </c>
      <c r="F1729" s="72">
        <v>0</v>
      </c>
      <c r="G1729" s="70" t="s">
        <v>84</v>
      </c>
      <c r="H1729" s="70" t="s">
        <v>1232</v>
      </c>
      <c r="I1729" s="70" t="s">
        <v>91</v>
      </c>
    </row>
    <row r="1730" spans="1:9" x14ac:dyDescent="0.2">
      <c r="A1730" s="71">
        <v>7195890705936</v>
      </c>
      <c r="B1730" s="71">
        <v>7006561379736</v>
      </c>
      <c r="C1730" s="70" t="s">
        <v>117</v>
      </c>
      <c r="D1730">
        <v>0</v>
      </c>
      <c r="E1730" s="72">
        <v>0</v>
      </c>
      <c r="F1730" s="72">
        <v>-9100</v>
      </c>
      <c r="G1730" s="70" t="s">
        <v>82</v>
      </c>
      <c r="H1730" s="70" t="s">
        <v>1232</v>
      </c>
      <c r="I1730" s="70" t="s">
        <v>91</v>
      </c>
    </row>
    <row r="1731" spans="1:9" x14ac:dyDescent="0.2">
      <c r="A1731" s="71">
        <v>7195890705938</v>
      </c>
      <c r="B1731" s="71">
        <v>7006561379736</v>
      </c>
      <c r="C1731" s="70" t="s">
        <v>75</v>
      </c>
      <c r="D1731">
        <v>0</v>
      </c>
      <c r="E1731" s="72">
        <v>100</v>
      </c>
      <c r="F1731" s="72">
        <v>0</v>
      </c>
      <c r="G1731" s="70" t="s">
        <v>84</v>
      </c>
      <c r="H1731" s="70" t="s">
        <v>1232</v>
      </c>
      <c r="I1731" s="70" t="s">
        <v>83</v>
      </c>
    </row>
    <row r="1732" spans="1:9" x14ac:dyDescent="0.2">
      <c r="A1732" s="71">
        <v>7195890715956</v>
      </c>
      <c r="B1732" s="71">
        <v>7006561399811</v>
      </c>
      <c r="C1732" s="70" t="s">
        <v>48</v>
      </c>
      <c r="D1732">
        <v>0</v>
      </c>
      <c r="E1732" s="72">
        <v>12300</v>
      </c>
      <c r="F1732" s="72">
        <v>16900</v>
      </c>
      <c r="G1732" s="70" t="s">
        <v>84</v>
      </c>
      <c r="H1732" s="70" t="s">
        <v>1233</v>
      </c>
      <c r="I1732" s="70" t="s">
        <v>91</v>
      </c>
    </row>
    <row r="1733" spans="1:9" x14ac:dyDescent="0.2">
      <c r="A1733" s="71">
        <v>7195890725959</v>
      </c>
      <c r="B1733" s="71">
        <v>7006561399840</v>
      </c>
      <c r="C1733" s="70" t="s">
        <v>75</v>
      </c>
      <c r="D1733">
        <v>0</v>
      </c>
      <c r="E1733" s="72">
        <v>1400</v>
      </c>
      <c r="F1733" s="72">
        <v>0</v>
      </c>
      <c r="G1733" s="70" t="s">
        <v>84</v>
      </c>
      <c r="H1733" s="70" t="s">
        <v>1234</v>
      </c>
      <c r="I1733" s="70" t="s">
        <v>83</v>
      </c>
    </row>
    <row r="1734" spans="1:9" x14ac:dyDescent="0.2">
      <c r="A1734" s="71">
        <v>7195890725960</v>
      </c>
      <c r="B1734" s="71">
        <v>7006561399840</v>
      </c>
      <c r="C1734" s="70" t="s">
        <v>79</v>
      </c>
      <c r="D1734">
        <v>0</v>
      </c>
      <c r="E1734" s="72">
        <v>100</v>
      </c>
      <c r="F1734" s="72">
        <v>0</v>
      </c>
      <c r="G1734" s="70" t="s">
        <v>84</v>
      </c>
      <c r="H1734" s="70" t="s">
        <v>1234</v>
      </c>
      <c r="I1734" s="70" t="s">
        <v>83</v>
      </c>
    </row>
    <row r="1735" spans="1:9" x14ac:dyDescent="0.2">
      <c r="A1735" s="71">
        <v>7195890725964</v>
      </c>
      <c r="B1735" s="71">
        <v>7006561409861</v>
      </c>
      <c r="C1735" s="70" t="s">
        <v>48</v>
      </c>
      <c r="D1735">
        <v>-4.0000000000000001E-3</v>
      </c>
      <c r="E1735" s="72">
        <v>0</v>
      </c>
      <c r="F1735" s="72">
        <v>0</v>
      </c>
      <c r="G1735" s="70" t="s">
        <v>155</v>
      </c>
      <c r="H1735" s="70" t="s">
        <v>1235</v>
      </c>
      <c r="I1735" s="70" t="s">
        <v>102</v>
      </c>
    </row>
    <row r="1736" spans="1:9" x14ac:dyDescent="0.2">
      <c r="A1736" s="71">
        <v>7195890725965</v>
      </c>
      <c r="B1736" s="71">
        <v>7006561409861</v>
      </c>
      <c r="C1736" s="70" t="s">
        <v>48</v>
      </c>
      <c r="D1736">
        <v>0</v>
      </c>
      <c r="E1736" s="72">
        <v>4000</v>
      </c>
      <c r="F1736" s="72">
        <v>184100</v>
      </c>
      <c r="G1736" s="70" t="s">
        <v>84</v>
      </c>
      <c r="H1736" s="70" t="s">
        <v>1235</v>
      </c>
      <c r="I1736" s="70" t="s">
        <v>91</v>
      </c>
    </row>
    <row r="1737" spans="1:9" x14ac:dyDescent="0.2">
      <c r="A1737" s="71">
        <v>7195890735969</v>
      </c>
      <c r="B1737" s="71">
        <v>7006561409892</v>
      </c>
      <c r="C1737" s="70" t="s">
        <v>48</v>
      </c>
      <c r="D1737">
        <v>0</v>
      </c>
      <c r="E1737" s="72">
        <v>4300</v>
      </c>
      <c r="F1737" s="72">
        <v>113800</v>
      </c>
      <c r="G1737" s="70" t="s">
        <v>84</v>
      </c>
      <c r="H1737" s="70" t="s">
        <v>1236</v>
      </c>
      <c r="I1737" s="70" t="s">
        <v>91</v>
      </c>
    </row>
    <row r="1738" spans="1:9" x14ac:dyDescent="0.2">
      <c r="A1738" s="71">
        <v>7195890735972</v>
      </c>
      <c r="B1738" s="71">
        <v>7006561419922</v>
      </c>
      <c r="C1738" s="70" t="s">
        <v>48</v>
      </c>
      <c r="D1738">
        <v>0</v>
      </c>
      <c r="E1738" s="72">
        <v>0</v>
      </c>
      <c r="F1738" s="72">
        <v>37700</v>
      </c>
      <c r="G1738" s="70" t="s">
        <v>84</v>
      </c>
      <c r="H1738" s="70" t="s">
        <v>1237</v>
      </c>
      <c r="I1738" s="70" t="s">
        <v>91</v>
      </c>
    </row>
    <row r="1739" spans="1:9" x14ac:dyDescent="0.2">
      <c r="A1739" s="71">
        <v>7195890745975</v>
      </c>
      <c r="B1739" s="71">
        <v>7006561419949</v>
      </c>
      <c r="C1739" s="70" t="s">
        <v>48</v>
      </c>
      <c r="D1739">
        <v>0</v>
      </c>
      <c r="E1739" s="72">
        <v>0</v>
      </c>
      <c r="F1739" s="72">
        <v>37700</v>
      </c>
      <c r="G1739" s="70" t="s">
        <v>84</v>
      </c>
      <c r="H1739" s="70" t="s">
        <v>1238</v>
      </c>
      <c r="I1739" s="70" t="s">
        <v>91</v>
      </c>
    </row>
    <row r="1740" spans="1:9" x14ac:dyDescent="0.2">
      <c r="A1740" s="71">
        <v>7195890745978</v>
      </c>
      <c r="B1740" s="71">
        <v>7006561419976</v>
      </c>
      <c r="C1740" s="70" t="s">
        <v>48</v>
      </c>
      <c r="D1740">
        <v>0</v>
      </c>
      <c r="E1740" s="72">
        <v>0</v>
      </c>
      <c r="F1740" s="72">
        <v>37700</v>
      </c>
      <c r="G1740" s="70" t="s">
        <v>84</v>
      </c>
      <c r="H1740" s="70" t="s">
        <v>1239</v>
      </c>
      <c r="I1740" s="70" t="s">
        <v>91</v>
      </c>
    </row>
    <row r="1741" spans="1:9" x14ac:dyDescent="0.2">
      <c r="A1741" s="71">
        <v>7195890745981</v>
      </c>
      <c r="B1741" s="71">
        <v>7006561420003</v>
      </c>
      <c r="C1741" s="70" t="s">
        <v>48</v>
      </c>
      <c r="D1741">
        <v>0</v>
      </c>
      <c r="E1741" s="72">
        <v>0</v>
      </c>
      <c r="F1741" s="72">
        <v>37700</v>
      </c>
      <c r="G1741" s="70" t="s">
        <v>84</v>
      </c>
      <c r="H1741" s="70" t="s">
        <v>1240</v>
      </c>
      <c r="I1741" s="70" t="s">
        <v>91</v>
      </c>
    </row>
    <row r="1742" spans="1:9" x14ac:dyDescent="0.2">
      <c r="A1742" s="71">
        <v>7195890755986</v>
      </c>
      <c r="B1742" s="71">
        <v>7006561420033</v>
      </c>
      <c r="C1742" s="70" t="s">
        <v>48</v>
      </c>
      <c r="D1742">
        <v>0</v>
      </c>
      <c r="E1742" s="72">
        <v>0</v>
      </c>
      <c r="F1742" s="72">
        <v>58100</v>
      </c>
      <c r="G1742" s="70" t="s">
        <v>84</v>
      </c>
      <c r="H1742" s="70" t="s">
        <v>1241</v>
      </c>
      <c r="I1742" s="70" t="s">
        <v>91</v>
      </c>
    </row>
    <row r="1743" spans="1:9" x14ac:dyDescent="0.2">
      <c r="A1743" s="71">
        <v>7195890765992</v>
      </c>
      <c r="B1743" s="71">
        <v>7006561430088</v>
      </c>
      <c r="C1743" s="70" t="s">
        <v>48</v>
      </c>
      <c r="D1743">
        <v>0</v>
      </c>
      <c r="E1743" s="72">
        <v>11700</v>
      </c>
      <c r="F1743" s="72">
        <v>35600</v>
      </c>
      <c r="G1743" s="70" t="s">
        <v>84</v>
      </c>
      <c r="H1743" s="70" t="s">
        <v>1242</v>
      </c>
      <c r="I1743" s="70" t="s">
        <v>91</v>
      </c>
    </row>
    <row r="1744" spans="1:9" x14ac:dyDescent="0.2">
      <c r="A1744" s="71">
        <v>7195890765997</v>
      </c>
      <c r="B1744" s="71">
        <v>7006561430120</v>
      </c>
      <c r="C1744" s="70" t="s">
        <v>48</v>
      </c>
      <c r="D1744">
        <v>0</v>
      </c>
      <c r="E1744" s="72">
        <v>12100</v>
      </c>
      <c r="F1744" s="72">
        <v>26900</v>
      </c>
      <c r="G1744" s="70" t="s">
        <v>84</v>
      </c>
      <c r="H1744" s="70" t="s">
        <v>1243</v>
      </c>
      <c r="I1744" s="70" t="s">
        <v>91</v>
      </c>
    </row>
    <row r="1745" spans="1:9" x14ac:dyDescent="0.2">
      <c r="A1745" s="71">
        <v>7195890776003</v>
      </c>
      <c r="B1745" s="71">
        <v>7006561430154</v>
      </c>
      <c r="C1745" s="70" t="s">
        <v>48</v>
      </c>
      <c r="D1745">
        <v>0</v>
      </c>
      <c r="E1745" s="72">
        <v>12800</v>
      </c>
      <c r="F1745" s="72">
        <v>41100</v>
      </c>
      <c r="G1745" s="70" t="s">
        <v>84</v>
      </c>
      <c r="H1745" s="70" t="s">
        <v>72</v>
      </c>
      <c r="I1745" s="70" t="s">
        <v>91</v>
      </c>
    </row>
    <row r="1746" spans="1:9" x14ac:dyDescent="0.2">
      <c r="A1746" s="71">
        <v>7195890776005</v>
      </c>
      <c r="B1746" s="71">
        <v>7006561440183</v>
      </c>
      <c r="C1746" s="70" t="s">
        <v>48</v>
      </c>
      <c r="D1746">
        <v>0</v>
      </c>
      <c r="E1746" s="72">
        <v>300</v>
      </c>
      <c r="F1746" s="72">
        <v>0</v>
      </c>
      <c r="G1746" s="70" t="s">
        <v>84</v>
      </c>
      <c r="H1746" s="70" t="s">
        <v>1244</v>
      </c>
      <c r="I1746" s="70" t="s">
        <v>91</v>
      </c>
    </row>
    <row r="1747" spans="1:9" x14ac:dyDescent="0.2">
      <c r="A1747" s="71">
        <v>7195890786009</v>
      </c>
      <c r="B1747" s="71">
        <v>7006561440208</v>
      </c>
      <c r="C1747" s="70" t="s">
        <v>48</v>
      </c>
      <c r="D1747">
        <v>0</v>
      </c>
      <c r="E1747" s="72">
        <v>11300</v>
      </c>
      <c r="F1747" s="72">
        <v>53600</v>
      </c>
      <c r="G1747" s="70" t="s">
        <v>84</v>
      </c>
      <c r="H1747" s="70" t="s">
        <v>1245</v>
      </c>
      <c r="I1747" s="70" t="s">
        <v>91</v>
      </c>
    </row>
    <row r="1748" spans="1:9" x14ac:dyDescent="0.2">
      <c r="A1748" s="71">
        <v>7195890786014</v>
      </c>
      <c r="B1748" s="71">
        <v>7006561440240</v>
      </c>
      <c r="C1748" s="70" t="s">
        <v>48</v>
      </c>
      <c r="D1748">
        <v>0</v>
      </c>
      <c r="E1748" s="72">
        <v>10500</v>
      </c>
      <c r="F1748" s="72">
        <v>66400</v>
      </c>
      <c r="G1748" s="70" t="s">
        <v>84</v>
      </c>
      <c r="H1748" s="70" t="s">
        <v>1246</v>
      </c>
      <c r="I1748" s="70" t="s">
        <v>91</v>
      </c>
    </row>
    <row r="1749" spans="1:9" x14ac:dyDescent="0.2">
      <c r="A1749" s="71">
        <v>7195890796018</v>
      </c>
      <c r="B1749" s="71">
        <v>7006561450272</v>
      </c>
      <c r="C1749" s="70" t="s">
        <v>75</v>
      </c>
      <c r="D1749">
        <v>-9.2639999999999993</v>
      </c>
      <c r="E1749" s="72">
        <v>-2500</v>
      </c>
      <c r="F1749" s="72">
        <v>0</v>
      </c>
      <c r="G1749" s="70" t="s">
        <v>76</v>
      </c>
      <c r="H1749" s="70" t="s">
        <v>1247</v>
      </c>
      <c r="I1749" s="70" t="s">
        <v>1080</v>
      </c>
    </row>
    <row r="1750" spans="1:9" x14ac:dyDescent="0.2">
      <c r="A1750" s="71">
        <v>7195890796019</v>
      </c>
      <c r="B1750" s="71">
        <v>7006561450272</v>
      </c>
      <c r="C1750" s="70" t="s">
        <v>79</v>
      </c>
      <c r="D1750">
        <v>9.1</v>
      </c>
      <c r="E1750" s="72">
        <v>2400</v>
      </c>
      <c r="F1750" s="72">
        <v>0</v>
      </c>
      <c r="G1750" s="70" t="s">
        <v>76</v>
      </c>
      <c r="H1750" s="70" t="s">
        <v>1247</v>
      </c>
      <c r="I1750" s="70" t="s">
        <v>334</v>
      </c>
    </row>
    <row r="1751" spans="1:9" x14ac:dyDescent="0.2">
      <c r="A1751" s="71">
        <v>7195890796020</v>
      </c>
      <c r="B1751" s="71">
        <v>7006561450272</v>
      </c>
      <c r="C1751" s="70" t="s">
        <v>81</v>
      </c>
      <c r="D1751">
        <v>0.16400000000000001</v>
      </c>
      <c r="E1751" s="72">
        <v>100</v>
      </c>
      <c r="F1751" s="72">
        <v>0</v>
      </c>
      <c r="G1751" s="70" t="s">
        <v>76</v>
      </c>
      <c r="H1751" s="70" t="s">
        <v>1247</v>
      </c>
      <c r="I1751" s="70" t="s">
        <v>334</v>
      </c>
    </row>
    <row r="1752" spans="1:9" x14ac:dyDescent="0.2">
      <c r="A1752" s="71">
        <v>7195890806030</v>
      </c>
      <c r="B1752" s="71">
        <v>7006561460301</v>
      </c>
      <c r="C1752" s="70" t="s">
        <v>48</v>
      </c>
      <c r="D1752">
        <v>0</v>
      </c>
      <c r="E1752" s="72">
        <v>0</v>
      </c>
      <c r="F1752" s="72">
        <v>200</v>
      </c>
      <c r="G1752" s="70" t="s">
        <v>84</v>
      </c>
      <c r="H1752" s="70" t="s">
        <v>1248</v>
      </c>
      <c r="I1752" s="70" t="s">
        <v>91</v>
      </c>
    </row>
    <row r="1753" spans="1:9" x14ac:dyDescent="0.2">
      <c r="A1753" s="71">
        <v>7195890806031</v>
      </c>
      <c r="B1753" s="71">
        <v>7006561460301</v>
      </c>
      <c r="C1753" s="70" t="s">
        <v>75</v>
      </c>
      <c r="D1753">
        <v>0</v>
      </c>
      <c r="E1753" s="72">
        <v>100</v>
      </c>
      <c r="F1753" s="72">
        <v>0</v>
      </c>
      <c r="G1753" s="70" t="s">
        <v>84</v>
      </c>
      <c r="H1753" s="70" t="s">
        <v>1248</v>
      </c>
      <c r="I1753" s="70" t="s">
        <v>83</v>
      </c>
    </row>
    <row r="1754" spans="1:9" x14ac:dyDescent="0.2">
      <c r="A1754" s="71">
        <v>7195890806033</v>
      </c>
      <c r="B1754" s="71">
        <v>7006561460329</v>
      </c>
      <c r="C1754" s="70" t="s">
        <v>48</v>
      </c>
      <c r="D1754">
        <v>0</v>
      </c>
      <c r="E1754" s="72">
        <v>1300</v>
      </c>
      <c r="F1754" s="72">
        <v>0</v>
      </c>
      <c r="G1754" s="70" t="s">
        <v>84</v>
      </c>
      <c r="H1754" s="70" t="s">
        <v>1249</v>
      </c>
      <c r="I1754" s="70" t="s">
        <v>91</v>
      </c>
    </row>
    <row r="1755" spans="1:9" x14ac:dyDescent="0.2">
      <c r="A1755" s="71">
        <v>7195890816039</v>
      </c>
      <c r="B1755" s="71">
        <v>7006561470371</v>
      </c>
      <c r="C1755" s="70" t="s">
        <v>48</v>
      </c>
      <c r="D1755">
        <v>0</v>
      </c>
      <c r="E1755" s="72">
        <v>4800</v>
      </c>
      <c r="F1755" s="72">
        <v>34500</v>
      </c>
      <c r="G1755" s="70" t="s">
        <v>84</v>
      </c>
      <c r="H1755" s="70" t="s">
        <v>1250</v>
      </c>
      <c r="I1755" s="70" t="s">
        <v>91</v>
      </c>
    </row>
    <row r="1756" spans="1:9" x14ac:dyDescent="0.2">
      <c r="A1756" s="71">
        <v>7195890816042</v>
      </c>
      <c r="B1756" s="71">
        <v>7006561470400</v>
      </c>
      <c r="C1756" s="70" t="s">
        <v>75</v>
      </c>
      <c r="D1756">
        <v>-3.6</v>
      </c>
      <c r="E1756" s="72">
        <v>-1000</v>
      </c>
      <c r="F1756" s="72">
        <v>0</v>
      </c>
      <c r="G1756" s="70" t="s">
        <v>76</v>
      </c>
      <c r="H1756" s="70" t="s">
        <v>1251</v>
      </c>
      <c r="I1756" s="70" t="s">
        <v>361</v>
      </c>
    </row>
    <row r="1757" spans="1:9" x14ac:dyDescent="0.2">
      <c r="A1757" s="71">
        <v>7195890816043</v>
      </c>
      <c r="B1757" s="71">
        <v>7006561470400</v>
      </c>
      <c r="C1757" s="70" t="s">
        <v>79</v>
      </c>
      <c r="D1757">
        <v>3.6</v>
      </c>
      <c r="E1757" s="72">
        <v>1000</v>
      </c>
      <c r="F1757" s="72">
        <v>0</v>
      </c>
      <c r="G1757" s="70" t="s">
        <v>76</v>
      </c>
      <c r="H1757" s="70" t="s">
        <v>1251</v>
      </c>
      <c r="I1757" s="70" t="s">
        <v>334</v>
      </c>
    </row>
    <row r="1758" spans="1:9" x14ac:dyDescent="0.2">
      <c r="A1758" s="71">
        <v>7195890816045</v>
      </c>
      <c r="B1758" s="71">
        <v>7006561470400</v>
      </c>
      <c r="C1758" s="70" t="s">
        <v>79</v>
      </c>
      <c r="D1758">
        <v>0</v>
      </c>
      <c r="E1758" s="72">
        <v>500</v>
      </c>
      <c r="F1758" s="72">
        <v>0</v>
      </c>
      <c r="G1758" s="70" t="s">
        <v>84</v>
      </c>
      <c r="H1758" s="70" t="s">
        <v>1251</v>
      </c>
      <c r="I1758" s="70" t="s">
        <v>83</v>
      </c>
    </row>
    <row r="1759" spans="1:9" x14ac:dyDescent="0.2">
      <c r="A1759" s="71">
        <v>7195890826049</v>
      </c>
      <c r="B1759" s="71">
        <v>7006561470423</v>
      </c>
      <c r="C1759" s="70" t="s">
        <v>75</v>
      </c>
      <c r="D1759">
        <v>-4.9000000000000004</v>
      </c>
      <c r="E1759" s="72">
        <v>0</v>
      </c>
      <c r="F1759" s="72">
        <v>0</v>
      </c>
      <c r="G1759" s="70" t="s">
        <v>76</v>
      </c>
      <c r="H1759" s="70" t="s">
        <v>1252</v>
      </c>
      <c r="I1759" s="70" t="s">
        <v>376</v>
      </c>
    </row>
    <row r="1760" spans="1:9" x14ac:dyDescent="0.2">
      <c r="A1760" s="71">
        <v>7195890826050</v>
      </c>
      <c r="B1760" s="71">
        <v>7006561470423</v>
      </c>
      <c r="C1760" s="70" t="s">
        <v>79</v>
      </c>
      <c r="D1760">
        <v>4.9000000000000004</v>
      </c>
      <c r="E1760" s="72">
        <v>0</v>
      </c>
      <c r="F1760" s="72">
        <v>0</v>
      </c>
      <c r="G1760" s="70" t="s">
        <v>76</v>
      </c>
      <c r="H1760" s="70" t="s">
        <v>1252</v>
      </c>
      <c r="I1760" s="70" t="s">
        <v>90</v>
      </c>
    </row>
    <row r="1761" spans="1:9" x14ac:dyDescent="0.2">
      <c r="A1761" s="71">
        <v>7195890826051</v>
      </c>
      <c r="B1761" s="71">
        <v>7006561470423</v>
      </c>
      <c r="C1761" s="70" t="s">
        <v>75</v>
      </c>
      <c r="D1761">
        <v>0</v>
      </c>
      <c r="E1761" s="72">
        <v>200</v>
      </c>
      <c r="F1761" s="72">
        <v>0</v>
      </c>
      <c r="G1761" s="70" t="s">
        <v>84</v>
      </c>
      <c r="H1761" s="70" t="s">
        <v>1252</v>
      </c>
      <c r="I1761" s="70" t="s">
        <v>83</v>
      </c>
    </row>
    <row r="1762" spans="1:9" x14ac:dyDescent="0.2">
      <c r="A1762" s="71">
        <v>7195890826052</v>
      </c>
      <c r="B1762" s="71">
        <v>7006561470423</v>
      </c>
      <c r="C1762" s="70" t="s">
        <v>79</v>
      </c>
      <c r="D1762">
        <v>0</v>
      </c>
      <c r="E1762" s="72">
        <v>1500</v>
      </c>
      <c r="F1762" s="72">
        <v>0</v>
      </c>
      <c r="G1762" s="70" t="s">
        <v>84</v>
      </c>
      <c r="H1762" s="70" t="s">
        <v>1252</v>
      </c>
      <c r="I1762" s="70" t="s">
        <v>83</v>
      </c>
    </row>
    <row r="1763" spans="1:9" x14ac:dyDescent="0.2">
      <c r="A1763" s="71">
        <v>7195890836059</v>
      </c>
      <c r="B1763" s="71">
        <v>7006561480453</v>
      </c>
      <c r="C1763" s="70" t="s">
        <v>75</v>
      </c>
      <c r="D1763">
        <v>0</v>
      </c>
      <c r="E1763" s="72">
        <v>600</v>
      </c>
      <c r="F1763" s="72">
        <v>0</v>
      </c>
      <c r="G1763" s="70" t="s">
        <v>84</v>
      </c>
      <c r="H1763" s="70" t="s">
        <v>1253</v>
      </c>
      <c r="I1763" s="70" t="s">
        <v>83</v>
      </c>
    </row>
    <row r="1764" spans="1:9" x14ac:dyDescent="0.2">
      <c r="A1764" s="71">
        <v>7195890836060</v>
      </c>
      <c r="B1764" s="71">
        <v>7006561480453</v>
      </c>
      <c r="C1764" s="70" t="s">
        <v>79</v>
      </c>
      <c r="D1764">
        <v>0</v>
      </c>
      <c r="E1764" s="72">
        <v>100</v>
      </c>
      <c r="F1764" s="72">
        <v>0</v>
      </c>
      <c r="G1764" s="70" t="s">
        <v>84</v>
      </c>
      <c r="H1764" s="70" t="s">
        <v>1253</v>
      </c>
      <c r="I1764" s="70" t="s">
        <v>83</v>
      </c>
    </row>
    <row r="1765" spans="1:9" x14ac:dyDescent="0.2">
      <c r="A1765" s="71">
        <v>7195890836061</v>
      </c>
      <c r="B1765" s="71">
        <v>7006561480453</v>
      </c>
      <c r="C1765" s="70" t="s">
        <v>111</v>
      </c>
      <c r="D1765">
        <v>0</v>
      </c>
      <c r="E1765" s="72">
        <v>605200</v>
      </c>
      <c r="F1765" s="72">
        <v>52700</v>
      </c>
      <c r="G1765" s="70" t="s">
        <v>84</v>
      </c>
      <c r="H1765" s="70" t="s">
        <v>1253</v>
      </c>
      <c r="I1765" s="70" t="s">
        <v>91</v>
      </c>
    </row>
    <row r="1766" spans="1:9" x14ac:dyDescent="0.2">
      <c r="A1766" s="71">
        <v>7195890856079</v>
      </c>
      <c r="B1766" s="71">
        <v>7006561490644</v>
      </c>
      <c r="C1766" s="70" t="s">
        <v>48</v>
      </c>
      <c r="D1766">
        <v>0</v>
      </c>
      <c r="E1766" s="72">
        <v>4700</v>
      </c>
      <c r="F1766" s="72">
        <v>31000</v>
      </c>
      <c r="G1766" s="70" t="s">
        <v>84</v>
      </c>
      <c r="H1766" s="70" t="s">
        <v>1254</v>
      </c>
      <c r="I1766" s="70" t="s">
        <v>91</v>
      </c>
    </row>
    <row r="1767" spans="1:9" x14ac:dyDescent="0.2">
      <c r="A1767" s="71">
        <v>7195890866085</v>
      </c>
      <c r="B1767" s="71">
        <v>7006561500677</v>
      </c>
      <c r="C1767" s="70" t="s">
        <v>48</v>
      </c>
      <c r="D1767">
        <v>0</v>
      </c>
      <c r="E1767" s="72">
        <v>4600</v>
      </c>
      <c r="F1767" s="72">
        <v>47900</v>
      </c>
      <c r="G1767" s="70" t="s">
        <v>84</v>
      </c>
      <c r="H1767" s="70" t="s">
        <v>1255</v>
      </c>
      <c r="I1767" s="70" t="s">
        <v>91</v>
      </c>
    </row>
    <row r="1768" spans="1:9" x14ac:dyDescent="0.2">
      <c r="A1768" s="71">
        <v>7195890866090</v>
      </c>
      <c r="B1768" s="71">
        <v>7006561500712</v>
      </c>
      <c r="C1768" s="70" t="s">
        <v>48</v>
      </c>
      <c r="D1768">
        <v>0</v>
      </c>
      <c r="E1768" s="72">
        <v>55500</v>
      </c>
      <c r="F1768" s="72">
        <v>59500</v>
      </c>
      <c r="G1768" s="70" t="s">
        <v>84</v>
      </c>
      <c r="H1768" s="70" t="s">
        <v>1256</v>
      </c>
      <c r="I1768" s="70" t="s">
        <v>91</v>
      </c>
    </row>
    <row r="1769" spans="1:9" x14ac:dyDescent="0.2">
      <c r="A1769" s="71">
        <v>7195890876095</v>
      </c>
      <c r="B1769" s="71">
        <v>7006561510748</v>
      </c>
      <c r="C1769" s="70" t="s">
        <v>48</v>
      </c>
      <c r="D1769">
        <v>0</v>
      </c>
      <c r="E1769" s="72">
        <v>46700</v>
      </c>
      <c r="F1769" s="72">
        <v>101300</v>
      </c>
      <c r="G1769" s="70" t="s">
        <v>84</v>
      </c>
      <c r="H1769" s="70" t="s">
        <v>1257</v>
      </c>
      <c r="I1769" s="70" t="s">
        <v>91</v>
      </c>
    </row>
    <row r="1770" spans="1:9" x14ac:dyDescent="0.2">
      <c r="A1770" s="71">
        <v>7195890876100</v>
      </c>
      <c r="B1770" s="71">
        <v>7006561520787</v>
      </c>
      <c r="C1770" s="70" t="s">
        <v>48</v>
      </c>
      <c r="D1770">
        <v>0</v>
      </c>
      <c r="E1770" s="72">
        <v>40800</v>
      </c>
      <c r="F1770" s="72">
        <v>60300</v>
      </c>
      <c r="G1770" s="70" t="s">
        <v>84</v>
      </c>
      <c r="H1770" s="70" t="s">
        <v>1258</v>
      </c>
      <c r="I1770" s="70" t="s">
        <v>91</v>
      </c>
    </row>
    <row r="1771" spans="1:9" x14ac:dyDescent="0.2">
      <c r="A1771" s="71">
        <v>7195890886106</v>
      </c>
      <c r="B1771" s="71">
        <v>7006561530840</v>
      </c>
      <c r="C1771" s="70" t="s">
        <v>48</v>
      </c>
      <c r="D1771">
        <v>0</v>
      </c>
      <c r="E1771" s="72">
        <v>10500</v>
      </c>
      <c r="F1771" s="72">
        <v>77300</v>
      </c>
      <c r="G1771" s="70" t="s">
        <v>84</v>
      </c>
      <c r="H1771" s="70" t="s">
        <v>1259</v>
      </c>
      <c r="I1771" s="70" t="s">
        <v>91</v>
      </c>
    </row>
    <row r="1772" spans="1:9" x14ac:dyDescent="0.2">
      <c r="A1772" s="71">
        <v>7195890886109</v>
      </c>
      <c r="B1772" s="71">
        <v>7006561540873</v>
      </c>
      <c r="C1772" s="70" t="s">
        <v>48</v>
      </c>
      <c r="D1772">
        <v>0</v>
      </c>
      <c r="E1772" s="72">
        <v>0</v>
      </c>
      <c r="F1772" s="72">
        <v>44400</v>
      </c>
      <c r="G1772" s="70" t="s">
        <v>84</v>
      </c>
      <c r="H1772" s="70" t="s">
        <v>1260</v>
      </c>
      <c r="I1772" s="70" t="s">
        <v>91</v>
      </c>
    </row>
    <row r="1773" spans="1:9" x14ac:dyDescent="0.2">
      <c r="A1773" s="71">
        <v>7195890906119</v>
      </c>
      <c r="B1773" s="71">
        <v>7006561551020</v>
      </c>
      <c r="C1773" s="70" t="s">
        <v>48</v>
      </c>
      <c r="D1773">
        <v>0</v>
      </c>
      <c r="E1773" s="72">
        <v>26100</v>
      </c>
      <c r="F1773" s="72">
        <v>98500</v>
      </c>
      <c r="G1773" s="70" t="s">
        <v>84</v>
      </c>
      <c r="H1773" s="70" t="s">
        <v>1261</v>
      </c>
      <c r="I1773" s="70" t="s">
        <v>91</v>
      </c>
    </row>
    <row r="1774" spans="1:9" x14ac:dyDescent="0.2">
      <c r="A1774" s="71">
        <v>7195890906126</v>
      </c>
      <c r="B1774" s="71">
        <v>7006561561063</v>
      </c>
      <c r="C1774" s="70" t="s">
        <v>48</v>
      </c>
      <c r="D1774">
        <v>0</v>
      </c>
      <c r="E1774" s="72">
        <v>0</v>
      </c>
      <c r="F1774" s="72">
        <v>41800</v>
      </c>
      <c r="G1774" s="70" t="s">
        <v>84</v>
      </c>
      <c r="H1774" s="70" t="s">
        <v>1262</v>
      </c>
      <c r="I1774" s="70" t="s">
        <v>91</v>
      </c>
    </row>
    <row r="1775" spans="1:9" x14ac:dyDescent="0.2">
      <c r="A1775" s="71">
        <v>7195890906133</v>
      </c>
      <c r="B1775" s="71">
        <v>7006561571098</v>
      </c>
      <c r="C1775" s="70" t="s">
        <v>48</v>
      </c>
      <c r="D1775">
        <v>0</v>
      </c>
      <c r="E1775" s="72">
        <v>0</v>
      </c>
      <c r="F1775" s="72">
        <v>36000</v>
      </c>
      <c r="G1775" s="70" t="s">
        <v>84</v>
      </c>
      <c r="H1775" s="70" t="s">
        <v>1263</v>
      </c>
      <c r="I1775" s="70" t="s">
        <v>91</v>
      </c>
    </row>
    <row r="1776" spans="1:9" x14ac:dyDescent="0.2">
      <c r="A1776" s="71">
        <v>7195890916136</v>
      </c>
      <c r="B1776" s="71">
        <v>7006561581145</v>
      </c>
      <c r="C1776" s="70" t="s">
        <v>48</v>
      </c>
      <c r="D1776">
        <v>0</v>
      </c>
      <c r="E1776" s="72">
        <v>32100</v>
      </c>
      <c r="F1776" s="72">
        <v>0</v>
      </c>
      <c r="G1776" s="70" t="s">
        <v>84</v>
      </c>
      <c r="H1776" s="70" t="s">
        <v>1264</v>
      </c>
      <c r="I1776" s="70" t="s">
        <v>91</v>
      </c>
    </row>
    <row r="1777" spans="1:9" x14ac:dyDescent="0.2">
      <c r="A1777" s="71">
        <v>7195890916141</v>
      </c>
      <c r="B1777" s="71">
        <v>7006561581171</v>
      </c>
      <c r="C1777" s="70" t="s">
        <v>48</v>
      </c>
      <c r="D1777">
        <v>0</v>
      </c>
      <c r="E1777" s="72">
        <v>33000</v>
      </c>
      <c r="F1777" s="72">
        <v>50400</v>
      </c>
      <c r="G1777" s="70" t="s">
        <v>84</v>
      </c>
      <c r="H1777" s="70" t="s">
        <v>1265</v>
      </c>
      <c r="I1777" s="70" t="s">
        <v>91</v>
      </c>
    </row>
    <row r="1778" spans="1:9" x14ac:dyDescent="0.2">
      <c r="A1778" s="71">
        <v>7195890926144</v>
      </c>
      <c r="B1778" s="71">
        <v>7006561581200</v>
      </c>
      <c r="C1778" s="70" t="s">
        <v>48</v>
      </c>
      <c r="D1778">
        <v>0</v>
      </c>
      <c r="E1778" s="72">
        <v>0</v>
      </c>
      <c r="F1778" s="72">
        <v>37500</v>
      </c>
      <c r="G1778" s="70" t="s">
        <v>84</v>
      </c>
      <c r="H1778" s="70" t="s">
        <v>1266</v>
      </c>
      <c r="I1778" s="70" t="s">
        <v>91</v>
      </c>
    </row>
    <row r="1779" spans="1:9" x14ac:dyDescent="0.2">
      <c r="A1779" s="71">
        <v>7195890926147</v>
      </c>
      <c r="B1779" s="71">
        <v>7006561591227</v>
      </c>
      <c r="C1779" s="70" t="s">
        <v>48</v>
      </c>
      <c r="D1779">
        <v>0</v>
      </c>
      <c r="E1779" s="72">
        <v>0</v>
      </c>
      <c r="F1779" s="72">
        <v>37500</v>
      </c>
      <c r="G1779" s="70" t="s">
        <v>84</v>
      </c>
      <c r="H1779" s="70" t="s">
        <v>1267</v>
      </c>
      <c r="I1779" s="70" t="s">
        <v>91</v>
      </c>
    </row>
    <row r="1780" spans="1:9" x14ac:dyDescent="0.2">
      <c r="A1780" s="71">
        <v>7195890936160</v>
      </c>
      <c r="B1780" s="71">
        <v>7006561591357</v>
      </c>
      <c r="C1780" s="70" t="s">
        <v>48</v>
      </c>
      <c r="D1780">
        <v>0</v>
      </c>
      <c r="E1780" s="72">
        <v>0</v>
      </c>
      <c r="F1780" s="72">
        <v>77900</v>
      </c>
      <c r="G1780" s="70" t="s">
        <v>84</v>
      </c>
      <c r="H1780" s="70" t="s">
        <v>1268</v>
      </c>
      <c r="I1780" s="70" t="s">
        <v>91</v>
      </c>
    </row>
    <row r="1781" spans="1:9" x14ac:dyDescent="0.2">
      <c r="A1781" s="71">
        <v>7195890946162</v>
      </c>
      <c r="B1781" s="71">
        <v>7006561611387</v>
      </c>
      <c r="C1781" s="70" t="s">
        <v>75</v>
      </c>
      <c r="D1781">
        <v>0</v>
      </c>
      <c r="E1781" s="72">
        <v>300</v>
      </c>
      <c r="F1781" s="72">
        <v>0</v>
      </c>
      <c r="G1781" s="70" t="s">
        <v>84</v>
      </c>
      <c r="H1781" s="70" t="s">
        <v>1269</v>
      </c>
      <c r="I1781" s="70" t="s">
        <v>83</v>
      </c>
    </row>
    <row r="1782" spans="1:9" x14ac:dyDescent="0.2">
      <c r="A1782" s="71">
        <v>7195890946173</v>
      </c>
      <c r="B1782" s="71">
        <v>7006561611441</v>
      </c>
      <c r="C1782" s="70" t="s">
        <v>75</v>
      </c>
      <c r="D1782">
        <v>-4.298</v>
      </c>
      <c r="E1782" s="72">
        <v>-1200</v>
      </c>
      <c r="F1782" s="72">
        <v>0</v>
      </c>
      <c r="G1782" s="70" t="s">
        <v>76</v>
      </c>
      <c r="H1782" s="70" t="s">
        <v>1270</v>
      </c>
      <c r="I1782" s="70" t="s">
        <v>376</v>
      </c>
    </row>
    <row r="1783" spans="1:9" x14ac:dyDescent="0.2">
      <c r="A1783" s="71">
        <v>7195890946174</v>
      </c>
      <c r="B1783" s="71">
        <v>7006561611441</v>
      </c>
      <c r="C1783" s="70" t="s">
        <v>79</v>
      </c>
      <c r="D1783">
        <v>4.298</v>
      </c>
      <c r="E1783" s="72">
        <v>1200</v>
      </c>
      <c r="F1783" s="72">
        <v>0</v>
      </c>
      <c r="G1783" s="70" t="s">
        <v>76</v>
      </c>
      <c r="H1783" s="70" t="s">
        <v>1270</v>
      </c>
      <c r="I1783" s="70" t="s">
        <v>90</v>
      </c>
    </row>
    <row r="1784" spans="1:9" x14ac:dyDescent="0.2">
      <c r="A1784" s="71">
        <v>7195890956181</v>
      </c>
      <c r="B1784" s="71">
        <v>7006561631479</v>
      </c>
      <c r="C1784" s="70" t="s">
        <v>48</v>
      </c>
      <c r="D1784">
        <v>0</v>
      </c>
      <c r="E1784" s="72">
        <v>29900</v>
      </c>
      <c r="F1784" s="72">
        <v>52100</v>
      </c>
      <c r="G1784" s="70" t="s">
        <v>84</v>
      </c>
      <c r="H1784" s="70" t="s">
        <v>1271</v>
      </c>
      <c r="I1784" s="70" t="s">
        <v>91</v>
      </c>
    </row>
    <row r="1785" spans="1:9" x14ac:dyDescent="0.2">
      <c r="A1785" s="71">
        <v>7195890966186</v>
      </c>
      <c r="B1785" s="71">
        <v>7006561631512</v>
      </c>
      <c r="C1785" s="70" t="s">
        <v>48</v>
      </c>
      <c r="D1785">
        <v>0</v>
      </c>
      <c r="E1785" s="72">
        <v>27400</v>
      </c>
      <c r="F1785" s="72">
        <v>51200</v>
      </c>
      <c r="G1785" s="70" t="s">
        <v>84</v>
      </c>
      <c r="H1785" s="70" t="s">
        <v>1272</v>
      </c>
      <c r="I1785" s="70" t="s">
        <v>91</v>
      </c>
    </row>
    <row r="1786" spans="1:9" x14ac:dyDescent="0.2">
      <c r="A1786" s="71">
        <v>7195890966190</v>
      </c>
      <c r="B1786" s="71">
        <v>7006561641549</v>
      </c>
      <c r="C1786" s="70" t="s">
        <v>48</v>
      </c>
      <c r="D1786">
        <v>0</v>
      </c>
      <c r="E1786" s="72">
        <v>30000</v>
      </c>
      <c r="F1786" s="72">
        <v>47800</v>
      </c>
      <c r="G1786" s="70" t="s">
        <v>84</v>
      </c>
      <c r="H1786" s="70" t="s">
        <v>1273</v>
      </c>
      <c r="I1786" s="70" t="s">
        <v>91</v>
      </c>
    </row>
    <row r="1787" spans="1:9" x14ac:dyDescent="0.2">
      <c r="A1787" s="71">
        <v>7195890976194</v>
      </c>
      <c r="B1787" s="71">
        <v>7006561651577</v>
      </c>
      <c r="C1787" s="70" t="s">
        <v>48</v>
      </c>
      <c r="D1787">
        <v>0</v>
      </c>
      <c r="E1787" s="72">
        <v>33400</v>
      </c>
      <c r="F1787" s="72">
        <v>0</v>
      </c>
      <c r="G1787" s="70" t="s">
        <v>84</v>
      </c>
      <c r="H1787" s="70" t="s">
        <v>274</v>
      </c>
      <c r="I1787" s="70" t="s">
        <v>91</v>
      </c>
    </row>
    <row r="1788" spans="1:9" x14ac:dyDescent="0.2">
      <c r="A1788" s="71">
        <v>7195890976200</v>
      </c>
      <c r="B1788" s="71">
        <v>7006561651609</v>
      </c>
      <c r="C1788" s="70" t="s">
        <v>48</v>
      </c>
      <c r="D1788">
        <v>0</v>
      </c>
      <c r="E1788" s="72">
        <v>0</v>
      </c>
      <c r="F1788" s="72">
        <v>-5600</v>
      </c>
      <c r="G1788" s="70" t="s">
        <v>82</v>
      </c>
      <c r="H1788" s="70" t="s">
        <v>289</v>
      </c>
      <c r="I1788" s="70" t="s">
        <v>91</v>
      </c>
    </row>
    <row r="1789" spans="1:9" x14ac:dyDescent="0.2">
      <c r="A1789" s="71">
        <v>7195890986204</v>
      </c>
      <c r="B1789" s="71">
        <v>7006561671662</v>
      </c>
      <c r="C1789" s="70" t="s">
        <v>48</v>
      </c>
      <c r="D1789">
        <v>0</v>
      </c>
      <c r="E1789" s="72">
        <v>223300</v>
      </c>
      <c r="F1789" s="72">
        <v>49600</v>
      </c>
      <c r="G1789" s="70" t="s">
        <v>84</v>
      </c>
      <c r="H1789" s="70" t="s">
        <v>1274</v>
      </c>
      <c r="I1789" s="70" t="s">
        <v>91</v>
      </c>
    </row>
    <row r="1790" spans="1:9" x14ac:dyDescent="0.2">
      <c r="A1790" s="71">
        <v>7195890986208</v>
      </c>
      <c r="B1790" s="71">
        <v>7006561681697</v>
      </c>
      <c r="C1790" s="70" t="s">
        <v>48</v>
      </c>
      <c r="D1790">
        <v>0</v>
      </c>
      <c r="E1790" s="72">
        <v>90500</v>
      </c>
      <c r="F1790" s="72">
        <v>29500</v>
      </c>
      <c r="G1790" s="70" t="s">
        <v>84</v>
      </c>
      <c r="H1790" s="70" t="s">
        <v>1275</v>
      </c>
      <c r="I1790" s="70" t="s">
        <v>91</v>
      </c>
    </row>
    <row r="1791" spans="1:9" x14ac:dyDescent="0.2">
      <c r="A1791" s="71">
        <v>7195890986212</v>
      </c>
      <c r="B1791" s="71">
        <v>7006561691734</v>
      </c>
      <c r="C1791" s="70" t="s">
        <v>48</v>
      </c>
      <c r="D1791">
        <v>0</v>
      </c>
      <c r="E1791" s="72">
        <v>85500</v>
      </c>
      <c r="F1791" s="72">
        <v>55500</v>
      </c>
      <c r="G1791" s="70" t="s">
        <v>84</v>
      </c>
      <c r="H1791" s="70" t="s">
        <v>1276</v>
      </c>
      <c r="I1791" s="70" t="s">
        <v>91</v>
      </c>
    </row>
    <row r="1792" spans="1:9" x14ac:dyDescent="0.2">
      <c r="A1792" s="71">
        <v>7195890996218</v>
      </c>
      <c r="B1792" s="71">
        <v>7006561701772</v>
      </c>
      <c r="C1792" s="70" t="s">
        <v>48</v>
      </c>
      <c r="D1792">
        <v>0</v>
      </c>
      <c r="E1792" s="72">
        <v>0</v>
      </c>
      <c r="F1792" s="72">
        <v>65400</v>
      </c>
      <c r="G1792" s="70" t="s">
        <v>84</v>
      </c>
      <c r="H1792" s="70" t="s">
        <v>1277</v>
      </c>
      <c r="I1792" s="70" t="s">
        <v>91</v>
      </c>
    </row>
    <row r="1793" spans="1:9" x14ac:dyDescent="0.2">
      <c r="A1793" s="71">
        <v>7195890996237</v>
      </c>
      <c r="B1793" s="71">
        <v>7006561711834</v>
      </c>
      <c r="C1793" s="70" t="s">
        <v>75</v>
      </c>
      <c r="D1793">
        <v>3.3969999999999998</v>
      </c>
      <c r="E1793" s="72">
        <v>700</v>
      </c>
      <c r="F1793" s="72">
        <v>0</v>
      </c>
      <c r="G1793" s="70" t="s">
        <v>76</v>
      </c>
      <c r="H1793" s="70" t="s">
        <v>1278</v>
      </c>
      <c r="I1793" s="70" t="s">
        <v>78</v>
      </c>
    </row>
    <row r="1794" spans="1:9" x14ac:dyDescent="0.2">
      <c r="A1794" s="71">
        <v>7195890996238</v>
      </c>
      <c r="B1794" s="71">
        <v>7006561711834</v>
      </c>
      <c r="C1794" s="70" t="s">
        <v>79</v>
      </c>
      <c r="D1794">
        <v>-2.7170000000000001</v>
      </c>
      <c r="E1794" s="72">
        <v>-600</v>
      </c>
      <c r="F1794" s="72">
        <v>0</v>
      </c>
      <c r="G1794" s="70" t="s">
        <v>76</v>
      </c>
      <c r="H1794" s="70" t="s">
        <v>1278</v>
      </c>
      <c r="I1794" s="70" t="s">
        <v>78</v>
      </c>
    </row>
    <row r="1795" spans="1:9" x14ac:dyDescent="0.2">
      <c r="A1795" s="71">
        <v>7195890996239</v>
      </c>
      <c r="B1795" s="71">
        <v>7006561711834</v>
      </c>
      <c r="C1795" s="70" t="s">
        <v>81</v>
      </c>
      <c r="D1795">
        <v>-0.68</v>
      </c>
      <c r="E1795" s="72">
        <v>-100</v>
      </c>
      <c r="F1795" s="72">
        <v>0</v>
      </c>
      <c r="G1795" s="70" t="s">
        <v>76</v>
      </c>
      <c r="H1795" s="70" t="s">
        <v>1278</v>
      </c>
      <c r="I1795" s="70" t="s">
        <v>78</v>
      </c>
    </row>
    <row r="1796" spans="1:9" x14ac:dyDescent="0.2">
      <c r="A1796" s="71">
        <v>7195891016249</v>
      </c>
      <c r="B1796" s="71">
        <v>7006561731898</v>
      </c>
      <c r="C1796" s="70" t="s">
        <v>48</v>
      </c>
      <c r="D1796">
        <v>0</v>
      </c>
      <c r="E1796" s="72">
        <v>0</v>
      </c>
      <c r="F1796" s="72">
        <v>101700</v>
      </c>
      <c r="G1796" s="70" t="s">
        <v>84</v>
      </c>
      <c r="H1796" s="70" t="s">
        <v>1279</v>
      </c>
      <c r="I1796" s="70" t="s">
        <v>91</v>
      </c>
    </row>
    <row r="1797" spans="1:9" x14ac:dyDescent="0.2">
      <c r="A1797" s="71">
        <v>7195891016256</v>
      </c>
      <c r="B1797" s="71">
        <v>7006561731930</v>
      </c>
      <c r="C1797" s="70" t="s">
        <v>48</v>
      </c>
      <c r="D1797">
        <v>0</v>
      </c>
      <c r="E1797" s="72">
        <v>0</v>
      </c>
      <c r="F1797" s="72">
        <v>117700</v>
      </c>
      <c r="G1797" s="70" t="s">
        <v>84</v>
      </c>
      <c r="H1797" s="70" t="s">
        <v>1280</v>
      </c>
      <c r="I1797" s="70" t="s">
        <v>91</v>
      </c>
    </row>
    <row r="1798" spans="1:9" x14ac:dyDescent="0.2">
      <c r="A1798" s="71">
        <v>7195891026261</v>
      </c>
      <c r="B1798" s="71">
        <v>7006561741989</v>
      </c>
      <c r="C1798" s="70" t="s">
        <v>48</v>
      </c>
      <c r="D1798">
        <v>0</v>
      </c>
      <c r="E1798" s="72">
        <v>0</v>
      </c>
      <c r="F1798" s="72">
        <v>73300</v>
      </c>
      <c r="G1798" s="70" t="s">
        <v>84</v>
      </c>
      <c r="H1798" s="70" t="s">
        <v>1281</v>
      </c>
      <c r="I1798" s="70" t="s">
        <v>91</v>
      </c>
    </row>
    <row r="1799" spans="1:9" x14ac:dyDescent="0.2">
      <c r="A1799" s="71">
        <v>7195891026266</v>
      </c>
      <c r="B1799" s="71">
        <v>7006561752023</v>
      </c>
      <c r="C1799" s="70" t="s">
        <v>48</v>
      </c>
      <c r="D1799">
        <v>0</v>
      </c>
      <c r="E1799" s="72">
        <v>0</v>
      </c>
      <c r="F1799" s="72">
        <v>25300</v>
      </c>
      <c r="G1799" s="70" t="s">
        <v>84</v>
      </c>
      <c r="H1799" s="70" t="s">
        <v>1282</v>
      </c>
      <c r="I1799" s="70" t="s">
        <v>91</v>
      </c>
    </row>
    <row r="1800" spans="1:9" x14ac:dyDescent="0.2">
      <c r="A1800" s="71">
        <v>7195891036270</v>
      </c>
      <c r="B1800" s="71">
        <v>7006561752055</v>
      </c>
      <c r="C1800" s="70" t="s">
        <v>48</v>
      </c>
      <c r="D1800">
        <v>0</v>
      </c>
      <c r="E1800" s="72">
        <v>0</v>
      </c>
      <c r="F1800" s="72">
        <v>36900</v>
      </c>
      <c r="G1800" s="70" t="s">
        <v>84</v>
      </c>
      <c r="H1800" s="70" t="s">
        <v>1283</v>
      </c>
      <c r="I1800" s="70" t="s">
        <v>91</v>
      </c>
    </row>
    <row r="1801" spans="1:9" x14ac:dyDescent="0.2">
      <c r="A1801" s="71">
        <v>7195891036275</v>
      </c>
      <c r="B1801" s="71">
        <v>7006561762089</v>
      </c>
      <c r="C1801" s="70" t="s">
        <v>48</v>
      </c>
      <c r="D1801">
        <v>0</v>
      </c>
      <c r="E1801" s="72">
        <v>0</v>
      </c>
      <c r="F1801" s="72">
        <v>43300</v>
      </c>
      <c r="G1801" s="70" t="s">
        <v>84</v>
      </c>
      <c r="H1801" s="70" t="s">
        <v>1284</v>
      </c>
      <c r="I1801" s="70" t="s">
        <v>91</v>
      </c>
    </row>
    <row r="1802" spans="1:9" x14ac:dyDescent="0.2">
      <c r="A1802" s="71">
        <v>7195891036280</v>
      </c>
      <c r="B1802" s="71">
        <v>7006561772122</v>
      </c>
      <c r="C1802" s="70" t="s">
        <v>48</v>
      </c>
      <c r="D1802">
        <v>0</v>
      </c>
      <c r="E1802" s="72">
        <v>0</v>
      </c>
      <c r="F1802" s="72">
        <v>49500</v>
      </c>
      <c r="G1802" s="70" t="s">
        <v>84</v>
      </c>
      <c r="H1802" s="70" t="s">
        <v>1285</v>
      </c>
      <c r="I1802" s="70" t="s">
        <v>91</v>
      </c>
    </row>
    <row r="1803" spans="1:9" x14ac:dyDescent="0.2">
      <c r="A1803" s="71">
        <v>7195891046285</v>
      </c>
      <c r="B1803" s="71">
        <v>7006561772155</v>
      </c>
      <c r="C1803" s="70" t="s">
        <v>48</v>
      </c>
      <c r="D1803">
        <v>0</v>
      </c>
      <c r="E1803" s="72">
        <v>0</v>
      </c>
      <c r="F1803" s="72">
        <v>29200</v>
      </c>
      <c r="G1803" s="70" t="s">
        <v>84</v>
      </c>
      <c r="H1803" s="70" t="s">
        <v>1286</v>
      </c>
      <c r="I1803" s="70" t="s">
        <v>91</v>
      </c>
    </row>
    <row r="1804" spans="1:9" x14ac:dyDescent="0.2">
      <c r="A1804" s="71">
        <v>7195891046289</v>
      </c>
      <c r="B1804" s="71">
        <v>7006561782188</v>
      </c>
      <c r="C1804" s="70" t="s">
        <v>48</v>
      </c>
      <c r="D1804">
        <v>0</v>
      </c>
      <c r="E1804" s="72">
        <v>0</v>
      </c>
      <c r="F1804" s="72">
        <v>136600</v>
      </c>
      <c r="G1804" s="70" t="s">
        <v>84</v>
      </c>
      <c r="H1804" s="70" t="s">
        <v>1287</v>
      </c>
      <c r="I1804" s="70" t="s">
        <v>91</v>
      </c>
    </row>
    <row r="1805" spans="1:9" x14ac:dyDescent="0.2">
      <c r="A1805" s="71">
        <v>7195891046294</v>
      </c>
      <c r="B1805" s="71">
        <v>7006561792225</v>
      </c>
      <c r="C1805" s="70" t="s">
        <v>48</v>
      </c>
      <c r="D1805">
        <v>0</v>
      </c>
      <c r="E1805" s="72">
        <v>0</v>
      </c>
      <c r="F1805" s="72">
        <v>41000</v>
      </c>
      <c r="G1805" s="70" t="s">
        <v>84</v>
      </c>
      <c r="H1805" s="70" t="s">
        <v>1288</v>
      </c>
      <c r="I1805" s="70" t="s">
        <v>91</v>
      </c>
    </row>
    <row r="1806" spans="1:9" x14ac:dyDescent="0.2">
      <c r="A1806" s="71">
        <v>7195891046298</v>
      </c>
      <c r="B1806" s="71">
        <v>7006561792257</v>
      </c>
      <c r="C1806" s="70" t="s">
        <v>48</v>
      </c>
      <c r="D1806">
        <v>0</v>
      </c>
      <c r="E1806" s="72">
        <v>0</v>
      </c>
      <c r="F1806" s="72">
        <v>44200</v>
      </c>
      <c r="G1806" s="70" t="s">
        <v>84</v>
      </c>
      <c r="H1806" s="70" t="s">
        <v>1289</v>
      </c>
      <c r="I1806" s="70" t="s">
        <v>91</v>
      </c>
    </row>
    <row r="1807" spans="1:9" x14ac:dyDescent="0.2">
      <c r="A1807" s="71">
        <v>7195891056302</v>
      </c>
      <c r="B1807" s="71">
        <v>7006561802288</v>
      </c>
      <c r="C1807" s="70" t="s">
        <v>48</v>
      </c>
      <c r="D1807">
        <v>0</v>
      </c>
      <c r="E1807" s="72">
        <v>0</v>
      </c>
      <c r="F1807" s="72">
        <v>108700</v>
      </c>
      <c r="G1807" s="70" t="s">
        <v>84</v>
      </c>
      <c r="H1807" s="70" t="s">
        <v>1290</v>
      </c>
      <c r="I1807" s="70" t="s">
        <v>91</v>
      </c>
    </row>
    <row r="1808" spans="1:9" x14ac:dyDescent="0.2">
      <c r="A1808" s="71">
        <v>7195891056308</v>
      </c>
      <c r="B1808" s="71">
        <v>7006561812323</v>
      </c>
      <c r="C1808" s="70" t="s">
        <v>48</v>
      </c>
      <c r="D1808">
        <v>0</v>
      </c>
      <c r="E1808" s="72">
        <v>98000</v>
      </c>
      <c r="F1808" s="72">
        <v>153300</v>
      </c>
      <c r="G1808" s="70" t="s">
        <v>84</v>
      </c>
      <c r="H1808" s="70" t="s">
        <v>1291</v>
      </c>
      <c r="I1808" s="70" t="s">
        <v>91</v>
      </c>
    </row>
    <row r="1809" spans="1:9" x14ac:dyDescent="0.2">
      <c r="A1809" s="71">
        <v>7195891066313</v>
      </c>
      <c r="B1809" s="71">
        <v>7006561822361</v>
      </c>
      <c r="C1809" s="70" t="s">
        <v>48</v>
      </c>
      <c r="D1809">
        <v>0</v>
      </c>
      <c r="E1809" s="72">
        <v>100000</v>
      </c>
      <c r="F1809" s="72">
        <v>226500</v>
      </c>
      <c r="G1809" s="70" t="s">
        <v>84</v>
      </c>
      <c r="H1809" s="70" t="s">
        <v>1292</v>
      </c>
      <c r="I1809" s="70" t="s">
        <v>91</v>
      </c>
    </row>
    <row r="1810" spans="1:9" x14ac:dyDescent="0.2">
      <c r="A1810" s="71">
        <v>7195891066318</v>
      </c>
      <c r="B1810" s="71">
        <v>7006561842404</v>
      </c>
      <c r="C1810" s="70" t="s">
        <v>48</v>
      </c>
      <c r="D1810">
        <v>0</v>
      </c>
      <c r="E1810" s="72">
        <v>63800</v>
      </c>
      <c r="F1810" s="72">
        <v>107000</v>
      </c>
      <c r="G1810" s="70" t="s">
        <v>84</v>
      </c>
      <c r="H1810" s="70" t="s">
        <v>1293</v>
      </c>
      <c r="I1810" s="70" t="s">
        <v>91</v>
      </c>
    </row>
    <row r="1811" spans="1:9" x14ac:dyDescent="0.2">
      <c r="A1811" s="71">
        <v>7195891076321</v>
      </c>
      <c r="B1811" s="71">
        <v>7006561852438</v>
      </c>
      <c r="C1811" s="70" t="s">
        <v>48</v>
      </c>
      <c r="D1811">
        <v>0</v>
      </c>
      <c r="E1811" s="72">
        <v>0</v>
      </c>
      <c r="F1811" s="72">
        <v>1500</v>
      </c>
      <c r="G1811" s="70" t="s">
        <v>84</v>
      </c>
      <c r="H1811" s="70" t="s">
        <v>1294</v>
      </c>
      <c r="I1811" s="70" t="s">
        <v>91</v>
      </c>
    </row>
    <row r="1812" spans="1:9" x14ac:dyDescent="0.2">
      <c r="A1812" s="71">
        <v>7195891116324</v>
      </c>
      <c r="B1812" s="71">
        <v>7006561852463</v>
      </c>
      <c r="C1812" s="70" t="s">
        <v>48</v>
      </c>
      <c r="D1812">
        <v>0</v>
      </c>
      <c r="E1812" s="72">
        <v>0</v>
      </c>
      <c r="F1812" s="72">
        <v>1500</v>
      </c>
      <c r="G1812" s="70" t="s">
        <v>84</v>
      </c>
      <c r="H1812" s="70" t="s">
        <v>1295</v>
      </c>
      <c r="I1812" s="70" t="s">
        <v>91</v>
      </c>
    </row>
    <row r="1813" spans="1:9" x14ac:dyDescent="0.2">
      <c r="A1813" s="71">
        <v>7195891116327</v>
      </c>
      <c r="B1813" s="71">
        <v>7006561852488</v>
      </c>
      <c r="C1813" s="70" t="s">
        <v>48</v>
      </c>
      <c r="D1813">
        <v>0</v>
      </c>
      <c r="E1813" s="72">
        <v>0</v>
      </c>
      <c r="F1813" s="72">
        <v>1500</v>
      </c>
      <c r="G1813" s="70" t="s">
        <v>84</v>
      </c>
      <c r="H1813" s="70" t="s">
        <v>1296</v>
      </c>
      <c r="I1813" s="70" t="s">
        <v>91</v>
      </c>
    </row>
    <row r="1814" spans="1:9" x14ac:dyDescent="0.2">
      <c r="A1814" s="71">
        <v>7195891126331</v>
      </c>
      <c r="B1814" s="71">
        <v>7006561852515</v>
      </c>
      <c r="C1814" s="70" t="s">
        <v>48</v>
      </c>
      <c r="D1814">
        <v>0</v>
      </c>
      <c r="E1814" s="72">
        <v>5000</v>
      </c>
      <c r="F1814" s="72">
        <v>26900</v>
      </c>
      <c r="G1814" s="70" t="s">
        <v>84</v>
      </c>
      <c r="H1814" s="70" t="s">
        <v>1297</v>
      </c>
      <c r="I1814" s="70" t="s">
        <v>91</v>
      </c>
    </row>
    <row r="1815" spans="1:9" x14ac:dyDescent="0.2">
      <c r="A1815" s="71">
        <v>7195891126335</v>
      </c>
      <c r="B1815" s="71">
        <v>7006561862545</v>
      </c>
      <c r="C1815" s="70" t="s">
        <v>48</v>
      </c>
      <c r="D1815">
        <v>0</v>
      </c>
      <c r="E1815" s="72">
        <v>5000</v>
      </c>
      <c r="F1815" s="72">
        <v>37400</v>
      </c>
      <c r="G1815" s="70" t="s">
        <v>84</v>
      </c>
      <c r="H1815" s="70" t="s">
        <v>1298</v>
      </c>
      <c r="I1815" s="70" t="s">
        <v>91</v>
      </c>
    </row>
    <row r="1816" spans="1:9" x14ac:dyDescent="0.2">
      <c r="A1816" s="71">
        <v>7195891136339</v>
      </c>
      <c r="B1816" s="71">
        <v>7006561872576</v>
      </c>
      <c r="C1816" s="70" t="s">
        <v>48</v>
      </c>
      <c r="D1816">
        <v>0</v>
      </c>
      <c r="E1816" s="72">
        <v>5000</v>
      </c>
      <c r="F1816" s="72">
        <v>35700</v>
      </c>
      <c r="G1816" s="70" t="s">
        <v>84</v>
      </c>
      <c r="H1816" s="70" t="s">
        <v>1299</v>
      </c>
      <c r="I1816" s="70" t="s">
        <v>91</v>
      </c>
    </row>
    <row r="1817" spans="1:9" x14ac:dyDescent="0.2">
      <c r="A1817" s="71">
        <v>7195891136343</v>
      </c>
      <c r="B1817" s="71">
        <v>7006561872605</v>
      </c>
      <c r="C1817" s="70" t="s">
        <v>48</v>
      </c>
      <c r="D1817">
        <v>0</v>
      </c>
      <c r="E1817" s="72">
        <v>5000</v>
      </c>
      <c r="F1817" s="72">
        <v>33600</v>
      </c>
      <c r="G1817" s="70" t="s">
        <v>84</v>
      </c>
      <c r="H1817" s="70" t="s">
        <v>1300</v>
      </c>
      <c r="I1817" s="70" t="s">
        <v>91</v>
      </c>
    </row>
    <row r="1818" spans="1:9" x14ac:dyDescent="0.2">
      <c r="A1818" s="71">
        <v>7195891136347</v>
      </c>
      <c r="B1818" s="71">
        <v>7006561872634</v>
      </c>
      <c r="C1818" s="70" t="s">
        <v>48</v>
      </c>
      <c r="D1818">
        <v>0</v>
      </c>
      <c r="E1818" s="72">
        <v>5000</v>
      </c>
      <c r="F1818" s="72">
        <v>42800</v>
      </c>
      <c r="G1818" s="70" t="s">
        <v>84</v>
      </c>
      <c r="H1818" s="70" t="s">
        <v>1301</v>
      </c>
      <c r="I1818" s="70" t="s">
        <v>91</v>
      </c>
    </row>
    <row r="1819" spans="1:9" x14ac:dyDescent="0.2">
      <c r="A1819" s="71">
        <v>7195891146351</v>
      </c>
      <c r="B1819" s="71">
        <v>7006561882663</v>
      </c>
      <c r="C1819" s="70" t="s">
        <v>48</v>
      </c>
      <c r="D1819">
        <v>0</v>
      </c>
      <c r="E1819" s="72">
        <v>5000</v>
      </c>
      <c r="F1819" s="72">
        <v>36100</v>
      </c>
      <c r="G1819" s="70" t="s">
        <v>84</v>
      </c>
      <c r="H1819" s="70" t="s">
        <v>1302</v>
      </c>
      <c r="I1819" s="70" t="s">
        <v>91</v>
      </c>
    </row>
    <row r="1820" spans="1:9" x14ac:dyDescent="0.2">
      <c r="A1820" s="71">
        <v>7195891146355</v>
      </c>
      <c r="B1820" s="71">
        <v>7006561882695</v>
      </c>
      <c r="C1820" s="70" t="s">
        <v>48</v>
      </c>
      <c r="D1820">
        <v>0</v>
      </c>
      <c r="E1820" s="72">
        <v>5000</v>
      </c>
      <c r="F1820" s="72">
        <v>37000</v>
      </c>
      <c r="G1820" s="70" t="s">
        <v>84</v>
      </c>
      <c r="H1820" s="70" t="s">
        <v>1303</v>
      </c>
      <c r="I1820" s="70" t="s">
        <v>91</v>
      </c>
    </row>
    <row r="1821" spans="1:9" x14ac:dyDescent="0.2">
      <c r="A1821" s="71">
        <v>7195891156359</v>
      </c>
      <c r="B1821" s="71">
        <v>7006561892725</v>
      </c>
      <c r="C1821" s="70" t="s">
        <v>48</v>
      </c>
      <c r="D1821">
        <v>0</v>
      </c>
      <c r="E1821" s="72">
        <v>5000</v>
      </c>
      <c r="F1821" s="72">
        <v>43900</v>
      </c>
      <c r="G1821" s="70" t="s">
        <v>84</v>
      </c>
      <c r="H1821" s="70" t="s">
        <v>1304</v>
      </c>
      <c r="I1821" s="70" t="s">
        <v>91</v>
      </c>
    </row>
    <row r="1822" spans="1:9" x14ac:dyDescent="0.2">
      <c r="A1822" s="71">
        <v>7195891156363</v>
      </c>
      <c r="B1822" s="71">
        <v>7006561892754</v>
      </c>
      <c r="C1822" s="70" t="s">
        <v>48</v>
      </c>
      <c r="D1822">
        <v>0</v>
      </c>
      <c r="E1822" s="72">
        <v>5000</v>
      </c>
      <c r="F1822" s="72">
        <v>49200</v>
      </c>
      <c r="G1822" s="70" t="s">
        <v>84</v>
      </c>
      <c r="H1822" s="70" t="s">
        <v>1305</v>
      </c>
      <c r="I1822" s="70" t="s">
        <v>91</v>
      </c>
    </row>
    <row r="1823" spans="1:9" x14ac:dyDescent="0.2">
      <c r="A1823" s="71">
        <v>7195891166367</v>
      </c>
      <c r="B1823" s="71">
        <v>7006561902785</v>
      </c>
      <c r="C1823" s="70" t="s">
        <v>48</v>
      </c>
      <c r="D1823">
        <v>0</v>
      </c>
      <c r="E1823" s="72">
        <v>5000</v>
      </c>
      <c r="F1823" s="72">
        <v>25700</v>
      </c>
      <c r="G1823" s="70" t="s">
        <v>84</v>
      </c>
      <c r="H1823" s="70" t="s">
        <v>1306</v>
      </c>
      <c r="I1823" s="70" t="s">
        <v>91</v>
      </c>
    </row>
    <row r="1824" spans="1:9" x14ac:dyDescent="0.2">
      <c r="A1824" s="71">
        <v>7195891166370</v>
      </c>
      <c r="B1824" s="71">
        <v>7006561902812</v>
      </c>
      <c r="C1824" s="70" t="s">
        <v>48</v>
      </c>
      <c r="D1824">
        <v>0</v>
      </c>
      <c r="E1824" s="72">
        <v>0</v>
      </c>
      <c r="F1824" s="72">
        <v>10000</v>
      </c>
      <c r="G1824" s="70" t="s">
        <v>84</v>
      </c>
      <c r="H1824" s="70" t="s">
        <v>1307</v>
      </c>
      <c r="I1824" s="70" t="s">
        <v>91</v>
      </c>
    </row>
    <row r="1825" spans="1:9" x14ac:dyDescent="0.2">
      <c r="A1825" s="71">
        <v>7195891176373</v>
      </c>
      <c r="B1825" s="71">
        <v>7006561902836</v>
      </c>
      <c r="C1825" s="70" t="s">
        <v>48</v>
      </c>
      <c r="D1825">
        <v>0</v>
      </c>
      <c r="E1825" s="72">
        <v>0</v>
      </c>
      <c r="F1825" s="72">
        <v>10000</v>
      </c>
      <c r="G1825" s="70" t="s">
        <v>84</v>
      </c>
      <c r="H1825" s="70" t="s">
        <v>1308</v>
      </c>
      <c r="I1825" s="70" t="s">
        <v>91</v>
      </c>
    </row>
    <row r="1826" spans="1:9" x14ac:dyDescent="0.2">
      <c r="A1826" s="71">
        <v>7195891176376</v>
      </c>
      <c r="B1826" s="71">
        <v>7006561912861</v>
      </c>
      <c r="C1826" s="70" t="s">
        <v>48</v>
      </c>
      <c r="D1826">
        <v>0</v>
      </c>
      <c r="E1826" s="72">
        <v>0</v>
      </c>
      <c r="F1826" s="72">
        <v>10000</v>
      </c>
      <c r="G1826" s="70" t="s">
        <v>84</v>
      </c>
      <c r="H1826" s="70" t="s">
        <v>1309</v>
      </c>
      <c r="I1826" s="70" t="s">
        <v>91</v>
      </c>
    </row>
    <row r="1827" spans="1:9" x14ac:dyDescent="0.2">
      <c r="A1827" s="71">
        <v>7195891176379</v>
      </c>
      <c r="B1827" s="71">
        <v>7006561912885</v>
      </c>
      <c r="C1827" s="70" t="s">
        <v>48</v>
      </c>
      <c r="D1827">
        <v>0</v>
      </c>
      <c r="E1827" s="72">
        <v>0</v>
      </c>
      <c r="F1827" s="72">
        <v>10000</v>
      </c>
      <c r="G1827" s="70" t="s">
        <v>84</v>
      </c>
      <c r="H1827" s="70" t="s">
        <v>1310</v>
      </c>
      <c r="I1827" s="70" t="s">
        <v>91</v>
      </c>
    </row>
    <row r="1828" spans="1:9" x14ac:dyDescent="0.2">
      <c r="A1828" s="71">
        <v>7195891186382</v>
      </c>
      <c r="B1828" s="71">
        <v>7006561912909</v>
      </c>
      <c r="C1828" s="70" t="s">
        <v>48</v>
      </c>
      <c r="D1828">
        <v>0</v>
      </c>
      <c r="E1828" s="72">
        <v>0</v>
      </c>
      <c r="F1828" s="72">
        <v>10000</v>
      </c>
      <c r="G1828" s="70" t="s">
        <v>84</v>
      </c>
      <c r="H1828" s="70" t="s">
        <v>1311</v>
      </c>
      <c r="I1828" s="70" t="s">
        <v>91</v>
      </c>
    </row>
    <row r="1829" spans="1:9" x14ac:dyDescent="0.2">
      <c r="A1829" s="71">
        <v>7195891186385</v>
      </c>
      <c r="B1829" s="71">
        <v>7006561912933</v>
      </c>
      <c r="C1829" s="70" t="s">
        <v>48</v>
      </c>
      <c r="D1829">
        <v>0</v>
      </c>
      <c r="E1829" s="72">
        <v>0</v>
      </c>
      <c r="F1829" s="72">
        <v>10000</v>
      </c>
      <c r="G1829" s="70" t="s">
        <v>84</v>
      </c>
      <c r="H1829" s="70" t="s">
        <v>1312</v>
      </c>
      <c r="I1829" s="70" t="s">
        <v>91</v>
      </c>
    </row>
    <row r="1830" spans="1:9" x14ac:dyDescent="0.2">
      <c r="A1830" s="71">
        <v>7195891186388</v>
      </c>
      <c r="B1830" s="71">
        <v>7006561912957</v>
      </c>
      <c r="C1830" s="70" t="s">
        <v>48</v>
      </c>
      <c r="D1830">
        <v>0</v>
      </c>
      <c r="E1830" s="72">
        <v>0</v>
      </c>
      <c r="F1830" s="72">
        <v>10000</v>
      </c>
      <c r="G1830" s="70" t="s">
        <v>84</v>
      </c>
      <c r="H1830" s="70" t="s">
        <v>1313</v>
      </c>
      <c r="I1830" s="70" t="s">
        <v>91</v>
      </c>
    </row>
    <row r="1831" spans="1:9" x14ac:dyDescent="0.2">
      <c r="A1831" s="71">
        <v>7195891196391</v>
      </c>
      <c r="B1831" s="71">
        <v>7006561912981</v>
      </c>
      <c r="C1831" s="70" t="s">
        <v>48</v>
      </c>
      <c r="D1831">
        <v>0</v>
      </c>
      <c r="E1831" s="72">
        <v>0</v>
      </c>
      <c r="F1831" s="72">
        <v>5000</v>
      </c>
      <c r="G1831" s="70" t="s">
        <v>84</v>
      </c>
      <c r="H1831" s="70" t="s">
        <v>1314</v>
      </c>
      <c r="I1831" s="70" t="s">
        <v>91</v>
      </c>
    </row>
    <row r="1832" spans="1:9" x14ac:dyDescent="0.2">
      <c r="A1832" s="71">
        <v>7195891196394</v>
      </c>
      <c r="B1832" s="71">
        <v>7006561913005</v>
      </c>
      <c r="C1832" s="70" t="s">
        <v>48</v>
      </c>
      <c r="D1832">
        <v>0</v>
      </c>
      <c r="E1832" s="72">
        <v>0</v>
      </c>
      <c r="F1832" s="72">
        <v>5000</v>
      </c>
      <c r="G1832" s="70" t="s">
        <v>84</v>
      </c>
      <c r="H1832" s="70" t="s">
        <v>1315</v>
      </c>
      <c r="I1832" s="70" t="s">
        <v>91</v>
      </c>
    </row>
    <row r="1833" spans="1:9" x14ac:dyDescent="0.2">
      <c r="A1833" s="71">
        <v>7195891206397</v>
      </c>
      <c r="B1833" s="71">
        <v>7006561923031</v>
      </c>
      <c r="C1833" s="70" t="s">
        <v>48</v>
      </c>
      <c r="D1833">
        <v>0</v>
      </c>
      <c r="E1833" s="72">
        <v>0</v>
      </c>
      <c r="F1833" s="72">
        <v>5000</v>
      </c>
      <c r="G1833" s="70" t="s">
        <v>84</v>
      </c>
      <c r="H1833" s="70" t="s">
        <v>1316</v>
      </c>
      <c r="I1833" s="70" t="s">
        <v>91</v>
      </c>
    </row>
    <row r="1834" spans="1:9" x14ac:dyDescent="0.2">
      <c r="A1834" s="71">
        <v>7195891206400</v>
      </c>
      <c r="B1834" s="71">
        <v>7006561923055</v>
      </c>
      <c r="C1834" s="70" t="s">
        <v>48</v>
      </c>
      <c r="D1834">
        <v>0</v>
      </c>
      <c r="E1834" s="72">
        <v>0</v>
      </c>
      <c r="F1834" s="72">
        <v>5000</v>
      </c>
      <c r="G1834" s="70" t="s">
        <v>84</v>
      </c>
      <c r="H1834" s="70" t="s">
        <v>1317</v>
      </c>
      <c r="I1834" s="70" t="s">
        <v>91</v>
      </c>
    </row>
    <row r="1835" spans="1:9" x14ac:dyDescent="0.2">
      <c r="A1835" s="71">
        <v>7195891206403</v>
      </c>
      <c r="B1835" s="71">
        <v>7006561923079</v>
      </c>
      <c r="C1835" s="70" t="s">
        <v>48</v>
      </c>
      <c r="D1835">
        <v>0</v>
      </c>
      <c r="E1835" s="72">
        <v>0</v>
      </c>
      <c r="F1835" s="72">
        <v>5000</v>
      </c>
      <c r="G1835" s="70" t="s">
        <v>84</v>
      </c>
      <c r="H1835" s="70" t="s">
        <v>1318</v>
      </c>
      <c r="I1835" s="70" t="s">
        <v>91</v>
      </c>
    </row>
    <row r="1836" spans="1:9" x14ac:dyDescent="0.2">
      <c r="A1836" s="71">
        <v>7195891216408</v>
      </c>
      <c r="B1836" s="71">
        <v>7006561923106</v>
      </c>
      <c r="C1836" s="70" t="s">
        <v>48</v>
      </c>
      <c r="D1836">
        <v>0</v>
      </c>
      <c r="E1836" s="72">
        <v>4500</v>
      </c>
      <c r="F1836" s="72">
        <v>58500</v>
      </c>
      <c r="G1836" s="70" t="s">
        <v>84</v>
      </c>
      <c r="H1836" s="70" t="s">
        <v>1319</v>
      </c>
      <c r="I1836" s="70" t="s">
        <v>91</v>
      </c>
    </row>
    <row r="1837" spans="1:9" x14ac:dyDescent="0.2">
      <c r="A1837" s="71">
        <v>7195891216415</v>
      </c>
      <c r="B1837" s="71">
        <v>7006561933135</v>
      </c>
      <c r="C1837" s="70" t="s">
        <v>48</v>
      </c>
      <c r="D1837">
        <v>0</v>
      </c>
      <c r="E1837" s="72">
        <v>5100</v>
      </c>
      <c r="F1837" s="72">
        <v>41100</v>
      </c>
      <c r="G1837" s="70" t="s">
        <v>84</v>
      </c>
      <c r="H1837" s="70" t="s">
        <v>1320</v>
      </c>
      <c r="I1837" s="70" t="s">
        <v>91</v>
      </c>
    </row>
    <row r="1838" spans="1:9" x14ac:dyDescent="0.2">
      <c r="A1838" s="71">
        <v>7195891226422</v>
      </c>
      <c r="B1838" s="71">
        <v>7006561943170</v>
      </c>
      <c r="C1838" s="70" t="s">
        <v>48</v>
      </c>
      <c r="D1838">
        <v>0</v>
      </c>
      <c r="E1838" s="72">
        <v>4500</v>
      </c>
      <c r="F1838" s="72">
        <v>41000</v>
      </c>
      <c r="G1838" s="70" t="s">
        <v>84</v>
      </c>
      <c r="H1838" s="70" t="s">
        <v>1321</v>
      </c>
      <c r="I1838" s="70" t="s">
        <v>91</v>
      </c>
    </row>
    <row r="1839" spans="1:9" x14ac:dyDescent="0.2">
      <c r="A1839" s="71">
        <v>7195891226424</v>
      </c>
      <c r="B1839" s="71">
        <v>7006561953200</v>
      </c>
      <c r="C1839" s="70" t="s">
        <v>48</v>
      </c>
      <c r="D1839">
        <v>0</v>
      </c>
      <c r="E1839" s="72">
        <v>4600</v>
      </c>
      <c r="F1839" s="72">
        <v>0</v>
      </c>
      <c r="G1839" s="70" t="s">
        <v>84</v>
      </c>
      <c r="H1839" s="70" t="s">
        <v>1322</v>
      </c>
      <c r="I1839" s="70" t="s">
        <v>91</v>
      </c>
    </row>
    <row r="1840" spans="1:9" x14ac:dyDescent="0.2">
      <c r="A1840" s="71">
        <v>7195891236430</v>
      </c>
      <c r="B1840" s="71">
        <v>7006561953222</v>
      </c>
      <c r="C1840" s="70" t="s">
        <v>48</v>
      </c>
      <c r="D1840">
        <v>0</v>
      </c>
      <c r="E1840" s="72">
        <v>0</v>
      </c>
      <c r="F1840" s="72">
        <v>7200</v>
      </c>
      <c r="G1840" s="70" t="s">
        <v>84</v>
      </c>
      <c r="H1840" s="70" t="s">
        <v>1323</v>
      </c>
      <c r="I1840" s="70" t="s">
        <v>91</v>
      </c>
    </row>
    <row r="1841" spans="1:9" x14ac:dyDescent="0.2">
      <c r="A1841" s="71">
        <v>7195891236435</v>
      </c>
      <c r="B1841" s="71">
        <v>7006561973259</v>
      </c>
      <c r="C1841" s="70" t="s">
        <v>48</v>
      </c>
      <c r="D1841">
        <v>0</v>
      </c>
      <c r="E1841" s="72">
        <v>0</v>
      </c>
      <c r="F1841" s="72">
        <v>50400</v>
      </c>
      <c r="G1841" s="70" t="s">
        <v>84</v>
      </c>
      <c r="H1841" s="70" t="s">
        <v>1324</v>
      </c>
      <c r="I1841" s="70" t="s">
        <v>91</v>
      </c>
    </row>
    <row r="1842" spans="1:9" x14ac:dyDescent="0.2">
      <c r="A1842" s="71">
        <v>7195891246442</v>
      </c>
      <c r="B1842" s="71">
        <v>7006561973297</v>
      </c>
      <c r="C1842" s="70" t="s">
        <v>48</v>
      </c>
      <c r="D1842">
        <v>0</v>
      </c>
      <c r="E1842" s="72">
        <v>0</v>
      </c>
      <c r="F1842" s="72">
        <v>64000</v>
      </c>
      <c r="G1842" s="70" t="s">
        <v>84</v>
      </c>
      <c r="H1842" s="70" t="s">
        <v>1325</v>
      </c>
      <c r="I1842" s="70" t="s">
        <v>91</v>
      </c>
    </row>
    <row r="1843" spans="1:9" x14ac:dyDescent="0.2">
      <c r="A1843" s="71">
        <v>7195891246447</v>
      </c>
      <c r="B1843" s="71">
        <v>7006561983331</v>
      </c>
      <c r="C1843" s="70" t="s">
        <v>48</v>
      </c>
      <c r="D1843">
        <v>0</v>
      </c>
      <c r="E1843" s="72">
        <v>10000</v>
      </c>
      <c r="F1843" s="72">
        <v>29100</v>
      </c>
      <c r="G1843" s="70" t="s">
        <v>84</v>
      </c>
      <c r="H1843" s="70" t="s">
        <v>1326</v>
      </c>
      <c r="I1843" s="70" t="s">
        <v>91</v>
      </c>
    </row>
    <row r="1844" spans="1:9" x14ac:dyDescent="0.2">
      <c r="A1844" s="71">
        <v>7195891256452</v>
      </c>
      <c r="B1844" s="71">
        <v>7006561993364</v>
      </c>
      <c r="C1844" s="70" t="s">
        <v>48</v>
      </c>
      <c r="D1844">
        <v>0</v>
      </c>
      <c r="E1844" s="72">
        <v>0</v>
      </c>
      <c r="F1844" s="72">
        <v>81000</v>
      </c>
      <c r="G1844" s="70" t="s">
        <v>84</v>
      </c>
      <c r="H1844" s="70" t="s">
        <v>1327</v>
      </c>
      <c r="I1844" s="70" t="s">
        <v>91</v>
      </c>
    </row>
    <row r="1845" spans="1:9" x14ac:dyDescent="0.2">
      <c r="A1845" s="71">
        <v>7195891256457</v>
      </c>
      <c r="B1845" s="71">
        <v>7006561993395</v>
      </c>
      <c r="C1845" s="70" t="s">
        <v>48</v>
      </c>
      <c r="D1845">
        <v>0</v>
      </c>
      <c r="E1845" s="72">
        <v>0</v>
      </c>
      <c r="F1845" s="72">
        <v>66600</v>
      </c>
      <c r="G1845" s="70" t="s">
        <v>84</v>
      </c>
      <c r="H1845" s="70" t="s">
        <v>1328</v>
      </c>
      <c r="I1845" s="70" t="s">
        <v>91</v>
      </c>
    </row>
    <row r="1846" spans="1:9" x14ac:dyDescent="0.2">
      <c r="A1846" s="71">
        <v>7195891266462</v>
      </c>
      <c r="B1846" s="71">
        <v>7006561993428</v>
      </c>
      <c r="C1846" s="70" t="s">
        <v>48</v>
      </c>
      <c r="D1846">
        <v>0</v>
      </c>
      <c r="E1846" s="72">
        <v>0</v>
      </c>
      <c r="F1846" s="72">
        <v>120800</v>
      </c>
      <c r="G1846" s="70" t="s">
        <v>84</v>
      </c>
      <c r="H1846" s="70" t="s">
        <v>1329</v>
      </c>
      <c r="I1846" s="70" t="s">
        <v>91</v>
      </c>
    </row>
    <row r="1847" spans="1:9" x14ac:dyDescent="0.2">
      <c r="A1847" s="71">
        <v>7195891266468</v>
      </c>
      <c r="B1847" s="71">
        <v>7006562003462</v>
      </c>
      <c r="C1847" s="70" t="s">
        <v>48</v>
      </c>
      <c r="D1847">
        <v>0</v>
      </c>
      <c r="E1847" s="72">
        <v>0</v>
      </c>
      <c r="F1847" s="72">
        <v>70700</v>
      </c>
      <c r="G1847" s="70" t="s">
        <v>84</v>
      </c>
      <c r="H1847" s="70" t="s">
        <v>1330</v>
      </c>
      <c r="I1847" s="70" t="s">
        <v>91</v>
      </c>
    </row>
    <row r="1848" spans="1:9" x14ac:dyDescent="0.2">
      <c r="A1848" s="71">
        <v>7195891276477</v>
      </c>
      <c r="B1848" s="71">
        <v>7006562033541</v>
      </c>
      <c r="C1848" s="70" t="s">
        <v>48</v>
      </c>
      <c r="D1848">
        <v>0</v>
      </c>
      <c r="E1848" s="72">
        <v>95800</v>
      </c>
      <c r="F1848" s="72">
        <v>92300</v>
      </c>
      <c r="G1848" s="70" t="s">
        <v>84</v>
      </c>
      <c r="H1848" s="70" t="s">
        <v>1331</v>
      </c>
      <c r="I1848" s="70" t="s">
        <v>91</v>
      </c>
    </row>
    <row r="1849" spans="1:9" x14ac:dyDescent="0.2">
      <c r="A1849" s="71">
        <v>7195891276481</v>
      </c>
      <c r="B1849" s="71">
        <v>7006562043575</v>
      </c>
      <c r="C1849" s="70" t="s">
        <v>48</v>
      </c>
      <c r="D1849">
        <v>0</v>
      </c>
      <c r="E1849" s="72">
        <v>32900</v>
      </c>
      <c r="F1849" s="72">
        <v>24400</v>
      </c>
      <c r="G1849" s="70" t="s">
        <v>84</v>
      </c>
      <c r="H1849" s="70" t="s">
        <v>1332</v>
      </c>
      <c r="I1849" s="70" t="s">
        <v>91</v>
      </c>
    </row>
    <row r="1850" spans="1:9" x14ac:dyDescent="0.2">
      <c r="A1850" s="71">
        <v>7195891286486</v>
      </c>
      <c r="B1850" s="71">
        <v>7006562043609</v>
      </c>
      <c r="C1850" s="70" t="s">
        <v>48</v>
      </c>
      <c r="D1850">
        <v>0</v>
      </c>
      <c r="E1850" s="72">
        <v>30300</v>
      </c>
      <c r="F1850" s="72">
        <v>45100</v>
      </c>
      <c r="G1850" s="70" t="s">
        <v>84</v>
      </c>
      <c r="H1850" s="70" t="s">
        <v>1333</v>
      </c>
      <c r="I1850" s="70" t="s">
        <v>91</v>
      </c>
    </row>
    <row r="1851" spans="1:9" x14ac:dyDescent="0.2">
      <c r="A1851" s="71">
        <v>7195891286489</v>
      </c>
      <c r="B1851" s="71">
        <v>7006562053639</v>
      </c>
      <c r="C1851" s="70" t="s">
        <v>48</v>
      </c>
      <c r="D1851">
        <v>0</v>
      </c>
      <c r="E1851" s="72">
        <v>0</v>
      </c>
      <c r="F1851" s="72">
        <v>29600</v>
      </c>
      <c r="G1851" s="70" t="s">
        <v>84</v>
      </c>
      <c r="H1851" s="70" t="s">
        <v>1334</v>
      </c>
      <c r="I1851" s="70" t="s">
        <v>91</v>
      </c>
    </row>
    <row r="1852" spans="1:9" x14ac:dyDescent="0.2">
      <c r="A1852" s="71">
        <v>7195891296492</v>
      </c>
      <c r="B1852" s="71">
        <v>7006562053668</v>
      </c>
      <c r="C1852" s="70" t="s">
        <v>48</v>
      </c>
      <c r="D1852">
        <v>0</v>
      </c>
      <c r="E1852" s="72">
        <v>0</v>
      </c>
      <c r="F1852" s="72">
        <v>25200</v>
      </c>
      <c r="G1852" s="70" t="s">
        <v>84</v>
      </c>
      <c r="H1852" s="70" t="s">
        <v>1335</v>
      </c>
      <c r="I1852" s="70" t="s">
        <v>91</v>
      </c>
    </row>
    <row r="1853" spans="1:9" x14ac:dyDescent="0.2">
      <c r="A1853" s="71">
        <v>7195891296495</v>
      </c>
      <c r="B1853" s="71">
        <v>7006562063698</v>
      </c>
      <c r="C1853" s="70" t="s">
        <v>48</v>
      </c>
      <c r="D1853">
        <v>0</v>
      </c>
      <c r="E1853" s="72">
        <v>0</v>
      </c>
      <c r="F1853" s="72">
        <v>37100</v>
      </c>
      <c r="G1853" s="70" t="s">
        <v>84</v>
      </c>
      <c r="H1853" s="70" t="s">
        <v>1336</v>
      </c>
      <c r="I1853" s="70" t="s">
        <v>91</v>
      </c>
    </row>
    <row r="1854" spans="1:9" x14ac:dyDescent="0.2">
      <c r="A1854" s="71">
        <v>7195891296498</v>
      </c>
      <c r="B1854" s="71">
        <v>7006562063729</v>
      </c>
      <c r="C1854" s="70" t="s">
        <v>48</v>
      </c>
      <c r="D1854">
        <v>0</v>
      </c>
      <c r="E1854" s="72">
        <v>0</v>
      </c>
      <c r="F1854" s="72">
        <v>24200</v>
      </c>
      <c r="G1854" s="70" t="s">
        <v>84</v>
      </c>
      <c r="H1854" s="70" t="s">
        <v>1337</v>
      </c>
      <c r="I1854" s="70" t="s">
        <v>91</v>
      </c>
    </row>
    <row r="1855" spans="1:9" x14ac:dyDescent="0.2">
      <c r="A1855" s="71">
        <v>7195891306501</v>
      </c>
      <c r="B1855" s="71">
        <v>7006562073759</v>
      </c>
      <c r="C1855" s="70" t="s">
        <v>48</v>
      </c>
      <c r="D1855">
        <v>0</v>
      </c>
      <c r="E1855" s="72">
        <v>0</v>
      </c>
      <c r="F1855" s="72">
        <v>26500</v>
      </c>
      <c r="G1855" s="70" t="s">
        <v>84</v>
      </c>
      <c r="H1855" s="70" t="s">
        <v>1338</v>
      </c>
      <c r="I1855" s="70" t="s">
        <v>91</v>
      </c>
    </row>
    <row r="1856" spans="1:9" x14ac:dyDescent="0.2">
      <c r="A1856" s="71">
        <v>7195891306506</v>
      </c>
      <c r="B1856" s="71">
        <v>7006562073791</v>
      </c>
      <c r="C1856" s="70" t="s">
        <v>48</v>
      </c>
      <c r="D1856">
        <v>0</v>
      </c>
      <c r="E1856" s="72">
        <v>27200</v>
      </c>
      <c r="F1856" s="72">
        <v>74100</v>
      </c>
      <c r="G1856" s="70" t="s">
        <v>84</v>
      </c>
      <c r="H1856" s="70" t="s">
        <v>1339</v>
      </c>
      <c r="I1856" s="70" t="s">
        <v>91</v>
      </c>
    </row>
    <row r="1857" spans="1:9" x14ac:dyDescent="0.2">
      <c r="A1857" s="71">
        <v>7195891306512</v>
      </c>
      <c r="B1857" s="71">
        <v>7006562083827</v>
      </c>
      <c r="C1857" s="70" t="s">
        <v>48</v>
      </c>
      <c r="D1857">
        <v>0</v>
      </c>
      <c r="E1857" s="72">
        <v>147800</v>
      </c>
      <c r="F1857" s="72">
        <v>102300</v>
      </c>
      <c r="G1857" s="70" t="s">
        <v>84</v>
      </c>
      <c r="H1857" s="70" t="s">
        <v>1340</v>
      </c>
      <c r="I1857" s="70" t="s">
        <v>91</v>
      </c>
    </row>
    <row r="1858" spans="1:9" x14ac:dyDescent="0.2">
      <c r="A1858" s="71">
        <v>7195891316516</v>
      </c>
      <c r="B1858" s="71">
        <v>7006562093859</v>
      </c>
      <c r="C1858" s="70" t="s">
        <v>48</v>
      </c>
      <c r="D1858">
        <v>0</v>
      </c>
      <c r="E1858" s="72">
        <v>215800</v>
      </c>
      <c r="F1858" s="72">
        <v>11400</v>
      </c>
      <c r="G1858" s="70" t="s">
        <v>84</v>
      </c>
      <c r="H1858" s="70" t="s">
        <v>1341</v>
      </c>
      <c r="I1858" s="70" t="s">
        <v>91</v>
      </c>
    </row>
    <row r="1859" spans="1:9" x14ac:dyDescent="0.2">
      <c r="A1859" s="71">
        <v>7195891326520</v>
      </c>
      <c r="B1859" s="71">
        <v>7006562103923</v>
      </c>
      <c r="C1859" s="70" t="s">
        <v>48</v>
      </c>
      <c r="D1859">
        <v>0</v>
      </c>
      <c r="E1859" s="72">
        <v>300</v>
      </c>
      <c r="F1859" s="72">
        <v>0</v>
      </c>
      <c r="G1859" s="70" t="s">
        <v>84</v>
      </c>
      <c r="H1859" s="70" t="s">
        <v>1342</v>
      </c>
      <c r="I1859" s="70" t="s">
        <v>91</v>
      </c>
    </row>
    <row r="1860" spans="1:9" x14ac:dyDescent="0.2">
      <c r="A1860" s="71">
        <v>7195891356542</v>
      </c>
      <c r="B1860" s="71">
        <v>7006562124201</v>
      </c>
      <c r="C1860" s="70" t="s">
        <v>48</v>
      </c>
      <c r="D1860">
        <v>0</v>
      </c>
      <c r="E1860" s="72">
        <v>70500</v>
      </c>
      <c r="F1860" s="72">
        <v>38600</v>
      </c>
      <c r="G1860" s="70" t="s">
        <v>84</v>
      </c>
      <c r="H1860" s="70" t="s">
        <v>1343</v>
      </c>
      <c r="I1860" s="70" t="s">
        <v>91</v>
      </c>
    </row>
    <row r="1861" spans="1:9" x14ac:dyDescent="0.2">
      <c r="A1861" s="71">
        <v>7195891356544</v>
      </c>
      <c r="B1861" s="71">
        <v>7006562134231</v>
      </c>
      <c r="C1861" s="70" t="s">
        <v>48</v>
      </c>
      <c r="D1861">
        <v>0</v>
      </c>
      <c r="E1861" s="72">
        <v>85000</v>
      </c>
      <c r="F1861" s="72">
        <v>0</v>
      </c>
      <c r="G1861" s="70" t="s">
        <v>84</v>
      </c>
      <c r="H1861" s="70" t="s">
        <v>1344</v>
      </c>
      <c r="I1861" s="70" t="s">
        <v>91</v>
      </c>
    </row>
    <row r="1862" spans="1:9" x14ac:dyDescent="0.2">
      <c r="A1862" s="71">
        <v>7195891366549</v>
      </c>
      <c r="B1862" s="71">
        <v>7006562134260</v>
      </c>
      <c r="C1862" s="70" t="s">
        <v>48</v>
      </c>
      <c r="D1862">
        <v>0</v>
      </c>
      <c r="E1862" s="72">
        <v>149700</v>
      </c>
      <c r="F1862" s="72">
        <v>89800</v>
      </c>
      <c r="G1862" s="70" t="s">
        <v>84</v>
      </c>
      <c r="H1862" s="70" t="s">
        <v>1345</v>
      </c>
      <c r="I1862" s="70" t="s">
        <v>91</v>
      </c>
    </row>
    <row r="1863" spans="1:9" x14ac:dyDescent="0.2">
      <c r="A1863" s="71">
        <v>7195891366554</v>
      </c>
      <c r="B1863" s="71">
        <v>7006562144299</v>
      </c>
      <c r="C1863" s="70" t="s">
        <v>48</v>
      </c>
      <c r="D1863">
        <v>0</v>
      </c>
      <c r="E1863" s="72">
        <v>134100</v>
      </c>
      <c r="F1863" s="72">
        <v>86600</v>
      </c>
      <c r="G1863" s="70" t="s">
        <v>84</v>
      </c>
      <c r="H1863" s="70" t="s">
        <v>1346</v>
      </c>
      <c r="I1863" s="70" t="s">
        <v>91</v>
      </c>
    </row>
    <row r="1864" spans="1:9" x14ac:dyDescent="0.2">
      <c r="A1864" s="71">
        <v>7195891376559</v>
      </c>
      <c r="B1864" s="71">
        <v>7006562164341</v>
      </c>
      <c r="C1864" s="70" t="s">
        <v>48</v>
      </c>
      <c r="D1864">
        <v>0</v>
      </c>
      <c r="E1864" s="72">
        <v>192500</v>
      </c>
      <c r="F1864" s="72">
        <v>6500</v>
      </c>
      <c r="G1864" s="70" t="s">
        <v>84</v>
      </c>
      <c r="H1864" s="70" t="s">
        <v>1347</v>
      </c>
      <c r="I1864" s="70" t="s">
        <v>91</v>
      </c>
    </row>
    <row r="1865" spans="1:9" x14ac:dyDescent="0.2">
      <c r="A1865" s="71">
        <v>7195891376560</v>
      </c>
      <c r="B1865" s="71">
        <v>7006562174371</v>
      </c>
      <c r="C1865" s="70" t="s">
        <v>48</v>
      </c>
      <c r="D1865">
        <v>-0.38100000000000001</v>
      </c>
      <c r="E1865" s="72">
        <v>0</v>
      </c>
      <c r="F1865" s="72">
        <v>0</v>
      </c>
      <c r="G1865" s="70" t="s">
        <v>155</v>
      </c>
      <c r="H1865" s="70" t="s">
        <v>1348</v>
      </c>
      <c r="I1865" s="70" t="s">
        <v>102</v>
      </c>
    </row>
    <row r="1866" spans="1:9" x14ac:dyDescent="0.2">
      <c r="A1866" s="71">
        <v>7195891376561</v>
      </c>
      <c r="B1866" s="71">
        <v>7006562174392</v>
      </c>
      <c r="C1866" s="70" t="s">
        <v>48</v>
      </c>
      <c r="D1866">
        <v>-0.192</v>
      </c>
      <c r="E1866" s="72">
        <v>0</v>
      </c>
      <c r="F1866" s="72">
        <v>0</v>
      </c>
      <c r="G1866" s="70" t="s">
        <v>155</v>
      </c>
      <c r="H1866" s="70" t="s">
        <v>1349</v>
      </c>
      <c r="I1866" s="70" t="s">
        <v>102</v>
      </c>
    </row>
    <row r="1867" spans="1:9" x14ac:dyDescent="0.2">
      <c r="A1867" s="71">
        <v>7195891386566</v>
      </c>
      <c r="B1867" s="71">
        <v>7006562174416</v>
      </c>
      <c r="C1867" s="70" t="s">
        <v>48</v>
      </c>
      <c r="D1867">
        <v>0</v>
      </c>
      <c r="E1867" s="72">
        <v>157100</v>
      </c>
      <c r="F1867" s="72">
        <v>15900</v>
      </c>
      <c r="G1867" s="70" t="s">
        <v>84</v>
      </c>
      <c r="H1867" s="70" t="s">
        <v>1350</v>
      </c>
      <c r="I1867" s="70" t="s">
        <v>91</v>
      </c>
    </row>
    <row r="1868" spans="1:9" x14ac:dyDescent="0.2">
      <c r="A1868" s="71">
        <v>7195891386568</v>
      </c>
      <c r="B1868" s="71">
        <v>7006562194447</v>
      </c>
      <c r="C1868" s="70" t="s">
        <v>48</v>
      </c>
      <c r="D1868">
        <v>0</v>
      </c>
      <c r="E1868" s="72">
        <v>32600</v>
      </c>
      <c r="F1868" s="72">
        <v>0</v>
      </c>
      <c r="G1868" s="70" t="s">
        <v>84</v>
      </c>
      <c r="H1868" s="70" t="s">
        <v>1351</v>
      </c>
      <c r="I1868" s="70" t="s">
        <v>91</v>
      </c>
    </row>
    <row r="1869" spans="1:9" x14ac:dyDescent="0.2">
      <c r="A1869" s="71">
        <v>7195891386571</v>
      </c>
      <c r="B1869" s="71">
        <v>7006562194472</v>
      </c>
      <c r="C1869" s="70" t="s">
        <v>48</v>
      </c>
      <c r="D1869">
        <v>0</v>
      </c>
      <c r="E1869" s="72">
        <v>37500</v>
      </c>
      <c r="F1869" s="72">
        <v>2500</v>
      </c>
      <c r="G1869" s="70" t="s">
        <v>84</v>
      </c>
      <c r="H1869" s="70" t="s">
        <v>1352</v>
      </c>
      <c r="I1869" s="70" t="s">
        <v>91</v>
      </c>
    </row>
    <row r="1870" spans="1:9" x14ac:dyDescent="0.2">
      <c r="A1870" s="71">
        <v>7195891396575</v>
      </c>
      <c r="B1870" s="71">
        <v>7006562204500</v>
      </c>
      <c r="C1870" s="70" t="s">
        <v>48</v>
      </c>
      <c r="D1870">
        <v>0</v>
      </c>
      <c r="E1870" s="72">
        <v>115000</v>
      </c>
      <c r="F1870" s="72">
        <v>345600</v>
      </c>
      <c r="G1870" s="70" t="s">
        <v>84</v>
      </c>
      <c r="H1870" s="70" t="s">
        <v>1353</v>
      </c>
      <c r="I1870" s="70" t="s">
        <v>91</v>
      </c>
    </row>
    <row r="1871" spans="1:9" x14ac:dyDescent="0.2">
      <c r="A1871" s="71">
        <v>7195891396577</v>
      </c>
      <c r="B1871" s="71">
        <v>7006562224543</v>
      </c>
      <c r="C1871" s="70" t="s">
        <v>48</v>
      </c>
      <c r="D1871">
        <v>0</v>
      </c>
      <c r="E1871" s="72">
        <v>53300</v>
      </c>
      <c r="F1871" s="72">
        <v>0</v>
      </c>
      <c r="G1871" s="70" t="s">
        <v>84</v>
      </c>
      <c r="H1871" s="70" t="s">
        <v>1354</v>
      </c>
      <c r="I1871" s="70" t="s">
        <v>91</v>
      </c>
    </row>
    <row r="1872" spans="1:9" x14ac:dyDescent="0.2">
      <c r="A1872" s="71">
        <v>7195891396580</v>
      </c>
      <c r="B1872" s="71">
        <v>7006562224565</v>
      </c>
      <c r="C1872" s="70" t="s">
        <v>48</v>
      </c>
      <c r="D1872">
        <v>0</v>
      </c>
      <c r="E1872" s="72">
        <v>0</v>
      </c>
      <c r="F1872" s="72">
        <v>37700</v>
      </c>
      <c r="G1872" s="70" t="s">
        <v>84</v>
      </c>
      <c r="H1872" s="70" t="s">
        <v>1355</v>
      </c>
      <c r="I1872" s="70" t="s">
        <v>91</v>
      </c>
    </row>
    <row r="1873" spans="1:9" x14ac:dyDescent="0.2">
      <c r="A1873" s="71">
        <v>7195891406583</v>
      </c>
      <c r="B1873" s="71">
        <v>7006562234592</v>
      </c>
      <c r="C1873" s="70" t="s">
        <v>48</v>
      </c>
      <c r="D1873">
        <v>0</v>
      </c>
      <c r="E1873" s="72">
        <v>0</v>
      </c>
      <c r="F1873" s="72">
        <v>37700</v>
      </c>
      <c r="G1873" s="70" t="s">
        <v>84</v>
      </c>
      <c r="H1873" s="70" t="s">
        <v>1356</v>
      </c>
      <c r="I1873" s="70" t="s">
        <v>91</v>
      </c>
    </row>
    <row r="1874" spans="1:9" x14ac:dyDescent="0.2">
      <c r="A1874" s="71">
        <v>7195891406586</v>
      </c>
      <c r="B1874" s="71">
        <v>7006562234619</v>
      </c>
      <c r="C1874" s="70" t="s">
        <v>48</v>
      </c>
      <c r="D1874">
        <v>0</v>
      </c>
      <c r="E1874" s="72">
        <v>0</v>
      </c>
      <c r="F1874" s="72">
        <v>37700</v>
      </c>
      <c r="G1874" s="70" t="s">
        <v>84</v>
      </c>
      <c r="H1874" s="70" t="s">
        <v>1357</v>
      </c>
      <c r="I1874" s="70" t="s">
        <v>91</v>
      </c>
    </row>
    <row r="1875" spans="1:9" x14ac:dyDescent="0.2">
      <c r="A1875" s="71">
        <v>7195891416589</v>
      </c>
      <c r="B1875" s="71">
        <v>7006562234646</v>
      </c>
      <c r="C1875" s="70" t="s">
        <v>48</v>
      </c>
      <c r="D1875">
        <v>0</v>
      </c>
      <c r="E1875" s="72">
        <v>0</v>
      </c>
      <c r="F1875" s="72">
        <v>37700</v>
      </c>
      <c r="G1875" s="70" t="s">
        <v>84</v>
      </c>
      <c r="H1875" s="70" t="s">
        <v>1358</v>
      </c>
      <c r="I1875" s="70" t="s">
        <v>91</v>
      </c>
    </row>
    <row r="1876" spans="1:9" x14ac:dyDescent="0.2">
      <c r="A1876" s="71">
        <v>7195891416592</v>
      </c>
      <c r="B1876" s="71">
        <v>7006562244673</v>
      </c>
      <c r="C1876" s="70" t="s">
        <v>48</v>
      </c>
      <c r="D1876">
        <v>0</v>
      </c>
      <c r="E1876" s="72">
        <v>0</v>
      </c>
      <c r="F1876" s="72">
        <v>21800</v>
      </c>
      <c r="G1876" s="70" t="s">
        <v>84</v>
      </c>
      <c r="H1876" s="70" t="s">
        <v>1359</v>
      </c>
      <c r="I1876" s="70" t="s">
        <v>91</v>
      </c>
    </row>
    <row r="1877" spans="1:9" x14ac:dyDescent="0.2">
      <c r="A1877" s="71">
        <v>7195891426595</v>
      </c>
      <c r="B1877" s="71">
        <v>7006562244699</v>
      </c>
      <c r="C1877" s="70" t="s">
        <v>48</v>
      </c>
      <c r="D1877">
        <v>0</v>
      </c>
      <c r="E1877" s="72">
        <v>0</v>
      </c>
      <c r="F1877" s="72">
        <v>-25200</v>
      </c>
      <c r="G1877" s="70" t="s">
        <v>82</v>
      </c>
      <c r="H1877" s="70" t="s">
        <v>1360</v>
      </c>
      <c r="I1877" s="70" t="s">
        <v>91</v>
      </c>
    </row>
    <row r="1878" spans="1:9" x14ac:dyDescent="0.2">
      <c r="A1878" s="71">
        <v>7195891426598</v>
      </c>
      <c r="B1878" s="71">
        <v>7006562244726</v>
      </c>
      <c r="C1878" s="70" t="s">
        <v>48</v>
      </c>
      <c r="D1878">
        <v>0</v>
      </c>
      <c r="E1878" s="72">
        <v>0</v>
      </c>
      <c r="F1878" s="72">
        <v>37200</v>
      </c>
      <c r="G1878" s="70" t="s">
        <v>84</v>
      </c>
      <c r="H1878" s="70" t="s">
        <v>1361</v>
      </c>
      <c r="I1878" s="70" t="s">
        <v>91</v>
      </c>
    </row>
    <row r="1879" spans="1:9" x14ac:dyDescent="0.2">
      <c r="A1879" s="71">
        <v>7195891436601</v>
      </c>
      <c r="B1879" s="71">
        <v>7006562254753</v>
      </c>
      <c r="C1879" s="70" t="s">
        <v>48</v>
      </c>
      <c r="D1879">
        <v>0</v>
      </c>
      <c r="E1879" s="72">
        <v>0</v>
      </c>
      <c r="F1879" s="72">
        <v>37200</v>
      </c>
      <c r="G1879" s="70" t="s">
        <v>84</v>
      </c>
      <c r="H1879" s="70" t="s">
        <v>1362</v>
      </c>
      <c r="I1879" s="70" t="s">
        <v>91</v>
      </c>
    </row>
    <row r="1880" spans="1:9" x14ac:dyDescent="0.2">
      <c r="A1880" s="71">
        <v>7195891436604</v>
      </c>
      <c r="B1880" s="71">
        <v>7006562254780</v>
      </c>
      <c r="C1880" s="70" t="s">
        <v>48</v>
      </c>
      <c r="D1880">
        <v>0</v>
      </c>
      <c r="E1880" s="72">
        <v>0</v>
      </c>
      <c r="F1880" s="72">
        <v>37200</v>
      </c>
      <c r="G1880" s="70" t="s">
        <v>84</v>
      </c>
      <c r="H1880" s="70" t="s">
        <v>1363</v>
      </c>
      <c r="I1880" s="70" t="s">
        <v>91</v>
      </c>
    </row>
    <row r="1881" spans="1:9" x14ac:dyDescent="0.2">
      <c r="A1881" s="71">
        <v>7195891446607</v>
      </c>
      <c r="B1881" s="71">
        <v>7006562254807</v>
      </c>
      <c r="C1881" s="70" t="s">
        <v>48</v>
      </c>
      <c r="D1881">
        <v>0</v>
      </c>
      <c r="E1881" s="72">
        <v>12600</v>
      </c>
      <c r="F1881" s="72">
        <v>110400</v>
      </c>
      <c r="G1881" s="70" t="s">
        <v>84</v>
      </c>
      <c r="H1881" s="70" t="s">
        <v>1364</v>
      </c>
      <c r="I1881" s="70" t="s">
        <v>91</v>
      </c>
    </row>
    <row r="1882" spans="1:9" x14ac:dyDescent="0.2">
      <c r="A1882" s="71">
        <v>7195891446610</v>
      </c>
      <c r="B1882" s="71">
        <v>7006562274841</v>
      </c>
      <c r="C1882" s="70" t="s">
        <v>48</v>
      </c>
      <c r="D1882">
        <v>0</v>
      </c>
      <c r="E1882" s="72">
        <v>12300</v>
      </c>
      <c r="F1882" s="72">
        <v>80300</v>
      </c>
      <c r="G1882" s="70" t="s">
        <v>84</v>
      </c>
      <c r="H1882" s="70" t="s">
        <v>1365</v>
      </c>
      <c r="I1882" s="70" t="s">
        <v>91</v>
      </c>
    </row>
    <row r="1883" spans="1:9" x14ac:dyDescent="0.2">
      <c r="A1883" s="71">
        <v>7195891446613</v>
      </c>
      <c r="B1883" s="71">
        <v>7006562274872</v>
      </c>
      <c r="C1883" s="70" t="s">
        <v>48</v>
      </c>
      <c r="D1883">
        <v>0</v>
      </c>
      <c r="E1883" s="72">
        <v>19300</v>
      </c>
      <c r="F1883" s="72">
        <v>215600</v>
      </c>
      <c r="G1883" s="70" t="s">
        <v>84</v>
      </c>
      <c r="H1883" s="70" t="s">
        <v>1366</v>
      </c>
      <c r="I1883" s="70" t="s">
        <v>91</v>
      </c>
    </row>
    <row r="1884" spans="1:9" x14ac:dyDescent="0.2">
      <c r="A1884" s="71">
        <v>7195891456615</v>
      </c>
      <c r="B1884" s="71">
        <v>7006562284903</v>
      </c>
      <c r="C1884" s="70" t="s">
        <v>48</v>
      </c>
      <c r="D1884">
        <v>0</v>
      </c>
      <c r="E1884" s="72">
        <v>9200</v>
      </c>
      <c r="F1884" s="72">
        <v>0</v>
      </c>
      <c r="G1884" s="70" t="s">
        <v>84</v>
      </c>
      <c r="H1884" s="70" t="s">
        <v>1367</v>
      </c>
      <c r="I1884" s="70" t="s">
        <v>91</v>
      </c>
    </row>
    <row r="1885" spans="1:9" x14ac:dyDescent="0.2">
      <c r="A1885" s="71">
        <v>7195891456618</v>
      </c>
      <c r="B1885" s="71">
        <v>7006562284927</v>
      </c>
      <c r="C1885" s="70" t="s">
        <v>48</v>
      </c>
      <c r="D1885">
        <v>0</v>
      </c>
      <c r="E1885" s="72">
        <v>12300</v>
      </c>
      <c r="F1885" s="72">
        <v>77300</v>
      </c>
      <c r="G1885" s="70" t="s">
        <v>84</v>
      </c>
      <c r="H1885" s="70" t="s">
        <v>1368</v>
      </c>
      <c r="I1885" s="70" t="s">
        <v>91</v>
      </c>
    </row>
    <row r="1886" spans="1:9" x14ac:dyDescent="0.2">
      <c r="A1886" s="71">
        <v>7195891466621</v>
      </c>
      <c r="B1886" s="71">
        <v>7006562294959</v>
      </c>
      <c r="C1886" s="70" t="s">
        <v>48</v>
      </c>
      <c r="D1886">
        <v>0</v>
      </c>
      <c r="E1886" s="72">
        <v>13500</v>
      </c>
      <c r="F1886" s="72">
        <v>74500</v>
      </c>
      <c r="G1886" s="70" t="s">
        <v>84</v>
      </c>
      <c r="H1886" s="70" t="s">
        <v>1369</v>
      </c>
      <c r="I1886" s="70" t="s">
        <v>91</v>
      </c>
    </row>
    <row r="1887" spans="1:9" x14ac:dyDescent="0.2">
      <c r="A1887" s="71">
        <v>7195891466624</v>
      </c>
      <c r="B1887" s="71">
        <v>7006562304993</v>
      </c>
      <c r="C1887" s="70" t="s">
        <v>48</v>
      </c>
      <c r="D1887">
        <v>0</v>
      </c>
      <c r="E1887" s="72">
        <v>13400</v>
      </c>
      <c r="F1887" s="72">
        <v>171700</v>
      </c>
      <c r="G1887" s="70" t="s">
        <v>84</v>
      </c>
      <c r="H1887" s="70" t="s">
        <v>1370</v>
      </c>
      <c r="I1887" s="70" t="s">
        <v>91</v>
      </c>
    </row>
    <row r="1888" spans="1:9" x14ac:dyDescent="0.2">
      <c r="A1888" s="71">
        <v>7195891476627</v>
      </c>
      <c r="B1888" s="71">
        <v>7006562305025</v>
      </c>
      <c r="C1888" s="70" t="s">
        <v>48</v>
      </c>
      <c r="D1888">
        <v>0</v>
      </c>
      <c r="E1888" s="72">
        <v>13800</v>
      </c>
      <c r="F1888" s="72">
        <v>92400</v>
      </c>
      <c r="G1888" s="70" t="s">
        <v>84</v>
      </c>
      <c r="H1888" s="70" t="s">
        <v>1371</v>
      </c>
      <c r="I1888" s="70" t="s">
        <v>91</v>
      </c>
    </row>
    <row r="1889" spans="1:9" x14ac:dyDescent="0.2">
      <c r="A1889" s="71">
        <v>7195891476630</v>
      </c>
      <c r="B1889" s="71">
        <v>7006562315057</v>
      </c>
      <c r="C1889" s="70" t="s">
        <v>48</v>
      </c>
      <c r="D1889">
        <v>0</v>
      </c>
      <c r="E1889" s="72">
        <v>13100</v>
      </c>
      <c r="F1889" s="72">
        <v>0</v>
      </c>
      <c r="G1889" s="70" t="s">
        <v>84</v>
      </c>
      <c r="H1889" s="70" t="s">
        <v>1372</v>
      </c>
      <c r="I1889" s="70" t="s">
        <v>91</v>
      </c>
    </row>
    <row r="1890" spans="1:9" x14ac:dyDescent="0.2">
      <c r="A1890" s="71">
        <v>7195891476631</v>
      </c>
      <c r="B1890" s="71">
        <v>7006562315057</v>
      </c>
      <c r="C1890" s="70" t="s">
        <v>48</v>
      </c>
      <c r="D1890">
        <v>0</v>
      </c>
      <c r="E1890" s="72">
        <v>0</v>
      </c>
      <c r="F1890" s="72">
        <v>-33500</v>
      </c>
      <c r="G1890" s="70" t="s">
        <v>82</v>
      </c>
      <c r="H1890" s="70" t="s">
        <v>1372</v>
      </c>
      <c r="I1890" s="70" t="s">
        <v>91</v>
      </c>
    </row>
    <row r="1891" spans="1:9" x14ac:dyDescent="0.2">
      <c r="A1891" s="71">
        <v>7195891476634</v>
      </c>
      <c r="B1891" s="71">
        <v>7006562325089</v>
      </c>
      <c r="C1891" s="70" t="s">
        <v>48</v>
      </c>
      <c r="D1891">
        <v>0</v>
      </c>
      <c r="E1891" s="72">
        <v>11600</v>
      </c>
      <c r="F1891" s="72">
        <v>160600</v>
      </c>
      <c r="G1891" s="70" t="s">
        <v>84</v>
      </c>
      <c r="H1891" s="70" t="s">
        <v>1373</v>
      </c>
      <c r="I1891" s="70" t="s">
        <v>91</v>
      </c>
    </row>
    <row r="1892" spans="1:9" x14ac:dyDescent="0.2">
      <c r="A1892" s="71">
        <v>7195891486641</v>
      </c>
      <c r="B1892" s="71">
        <v>7006562335142</v>
      </c>
      <c r="C1892" s="70" t="s">
        <v>48</v>
      </c>
      <c r="D1892">
        <v>0</v>
      </c>
      <c r="E1892" s="72">
        <v>0</v>
      </c>
      <c r="F1892" s="72">
        <v>82300</v>
      </c>
      <c r="G1892" s="70" t="s">
        <v>84</v>
      </c>
      <c r="H1892" s="70" t="s">
        <v>1374</v>
      </c>
      <c r="I1892" s="70" t="s">
        <v>91</v>
      </c>
    </row>
    <row r="1893" spans="1:9" x14ac:dyDescent="0.2">
      <c r="A1893" s="71">
        <v>7195891496645</v>
      </c>
      <c r="B1893" s="71">
        <v>7006562345176</v>
      </c>
      <c r="C1893" s="70" t="s">
        <v>75</v>
      </c>
      <c r="D1893">
        <v>1.6</v>
      </c>
      <c r="E1893" s="72">
        <v>1200</v>
      </c>
      <c r="F1893" s="72">
        <v>0</v>
      </c>
      <c r="G1893" s="70" t="s">
        <v>76</v>
      </c>
      <c r="H1893" s="70" t="s">
        <v>1375</v>
      </c>
      <c r="I1893" s="70" t="s">
        <v>368</v>
      </c>
    </row>
    <row r="1894" spans="1:9" x14ac:dyDescent="0.2">
      <c r="A1894" s="71">
        <v>7195891496646</v>
      </c>
      <c r="B1894" s="71">
        <v>7006562345176</v>
      </c>
      <c r="C1894" s="70" t="s">
        <v>79</v>
      </c>
      <c r="D1894">
        <v>0.2</v>
      </c>
      <c r="E1894" s="72">
        <v>200</v>
      </c>
      <c r="F1894" s="72">
        <v>0</v>
      </c>
      <c r="G1894" s="70" t="s">
        <v>76</v>
      </c>
      <c r="H1894" s="70" t="s">
        <v>1375</v>
      </c>
      <c r="I1894" s="70" t="s">
        <v>368</v>
      </c>
    </row>
    <row r="1895" spans="1:9" x14ac:dyDescent="0.2">
      <c r="A1895" s="71">
        <v>7195891496647</v>
      </c>
      <c r="B1895" s="71">
        <v>7006562345176</v>
      </c>
      <c r="C1895" s="70" t="s">
        <v>81</v>
      </c>
      <c r="D1895">
        <v>-1.8</v>
      </c>
      <c r="E1895" s="72">
        <v>-1400</v>
      </c>
      <c r="F1895" s="72">
        <v>0</v>
      </c>
      <c r="G1895" s="70" t="s">
        <v>76</v>
      </c>
      <c r="H1895" s="70" t="s">
        <v>1375</v>
      </c>
      <c r="I1895" s="70" t="s">
        <v>369</v>
      </c>
    </row>
    <row r="1896" spans="1:9" x14ac:dyDescent="0.2">
      <c r="A1896" s="71">
        <v>7195891506655</v>
      </c>
      <c r="B1896" s="71">
        <v>7006562345223</v>
      </c>
      <c r="C1896" s="70" t="s">
        <v>75</v>
      </c>
      <c r="D1896">
        <v>-3.24</v>
      </c>
      <c r="E1896" s="72">
        <v>-800</v>
      </c>
      <c r="F1896" s="72">
        <v>0</v>
      </c>
      <c r="G1896" s="70" t="s">
        <v>76</v>
      </c>
      <c r="H1896" s="70" t="s">
        <v>1376</v>
      </c>
      <c r="I1896" s="70" t="s">
        <v>339</v>
      </c>
    </row>
    <row r="1897" spans="1:9" x14ac:dyDescent="0.2">
      <c r="A1897" s="71">
        <v>7195891506656</v>
      </c>
      <c r="B1897" s="71">
        <v>7006562345223</v>
      </c>
      <c r="C1897" s="70" t="s">
        <v>81</v>
      </c>
      <c r="D1897">
        <v>8.09</v>
      </c>
      <c r="E1897" s="72">
        <v>1900</v>
      </c>
      <c r="F1897" s="72">
        <v>0</v>
      </c>
      <c r="G1897" s="70" t="s">
        <v>76</v>
      </c>
      <c r="H1897" s="70" t="s">
        <v>1376</v>
      </c>
      <c r="I1897" s="70" t="s">
        <v>572</v>
      </c>
    </row>
    <row r="1898" spans="1:9" x14ac:dyDescent="0.2">
      <c r="A1898" s="71">
        <v>7195891506657</v>
      </c>
      <c r="B1898" s="71">
        <v>7006562345223</v>
      </c>
      <c r="C1898" s="70" t="s">
        <v>79</v>
      </c>
      <c r="D1898">
        <v>-4.8499999999999996</v>
      </c>
      <c r="E1898" s="72">
        <v>-1100</v>
      </c>
      <c r="F1898" s="72">
        <v>0</v>
      </c>
      <c r="G1898" s="70" t="s">
        <v>76</v>
      </c>
      <c r="H1898" s="70" t="s">
        <v>1376</v>
      </c>
      <c r="I1898" s="70" t="s">
        <v>339</v>
      </c>
    </row>
    <row r="1899" spans="1:9" x14ac:dyDescent="0.2">
      <c r="A1899" s="71">
        <v>7195891506664</v>
      </c>
      <c r="B1899" s="71">
        <v>7006562355251</v>
      </c>
      <c r="C1899" s="70" t="s">
        <v>81</v>
      </c>
      <c r="D1899">
        <v>-2.1680000000000001</v>
      </c>
      <c r="E1899" s="72">
        <v>-900</v>
      </c>
      <c r="F1899" s="72">
        <v>0</v>
      </c>
      <c r="G1899" s="70" t="s">
        <v>76</v>
      </c>
      <c r="H1899" s="70" t="s">
        <v>1377</v>
      </c>
      <c r="I1899" s="70" t="s">
        <v>376</v>
      </c>
    </row>
    <row r="1900" spans="1:9" x14ac:dyDescent="0.2">
      <c r="A1900" s="71">
        <v>7195891506665</v>
      </c>
      <c r="B1900" s="71">
        <v>7006562355251</v>
      </c>
      <c r="C1900" s="70" t="s">
        <v>79</v>
      </c>
      <c r="D1900">
        <v>2.1680000000000001</v>
      </c>
      <c r="E1900" s="72">
        <v>900</v>
      </c>
      <c r="F1900" s="72">
        <v>0</v>
      </c>
      <c r="G1900" s="70" t="s">
        <v>76</v>
      </c>
      <c r="H1900" s="70" t="s">
        <v>1377</v>
      </c>
      <c r="I1900" s="70" t="s">
        <v>129</v>
      </c>
    </row>
    <row r="1901" spans="1:9" x14ac:dyDescent="0.2">
      <c r="A1901" s="71">
        <v>7195891516672</v>
      </c>
      <c r="B1901" s="71">
        <v>7006562355278</v>
      </c>
      <c r="C1901" s="70" t="s">
        <v>48</v>
      </c>
      <c r="D1901">
        <v>0</v>
      </c>
      <c r="E1901" s="72">
        <v>8300</v>
      </c>
      <c r="F1901" s="72">
        <v>86600</v>
      </c>
      <c r="G1901" s="70" t="s">
        <v>84</v>
      </c>
      <c r="H1901" s="70" t="s">
        <v>1378</v>
      </c>
      <c r="I1901" s="70" t="s">
        <v>91</v>
      </c>
    </row>
    <row r="1902" spans="1:9" x14ac:dyDescent="0.2">
      <c r="A1902" s="71">
        <v>7195891526675</v>
      </c>
      <c r="B1902" s="71">
        <v>7006562365311</v>
      </c>
      <c r="C1902" s="70" t="s">
        <v>48</v>
      </c>
      <c r="D1902">
        <v>0</v>
      </c>
      <c r="E1902" s="72">
        <v>11200</v>
      </c>
      <c r="F1902" s="72">
        <v>43800</v>
      </c>
      <c r="G1902" s="70" t="s">
        <v>84</v>
      </c>
      <c r="H1902" s="70" t="s">
        <v>1379</v>
      </c>
      <c r="I1902" s="70" t="s">
        <v>91</v>
      </c>
    </row>
    <row r="1903" spans="1:9" x14ac:dyDescent="0.2">
      <c r="A1903" s="71">
        <v>7195891526678</v>
      </c>
      <c r="B1903" s="71">
        <v>7006562365344</v>
      </c>
      <c r="C1903" s="70" t="s">
        <v>48</v>
      </c>
      <c r="D1903">
        <v>0</v>
      </c>
      <c r="E1903" s="72">
        <v>15600</v>
      </c>
      <c r="F1903" s="72">
        <v>122900</v>
      </c>
      <c r="G1903" s="70" t="s">
        <v>84</v>
      </c>
      <c r="H1903" s="70" t="s">
        <v>1380</v>
      </c>
      <c r="I1903" s="70" t="s">
        <v>91</v>
      </c>
    </row>
    <row r="1904" spans="1:9" x14ac:dyDescent="0.2">
      <c r="A1904" s="71">
        <v>7195891536681</v>
      </c>
      <c r="B1904" s="71">
        <v>7006562385392</v>
      </c>
      <c r="C1904" s="70" t="s">
        <v>48</v>
      </c>
      <c r="D1904">
        <v>0</v>
      </c>
      <c r="E1904" s="72">
        <v>72700</v>
      </c>
      <c r="F1904" s="72">
        <v>0</v>
      </c>
      <c r="G1904" s="70" t="s">
        <v>84</v>
      </c>
      <c r="H1904" s="70" t="s">
        <v>1381</v>
      </c>
      <c r="I1904" s="70" t="s">
        <v>91</v>
      </c>
    </row>
    <row r="1905" spans="1:9" x14ac:dyDescent="0.2">
      <c r="A1905" s="71">
        <v>7195891536683</v>
      </c>
      <c r="B1905" s="71">
        <v>7006562385413</v>
      </c>
      <c r="C1905" s="70" t="s">
        <v>48</v>
      </c>
      <c r="D1905">
        <v>2E-3</v>
      </c>
      <c r="E1905" s="72">
        <v>0</v>
      </c>
      <c r="F1905" s="72">
        <v>0</v>
      </c>
      <c r="G1905" s="70" t="s">
        <v>100</v>
      </c>
      <c r="H1905" s="70" t="s">
        <v>1382</v>
      </c>
      <c r="I1905" s="70" t="s">
        <v>167</v>
      </c>
    </row>
    <row r="1906" spans="1:9" x14ac:dyDescent="0.2">
      <c r="A1906" s="71">
        <v>7195891536684</v>
      </c>
      <c r="B1906" s="71">
        <v>7006562385413</v>
      </c>
      <c r="C1906" s="70" t="s">
        <v>48</v>
      </c>
      <c r="D1906">
        <v>0</v>
      </c>
      <c r="E1906" s="72">
        <v>-6100</v>
      </c>
      <c r="F1906" s="72">
        <v>0</v>
      </c>
      <c r="G1906" s="70" t="s">
        <v>82</v>
      </c>
      <c r="H1906" s="70" t="s">
        <v>1382</v>
      </c>
      <c r="I1906" s="70" t="s">
        <v>91</v>
      </c>
    </row>
    <row r="1907" spans="1:9" x14ac:dyDescent="0.2">
      <c r="A1907" s="71">
        <v>7195891536687</v>
      </c>
      <c r="B1907" s="71">
        <v>7006562385437</v>
      </c>
      <c r="C1907" s="70" t="s">
        <v>48</v>
      </c>
      <c r="D1907">
        <v>0</v>
      </c>
      <c r="E1907" s="72">
        <v>12300</v>
      </c>
      <c r="F1907" s="72">
        <v>106300</v>
      </c>
      <c r="G1907" s="70" t="s">
        <v>84</v>
      </c>
      <c r="H1907" s="70" t="s">
        <v>1383</v>
      </c>
      <c r="I1907" s="70" t="s">
        <v>91</v>
      </c>
    </row>
    <row r="1908" spans="1:9" x14ac:dyDescent="0.2">
      <c r="A1908" s="71">
        <v>7195891546691</v>
      </c>
      <c r="B1908" s="71">
        <v>7006562395471</v>
      </c>
      <c r="C1908" s="70" t="s">
        <v>48</v>
      </c>
      <c r="D1908">
        <v>0</v>
      </c>
      <c r="E1908" s="72">
        <v>13800</v>
      </c>
      <c r="F1908" s="72">
        <v>120100</v>
      </c>
      <c r="G1908" s="70" t="s">
        <v>84</v>
      </c>
      <c r="H1908" s="70" t="s">
        <v>1384</v>
      </c>
      <c r="I1908" s="70" t="s">
        <v>91</v>
      </c>
    </row>
    <row r="1909" spans="1:9" x14ac:dyDescent="0.2">
      <c r="A1909" s="71">
        <v>7195891546694</v>
      </c>
      <c r="B1909" s="71">
        <v>7006562405508</v>
      </c>
      <c r="C1909" s="70" t="s">
        <v>48</v>
      </c>
      <c r="D1909">
        <v>0</v>
      </c>
      <c r="E1909" s="72">
        <v>14500</v>
      </c>
      <c r="F1909" s="72">
        <v>205100</v>
      </c>
      <c r="G1909" s="70" t="s">
        <v>84</v>
      </c>
      <c r="H1909" s="70" t="s">
        <v>1385</v>
      </c>
      <c r="I1909" s="70" t="s">
        <v>91</v>
      </c>
    </row>
    <row r="1910" spans="1:9" x14ac:dyDescent="0.2">
      <c r="A1910" s="71">
        <v>7195891546698</v>
      </c>
      <c r="B1910" s="71">
        <v>7006562415541</v>
      </c>
      <c r="C1910" s="70" t="s">
        <v>48</v>
      </c>
      <c r="D1910">
        <v>0</v>
      </c>
      <c r="E1910" s="72">
        <v>30600</v>
      </c>
      <c r="F1910" s="72">
        <v>37200</v>
      </c>
      <c r="G1910" s="70" t="s">
        <v>84</v>
      </c>
      <c r="H1910" s="70" t="s">
        <v>1386</v>
      </c>
      <c r="I1910" s="70" t="s">
        <v>91</v>
      </c>
    </row>
    <row r="1911" spans="1:9" x14ac:dyDescent="0.2">
      <c r="A1911" s="71">
        <v>7195891556703</v>
      </c>
      <c r="B1911" s="71">
        <v>7006562425573</v>
      </c>
      <c r="C1911" s="70" t="s">
        <v>48</v>
      </c>
      <c r="D1911">
        <v>0</v>
      </c>
      <c r="E1911" s="72">
        <v>31900</v>
      </c>
      <c r="F1911" s="72">
        <v>42500</v>
      </c>
      <c r="G1911" s="70" t="s">
        <v>84</v>
      </c>
      <c r="H1911" s="70" t="s">
        <v>1387</v>
      </c>
      <c r="I1911" s="70" t="s">
        <v>91</v>
      </c>
    </row>
    <row r="1912" spans="1:9" x14ac:dyDescent="0.2">
      <c r="A1912" s="71">
        <v>7195891556707</v>
      </c>
      <c r="B1912" s="71">
        <v>7006562435610</v>
      </c>
      <c r="C1912" s="70" t="s">
        <v>48</v>
      </c>
      <c r="D1912">
        <v>0</v>
      </c>
      <c r="E1912" s="72">
        <v>31800</v>
      </c>
      <c r="F1912" s="72">
        <v>14700</v>
      </c>
      <c r="G1912" s="70" t="s">
        <v>84</v>
      </c>
      <c r="H1912" s="70" t="s">
        <v>1388</v>
      </c>
      <c r="I1912" s="70" t="s">
        <v>91</v>
      </c>
    </row>
    <row r="1913" spans="1:9" x14ac:dyDescent="0.2">
      <c r="A1913" s="71">
        <v>7195891566712</v>
      </c>
      <c r="B1913" s="71">
        <v>7006562435644</v>
      </c>
      <c r="C1913" s="70" t="s">
        <v>48</v>
      </c>
      <c r="D1913">
        <v>0</v>
      </c>
      <c r="E1913" s="72">
        <v>31700</v>
      </c>
      <c r="F1913" s="72">
        <v>19900</v>
      </c>
      <c r="G1913" s="70" t="s">
        <v>84</v>
      </c>
      <c r="H1913" s="70" t="s">
        <v>1389</v>
      </c>
      <c r="I1913" s="70" t="s">
        <v>91</v>
      </c>
    </row>
    <row r="1914" spans="1:9" x14ac:dyDescent="0.2">
      <c r="A1914" s="71">
        <v>7195891566716</v>
      </c>
      <c r="B1914" s="71">
        <v>7006562445683</v>
      </c>
      <c r="C1914" s="70" t="s">
        <v>48</v>
      </c>
      <c r="D1914">
        <v>0</v>
      </c>
      <c r="E1914" s="72">
        <v>33200</v>
      </c>
      <c r="F1914" s="72">
        <v>48800</v>
      </c>
      <c r="G1914" s="70" t="s">
        <v>84</v>
      </c>
      <c r="H1914" s="70" t="s">
        <v>1390</v>
      </c>
      <c r="I1914" s="70" t="s">
        <v>91</v>
      </c>
    </row>
    <row r="1915" spans="1:9" x14ac:dyDescent="0.2">
      <c r="A1915" s="71">
        <v>7195891576720</v>
      </c>
      <c r="B1915" s="71">
        <v>7006562455715</v>
      </c>
      <c r="C1915" s="70" t="s">
        <v>48</v>
      </c>
      <c r="D1915">
        <v>0</v>
      </c>
      <c r="E1915" s="72">
        <v>0</v>
      </c>
      <c r="F1915" s="72">
        <v>47400</v>
      </c>
      <c r="G1915" s="70" t="s">
        <v>84</v>
      </c>
      <c r="H1915" s="70" t="s">
        <v>1391</v>
      </c>
      <c r="I1915" s="70" t="s">
        <v>91</v>
      </c>
    </row>
    <row r="1916" spans="1:9" x14ac:dyDescent="0.2">
      <c r="A1916" s="71">
        <v>7195891576724</v>
      </c>
      <c r="B1916" s="71">
        <v>7006562455745</v>
      </c>
      <c r="C1916" s="70" t="s">
        <v>48</v>
      </c>
      <c r="D1916">
        <v>0</v>
      </c>
      <c r="E1916" s="72">
        <v>0</v>
      </c>
      <c r="F1916" s="72">
        <v>42700</v>
      </c>
      <c r="G1916" s="70" t="s">
        <v>84</v>
      </c>
      <c r="H1916" s="70" t="s">
        <v>1392</v>
      </c>
      <c r="I1916" s="70" t="s">
        <v>91</v>
      </c>
    </row>
    <row r="1917" spans="1:9" x14ac:dyDescent="0.2">
      <c r="A1917" s="71">
        <v>7195891586729</v>
      </c>
      <c r="B1917" s="71">
        <v>7006562465777</v>
      </c>
      <c r="C1917" s="70" t="s">
        <v>48</v>
      </c>
      <c r="D1917">
        <v>0</v>
      </c>
      <c r="E1917" s="72">
        <v>0</v>
      </c>
      <c r="F1917" s="72">
        <v>70000</v>
      </c>
      <c r="G1917" s="70" t="s">
        <v>84</v>
      </c>
      <c r="H1917" s="70" t="s">
        <v>1393</v>
      </c>
      <c r="I1917" s="70" t="s">
        <v>91</v>
      </c>
    </row>
    <row r="1918" spans="1:9" x14ac:dyDescent="0.2">
      <c r="A1918" s="71">
        <v>7195891586733</v>
      </c>
      <c r="B1918" s="71">
        <v>7006562475810</v>
      </c>
      <c r="C1918" s="70" t="s">
        <v>48</v>
      </c>
      <c r="D1918">
        <v>0</v>
      </c>
      <c r="E1918" s="72">
        <v>0</v>
      </c>
      <c r="F1918" s="72">
        <v>36300</v>
      </c>
      <c r="G1918" s="70" t="s">
        <v>84</v>
      </c>
      <c r="H1918" s="70" t="s">
        <v>1394</v>
      </c>
      <c r="I1918" s="70" t="s">
        <v>91</v>
      </c>
    </row>
    <row r="1919" spans="1:9" x14ac:dyDescent="0.2">
      <c r="A1919" s="71">
        <v>7195891596738</v>
      </c>
      <c r="B1919" s="71">
        <v>7006562475843</v>
      </c>
      <c r="C1919" s="70" t="s">
        <v>48</v>
      </c>
      <c r="D1919">
        <v>0</v>
      </c>
      <c r="E1919" s="72">
        <v>0</v>
      </c>
      <c r="F1919" s="72">
        <v>70800</v>
      </c>
      <c r="G1919" s="70" t="s">
        <v>84</v>
      </c>
      <c r="H1919" s="70" t="s">
        <v>1395</v>
      </c>
      <c r="I1919" s="70" t="s">
        <v>91</v>
      </c>
    </row>
    <row r="1920" spans="1:9" x14ac:dyDescent="0.2">
      <c r="A1920" s="71">
        <v>7195891596743</v>
      </c>
      <c r="B1920" s="71">
        <v>7006562485877</v>
      </c>
      <c r="C1920" s="70" t="s">
        <v>48</v>
      </c>
      <c r="D1920">
        <v>0</v>
      </c>
      <c r="E1920" s="72">
        <v>0</v>
      </c>
      <c r="F1920" s="72">
        <v>47900</v>
      </c>
      <c r="G1920" s="70" t="s">
        <v>84</v>
      </c>
      <c r="H1920" s="70" t="s">
        <v>1396</v>
      </c>
      <c r="I1920" s="70" t="s">
        <v>91</v>
      </c>
    </row>
    <row r="1921" spans="1:9" x14ac:dyDescent="0.2">
      <c r="A1921" s="71">
        <v>7195891606747</v>
      </c>
      <c r="B1921" s="71">
        <v>7006562495911</v>
      </c>
      <c r="C1921" s="70" t="s">
        <v>48</v>
      </c>
      <c r="D1921">
        <v>0</v>
      </c>
      <c r="E1921" s="72">
        <v>0</v>
      </c>
      <c r="F1921" s="72">
        <v>25400</v>
      </c>
      <c r="G1921" s="70" t="s">
        <v>84</v>
      </c>
      <c r="H1921" s="70" t="s">
        <v>1397</v>
      </c>
      <c r="I1921" s="70" t="s">
        <v>91</v>
      </c>
    </row>
    <row r="1922" spans="1:9" x14ac:dyDescent="0.2">
      <c r="A1922" s="71">
        <v>7195891606751</v>
      </c>
      <c r="B1922" s="71">
        <v>7006562505942</v>
      </c>
      <c r="C1922" s="70" t="s">
        <v>48</v>
      </c>
      <c r="D1922">
        <v>0</v>
      </c>
      <c r="E1922" s="72">
        <v>0</v>
      </c>
      <c r="F1922" s="72">
        <v>117900</v>
      </c>
      <c r="G1922" s="70" t="s">
        <v>84</v>
      </c>
      <c r="H1922" s="70" t="s">
        <v>1398</v>
      </c>
      <c r="I1922" s="70" t="s">
        <v>91</v>
      </c>
    </row>
    <row r="1923" spans="1:9" x14ac:dyDescent="0.2">
      <c r="A1923" s="71">
        <v>7195891616758</v>
      </c>
      <c r="B1923" s="71">
        <v>7006562505979</v>
      </c>
      <c r="C1923" s="70" t="s">
        <v>48</v>
      </c>
      <c r="D1923">
        <v>0</v>
      </c>
      <c r="E1923" s="72">
        <v>5800</v>
      </c>
      <c r="F1923" s="72">
        <v>39700</v>
      </c>
      <c r="G1923" s="70" t="s">
        <v>84</v>
      </c>
      <c r="H1923" s="70" t="s">
        <v>1399</v>
      </c>
      <c r="I1923" s="70" t="s">
        <v>91</v>
      </c>
    </row>
    <row r="1924" spans="1:9" x14ac:dyDescent="0.2">
      <c r="A1924" s="71">
        <v>7195891616763</v>
      </c>
      <c r="B1924" s="71">
        <v>7006562516013</v>
      </c>
      <c r="C1924" s="70" t="s">
        <v>48</v>
      </c>
      <c r="D1924">
        <v>0</v>
      </c>
      <c r="E1924" s="72">
        <v>0</v>
      </c>
      <c r="F1924" s="72">
        <v>84800</v>
      </c>
      <c r="G1924" s="70" t="s">
        <v>84</v>
      </c>
      <c r="H1924" s="70" t="s">
        <v>1400</v>
      </c>
      <c r="I1924" s="70" t="s">
        <v>91</v>
      </c>
    </row>
    <row r="1925" spans="1:9" x14ac:dyDescent="0.2">
      <c r="A1925" s="71">
        <v>7195891626768</v>
      </c>
      <c r="B1925" s="71">
        <v>7006562516048</v>
      </c>
      <c r="C1925" s="70" t="s">
        <v>48</v>
      </c>
      <c r="D1925">
        <v>0</v>
      </c>
      <c r="E1925" s="72">
        <v>400</v>
      </c>
      <c r="F1925" s="72">
        <v>54300</v>
      </c>
      <c r="G1925" s="70" t="s">
        <v>84</v>
      </c>
      <c r="H1925" s="70" t="s">
        <v>1401</v>
      </c>
      <c r="I1925" s="70" t="s">
        <v>91</v>
      </c>
    </row>
    <row r="1926" spans="1:9" x14ac:dyDescent="0.2">
      <c r="A1926" s="71">
        <v>7195891626771</v>
      </c>
      <c r="B1926" s="71">
        <v>7006562526093</v>
      </c>
      <c r="C1926" s="70" t="s">
        <v>81</v>
      </c>
      <c r="D1926">
        <v>0</v>
      </c>
      <c r="E1926" s="72">
        <v>200</v>
      </c>
      <c r="F1926" s="72">
        <v>0</v>
      </c>
      <c r="G1926" s="70" t="s">
        <v>84</v>
      </c>
      <c r="H1926" s="70" t="s">
        <v>1402</v>
      </c>
      <c r="I1926" s="70" t="s">
        <v>91</v>
      </c>
    </row>
    <row r="1927" spans="1:9" x14ac:dyDescent="0.2">
      <c r="A1927" s="71">
        <v>7195891636780</v>
      </c>
      <c r="B1927" s="71">
        <v>7006562526124</v>
      </c>
      <c r="C1927" s="70" t="s">
        <v>117</v>
      </c>
      <c r="D1927">
        <v>0.7</v>
      </c>
      <c r="E1927" s="72">
        <v>7600</v>
      </c>
      <c r="F1927" s="72">
        <v>0</v>
      </c>
      <c r="G1927" s="70" t="s">
        <v>76</v>
      </c>
      <c r="H1927" s="70" t="s">
        <v>1403</v>
      </c>
      <c r="I1927" s="70" t="s">
        <v>1404</v>
      </c>
    </row>
    <row r="1928" spans="1:9" x14ac:dyDescent="0.2">
      <c r="A1928" s="71">
        <v>7195891636781</v>
      </c>
      <c r="B1928" s="71">
        <v>7006562526124</v>
      </c>
      <c r="C1928" s="70" t="s">
        <v>75</v>
      </c>
      <c r="D1928">
        <v>2.077</v>
      </c>
      <c r="E1928" s="72">
        <v>3200</v>
      </c>
      <c r="F1928" s="72">
        <v>0</v>
      </c>
      <c r="G1928" s="70" t="s">
        <v>76</v>
      </c>
      <c r="H1928" s="70" t="s">
        <v>1403</v>
      </c>
      <c r="I1928" s="70" t="s">
        <v>1405</v>
      </c>
    </row>
    <row r="1929" spans="1:9" x14ac:dyDescent="0.2">
      <c r="A1929" s="71">
        <v>7195891636782</v>
      </c>
      <c r="B1929" s="71">
        <v>7006562526124</v>
      </c>
      <c r="C1929" s="70" t="s">
        <v>79</v>
      </c>
      <c r="D1929">
        <v>-0.52900000000000003</v>
      </c>
      <c r="E1929" s="72">
        <v>-100</v>
      </c>
      <c r="F1929" s="72">
        <v>0</v>
      </c>
      <c r="G1929" s="70" t="s">
        <v>76</v>
      </c>
      <c r="H1929" s="70" t="s">
        <v>1403</v>
      </c>
      <c r="I1929" s="70" t="s">
        <v>332</v>
      </c>
    </row>
    <row r="1930" spans="1:9" x14ac:dyDescent="0.2">
      <c r="A1930" s="71">
        <v>7195891636783</v>
      </c>
      <c r="B1930" s="71">
        <v>7006562526124</v>
      </c>
      <c r="C1930" s="70" t="s">
        <v>125</v>
      </c>
      <c r="D1930">
        <v>-2.4</v>
      </c>
      <c r="E1930" s="72">
        <v>-10800</v>
      </c>
      <c r="F1930" s="72">
        <v>0</v>
      </c>
      <c r="G1930" s="70" t="s">
        <v>76</v>
      </c>
      <c r="H1930" s="70" t="s">
        <v>1403</v>
      </c>
      <c r="I1930" s="70" t="s">
        <v>1406</v>
      </c>
    </row>
    <row r="1931" spans="1:9" x14ac:dyDescent="0.2">
      <c r="A1931" s="71">
        <v>7195891636784</v>
      </c>
      <c r="B1931" s="71">
        <v>7006562526124</v>
      </c>
      <c r="C1931" s="70" t="s">
        <v>80</v>
      </c>
      <c r="D1931">
        <v>0.152</v>
      </c>
      <c r="E1931" s="72">
        <v>100</v>
      </c>
      <c r="F1931" s="72">
        <v>0</v>
      </c>
      <c r="G1931" s="70" t="s">
        <v>76</v>
      </c>
      <c r="H1931" s="70" t="s">
        <v>1403</v>
      </c>
      <c r="I1931" s="70" t="s">
        <v>301</v>
      </c>
    </row>
    <row r="1932" spans="1:9" x14ac:dyDescent="0.2">
      <c r="A1932" s="71">
        <v>7195891636785</v>
      </c>
      <c r="B1932" s="71">
        <v>7006562526124</v>
      </c>
      <c r="C1932" s="70" t="s">
        <v>117</v>
      </c>
      <c r="D1932">
        <v>0</v>
      </c>
      <c r="E1932" s="72">
        <v>107400</v>
      </c>
      <c r="F1932" s="72">
        <v>100</v>
      </c>
      <c r="G1932" s="70" t="s">
        <v>84</v>
      </c>
      <c r="H1932" s="70" t="s">
        <v>1403</v>
      </c>
      <c r="I1932" s="70" t="s">
        <v>91</v>
      </c>
    </row>
    <row r="1933" spans="1:9" x14ac:dyDescent="0.2">
      <c r="A1933" s="71">
        <v>7195891636787</v>
      </c>
      <c r="B1933" s="71">
        <v>7006562526124</v>
      </c>
      <c r="C1933" s="70" t="s">
        <v>79</v>
      </c>
      <c r="D1933">
        <v>0</v>
      </c>
      <c r="E1933" s="72">
        <v>300</v>
      </c>
      <c r="F1933" s="72">
        <v>0</v>
      </c>
      <c r="G1933" s="70" t="s">
        <v>84</v>
      </c>
      <c r="H1933" s="70" t="s">
        <v>1403</v>
      </c>
      <c r="I1933" s="70" t="s">
        <v>83</v>
      </c>
    </row>
    <row r="1934" spans="1:9" x14ac:dyDescent="0.2">
      <c r="A1934" s="71">
        <v>7195891646792</v>
      </c>
      <c r="B1934" s="71">
        <v>7006562536155</v>
      </c>
      <c r="C1934" s="70" t="s">
        <v>48</v>
      </c>
      <c r="D1934">
        <v>0</v>
      </c>
      <c r="E1934" s="72">
        <v>46100</v>
      </c>
      <c r="F1934" s="72">
        <v>45300</v>
      </c>
      <c r="G1934" s="70" t="s">
        <v>84</v>
      </c>
      <c r="H1934" s="70" t="s">
        <v>1407</v>
      </c>
      <c r="I1934" s="70" t="s">
        <v>91</v>
      </c>
    </row>
    <row r="1935" spans="1:9" x14ac:dyDescent="0.2">
      <c r="A1935" s="71">
        <v>7195891656797</v>
      </c>
      <c r="B1935" s="71">
        <v>7006562556221</v>
      </c>
      <c r="C1935" s="70" t="s">
        <v>48</v>
      </c>
      <c r="D1935">
        <v>0</v>
      </c>
      <c r="E1935" s="72">
        <v>46200</v>
      </c>
      <c r="F1935" s="72">
        <v>181900</v>
      </c>
      <c r="G1935" s="70" t="s">
        <v>84</v>
      </c>
      <c r="H1935" s="70" t="s">
        <v>1408</v>
      </c>
      <c r="I1935" s="70" t="s">
        <v>91</v>
      </c>
    </row>
    <row r="1936" spans="1:9" x14ac:dyDescent="0.2">
      <c r="A1936" s="71">
        <v>7195891666800</v>
      </c>
      <c r="B1936" s="71">
        <v>7006562566251</v>
      </c>
      <c r="C1936" s="70" t="s">
        <v>48</v>
      </c>
      <c r="D1936">
        <v>0</v>
      </c>
      <c r="E1936" s="72">
        <v>38500</v>
      </c>
      <c r="F1936" s="72">
        <v>123000</v>
      </c>
      <c r="G1936" s="70" t="s">
        <v>84</v>
      </c>
      <c r="H1936" s="70" t="s">
        <v>1409</v>
      </c>
      <c r="I1936" s="70" t="s">
        <v>91</v>
      </c>
    </row>
    <row r="1937" spans="1:9" x14ac:dyDescent="0.2">
      <c r="A1937" s="71">
        <v>7195891666803</v>
      </c>
      <c r="B1937" s="71">
        <v>7006562576283</v>
      </c>
      <c r="C1937" s="70" t="s">
        <v>48</v>
      </c>
      <c r="D1937">
        <v>0</v>
      </c>
      <c r="E1937" s="72">
        <v>27900</v>
      </c>
      <c r="F1937" s="72">
        <v>66900</v>
      </c>
      <c r="G1937" s="70" t="s">
        <v>84</v>
      </c>
      <c r="H1937" s="70" t="s">
        <v>1410</v>
      </c>
      <c r="I1937" s="70" t="s">
        <v>91</v>
      </c>
    </row>
    <row r="1938" spans="1:9" x14ac:dyDescent="0.2">
      <c r="A1938" s="71">
        <v>7195891676809</v>
      </c>
      <c r="B1938" s="71">
        <v>7006562586353</v>
      </c>
      <c r="C1938" s="70" t="s">
        <v>48</v>
      </c>
      <c r="D1938">
        <v>0</v>
      </c>
      <c r="E1938" s="72">
        <v>0</v>
      </c>
      <c r="F1938" s="72">
        <v>238100</v>
      </c>
      <c r="G1938" s="70" t="s">
        <v>84</v>
      </c>
      <c r="H1938" s="70" t="s">
        <v>1411</v>
      </c>
      <c r="I1938" s="70" t="s">
        <v>91</v>
      </c>
    </row>
    <row r="1939" spans="1:9" x14ac:dyDescent="0.2">
      <c r="A1939" s="71">
        <v>7195891686812</v>
      </c>
      <c r="B1939" s="71">
        <v>7006562596389</v>
      </c>
      <c r="C1939" s="70" t="s">
        <v>48</v>
      </c>
      <c r="D1939">
        <v>0</v>
      </c>
      <c r="E1939" s="72">
        <v>49200</v>
      </c>
      <c r="F1939" s="72">
        <v>155500</v>
      </c>
      <c r="G1939" s="70" t="s">
        <v>84</v>
      </c>
      <c r="H1939" s="70" t="s">
        <v>1412</v>
      </c>
      <c r="I1939" s="70" t="s">
        <v>91</v>
      </c>
    </row>
    <row r="1940" spans="1:9" x14ac:dyDescent="0.2">
      <c r="A1940" s="71">
        <v>7195891686815</v>
      </c>
      <c r="B1940" s="71">
        <v>7006562606422</v>
      </c>
      <c r="C1940" s="70" t="s">
        <v>48</v>
      </c>
      <c r="D1940">
        <v>0</v>
      </c>
      <c r="E1940" s="72">
        <v>0</v>
      </c>
      <c r="F1940" s="72">
        <v>30000</v>
      </c>
      <c r="G1940" s="70" t="s">
        <v>84</v>
      </c>
      <c r="H1940" s="70" t="s">
        <v>1413</v>
      </c>
      <c r="I1940" s="70" t="s">
        <v>91</v>
      </c>
    </row>
    <row r="1941" spans="1:9" x14ac:dyDescent="0.2">
      <c r="A1941" s="71">
        <v>7195891696824</v>
      </c>
      <c r="B1941" s="71">
        <v>7006562626549</v>
      </c>
      <c r="C1941" s="70" t="s">
        <v>48</v>
      </c>
      <c r="D1941">
        <v>0</v>
      </c>
      <c r="E1941" s="72">
        <v>31800</v>
      </c>
      <c r="F1941" s="72">
        <v>17300</v>
      </c>
      <c r="G1941" s="70" t="s">
        <v>84</v>
      </c>
      <c r="H1941" s="70" t="s">
        <v>67</v>
      </c>
      <c r="I1941" s="70" t="s">
        <v>91</v>
      </c>
    </row>
    <row r="1942" spans="1:9" x14ac:dyDescent="0.2">
      <c r="A1942" s="71">
        <v>7195891706828</v>
      </c>
      <c r="B1942" s="71">
        <v>7006562626582</v>
      </c>
      <c r="C1942" s="70" t="s">
        <v>48</v>
      </c>
      <c r="D1942">
        <v>0</v>
      </c>
      <c r="E1942" s="72">
        <v>31600</v>
      </c>
      <c r="F1942" s="72">
        <v>52500</v>
      </c>
      <c r="G1942" s="70" t="s">
        <v>84</v>
      </c>
      <c r="H1942" s="70" t="s">
        <v>1414</v>
      </c>
      <c r="I1942" s="70" t="s">
        <v>91</v>
      </c>
    </row>
    <row r="1943" spans="1:9" x14ac:dyDescent="0.2">
      <c r="A1943" s="71">
        <v>7195891706832</v>
      </c>
      <c r="B1943" s="71">
        <v>7006562636616</v>
      </c>
      <c r="C1943" s="70" t="s">
        <v>48</v>
      </c>
      <c r="D1943">
        <v>0</v>
      </c>
      <c r="E1943" s="72">
        <v>29300</v>
      </c>
      <c r="F1943" s="72">
        <v>52600</v>
      </c>
      <c r="G1943" s="70" t="s">
        <v>84</v>
      </c>
      <c r="H1943" s="70" t="s">
        <v>1415</v>
      </c>
      <c r="I1943" s="70" t="s">
        <v>91</v>
      </c>
    </row>
    <row r="1944" spans="1:9" x14ac:dyDescent="0.2">
      <c r="A1944" s="71">
        <v>7195891716837</v>
      </c>
      <c r="B1944" s="71">
        <v>7006562636652</v>
      </c>
      <c r="C1944" s="70" t="s">
        <v>48</v>
      </c>
      <c r="D1944">
        <v>0</v>
      </c>
      <c r="E1944" s="72">
        <v>28500</v>
      </c>
      <c r="F1944" s="72">
        <v>50000</v>
      </c>
      <c r="G1944" s="70" t="s">
        <v>84</v>
      </c>
      <c r="H1944" s="70" t="s">
        <v>1416</v>
      </c>
      <c r="I1944" s="70" t="s">
        <v>91</v>
      </c>
    </row>
    <row r="1945" spans="1:9" x14ac:dyDescent="0.2">
      <c r="A1945" s="71">
        <v>7195891716841</v>
      </c>
      <c r="B1945" s="71">
        <v>7006562646688</v>
      </c>
      <c r="C1945" s="70" t="s">
        <v>48</v>
      </c>
      <c r="D1945">
        <v>0</v>
      </c>
      <c r="E1945" s="72">
        <v>27300</v>
      </c>
      <c r="F1945" s="72">
        <v>44700</v>
      </c>
      <c r="G1945" s="70" t="s">
        <v>84</v>
      </c>
      <c r="H1945" s="70" t="s">
        <v>1417</v>
      </c>
      <c r="I1945" s="70" t="s">
        <v>91</v>
      </c>
    </row>
    <row r="1946" spans="1:9" x14ac:dyDescent="0.2">
      <c r="A1946" s="71">
        <v>7195891726845</v>
      </c>
      <c r="B1946" s="71">
        <v>7006562656722</v>
      </c>
      <c r="C1946" s="70" t="s">
        <v>48</v>
      </c>
      <c r="D1946">
        <v>0</v>
      </c>
      <c r="E1946" s="72">
        <v>30600</v>
      </c>
      <c r="F1946" s="72">
        <v>25900</v>
      </c>
      <c r="G1946" s="70" t="s">
        <v>84</v>
      </c>
      <c r="H1946" s="70" t="s">
        <v>1418</v>
      </c>
      <c r="I1946" s="70" t="s">
        <v>91</v>
      </c>
    </row>
    <row r="1947" spans="1:9" x14ac:dyDescent="0.2">
      <c r="A1947" s="71">
        <v>7195891726850</v>
      </c>
      <c r="B1947" s="71">
        <v>7006562666760</v>
      </c>
      <c r="C1947" s="70" t="s">
        <v>48</v>
      </c>
      <c r="D1947">
        <v>0</v>
      </c>
      <c r="E1947" s="72">
        <v>32900</v>
      </c>
      <c r="F1947" s="72">
        <v>40100</v>
      </c>
      <c r="G1947" s="70" t="s">
        <v>84</v>
      </c>
      <c r="H1947" s="70" t="s">
        <v>1419</v>
      </c>
      <c r="I1947" s="70" t="s">
        <v>91</v>
      </c>
    </row>
    <row r="1948" spans="1:9" x14ac:dyDescent="0.2">
      <c r="A1948" s="71">
        <v>7195891726854</v>
      </c>
      <c r="B1948" s="71">
        <v>7006562676795</v>
      </c>
      <c r="C1948" s="70" t="s">
        <v>48</v>
      </c>
      <c r="D1948">
        <v>0</v>
      </c>
      <c r="E1948" s="72">
        <v>31900</v>
      </c>
      <c r="F1948" s="72">
        <v>38300</v>
      </c>
      <c r="G1948" s="70" t="s">
        <v>84</v>
      </c>
      <c r="H1948" s="70" t="s">
        <v>1420</v>
      </c>
      <c r="I1948" s="70" t="s">
        <v>91</v>
      </c>
    </row>
    <row r="1949" spans="1:9" x14ac:dyDescent="0.2">
      <c r="A1949" s="71">
        <v>7195891736856</v>
      </c>
      <c r="B1949" s="71">
        <v>7006562676824</v>
      </c>
      <c r="C1949" s="70" t="s">
        <v>48</v>
      </c>
      <c r="D1949">
        <v>0</v>
      </c>
      <c r="E1949" s="72">
        <v>14300</v>
      </c>
      <c r="F1949" s="72">
        <v>0</v>
      </c>
      <c r="G1949" s="70" t="s">
        <v>84</v>
      </c>
      <c r="H1949" s="70" t="s">
        <v>1421</v>
      </c>
      <c r="I1949" s="70" t="s">
        <v>91</v>
      </c>
    </row>
    <row r="1950" spans="1:9" x14ac:dyDescent="0.2">
      <c r="A1950" s="71">
        <v>7195891736860</v>
      </c>
      <c r="B1950" s="71">
        <v>7006562676850</v>
      </c>
      <c r="C1950" s="70" t="s">
        <v>48</v>
      </c>
      <c r="D1950">
        <v>0</v>
      </c>
      <c r="E1950" s="72">
        <v>13500</v>
      </c>
      <c r="F1950" s="72">
        <v>47300</v>
      </c>
      <c r="G1950" s="70" t="s">
        <v>84</v>
      </c>
      <c r="H1950" s="70" t="s">
        <v>1422</v>
      </c>
      <c r="I1950" s="70" t="s">
        <v>91</v>
      </c>
    </row>
    <row r="1951" spans="1:9" x14ac:dyDescent="0.2">
      <c r="A1951" s="71">
        <v>7195891746864</v>
      </c>
      <c r="B1951" s="71">
        <v>7006562686883</v>
      </c>
      <c r="C1951" s="70" t="s">
        <v>48</v>
      </c>
      <c r="D1951">
        <v>0</v>
      </c>
      <c r="E1951" s="72">
        <v>12800</v>
      </c>
      <c r="F1951" s="72">
        <v>83800</v>
      </c>
      <c r="G1951" s="70" t="s">
        <v>84</v>
      </c>
      <c r="H1951" s="70" t="s">
        <v>1423</v>
      </c>
      <c r="I1951" s="70" t="s">
        <v>91</v>
      </c>
    </row>
    <row r="1952" spans="1:9" x14ac:dyDescent="0.2">
      <c r="A1952" s="71">
        <v>7195891746870</v>
      </c>
      <c r="B1952" s="71">
        <v>7006562696922</v>
      </c>
      <c r="C1952" s="70" t="s">
        <v>48</v>
      </c>
      <c r="D1952">
        <v>0</v>
      </c>
      <c r="E1952" s="72">
        <v>10800</v>
      </c>
      <c r="F1952" s="72">
        <v>25100</v>
      </c>
      <c r="G1952" s="70" t="s">
        <v>84</v>
      </c>
      <c r="H1952" s="70" t="s">
        <v>1424</v>
      </c>
      <c r="I1952" s="70" t="s">
        <v>91</v>
      </c>
    </row>
    <row r="1953" spans="1:9" x14ac:dyDescent="0.2">
      <c r="A1953" s="71">
        <v>7195891756876</v>
      </c>
      <c r="B1953" s="71">
        <v>7006562706974</v>
      </c>
      <c r="C1953" s="70" t="s">
        <v>48</v>
      </c>
      <c r="D1953">
        <v>0</v>
      </c>
      <c r="E1953" s="72">
        <v>18100</v>
      </c>
      <c r="F1953" s="72">
        <v>21000</v>
      </c>
      <c r="G1953" s="70" t="s">
        <v>84</v>
      </c>
      <c r="H1953" s="70" t="s">
        <v>1425</v>
      </c>
      <c r="I1953" s="70" t="s">
        <v>91</v>
      </c>
    </row>
    <row r="1954" spans="1:9" x14ac:dyDescent="0.2">
      <c r="A1954" s="71">
        <v>7195891756880</v>
      </c>
      <c r="B1954" s="71">
        <v>7006562717009</v>
      </c>
      <c r="C1954" s="70" t="s">
        <v>48</v>
      </c>
      <c r="D1954">
        <v>0</v>
      </c>
      <c r="E1954" s="72">
        <v>21100</v>
      </c>
      <c r="F1954" s="72">
        <v>33400</v>
      </c>
      <c r="G1954" s="70" t="s">
        <v>84</v>
      </c>
      <c r="H1954" s="70" t="s">
        <v>1426</v>
      </c>
      <c r="I1954" s="70" t="s">
        <v>91</v>
      </c>
    </row>
    <row r="1955" spans="1:9" x14ac:dyDescent="0.2">
      <c r="A1955" s="71">
        <v>7195891766890</v>
      </c>
      <c r="B1955" s="71">
        <v>7006562737095</v>
      </c>
      <c r="C1955" s="70" t="s">
        <v>48</v>
      </c>
      <c r="D1955">
        <v>0</v>
      </c>
      <c r="E1955" s="72">
        <v>0</v>
      </c>
      <c r="F1955" s="72">
        <v>23800</v>
      </c>
      <c r="G1955" s="70" t="s">
        <v>84</v>
      </c>
      <c r="H1955" s="70" t="s">
        <v>1427</v>
      </c>
      <c r="I1955" s="70" t="s">
        <v>91</v>
      </c>
    </row>
    <row r="1956" spans="1:9" x14ac:dyDescent="0.2">
      <c r="A1956" s="71">
        <v>7195891776893</v>
      </c>
      <c r="B1956" s="71">
        <v>7006562737126</v>
      </c>
      <c r="C1956" s="70" t="s">
        <v>48</v>
      </c>
      <c r="D1956">
        <v>0</v>
      </c>
      <c r="E1956" s="72">
        <v>0</v>
      </c>
      <c r="F1956" s="72">
        <v>27600</v>
      </c>
      <c r="G1956" s="70" t="s">
        <v>84</v>
      </c>
      <c r="H1956" s="70" t="s">
        <v>1428</v>
      </c>
      <c r="I1956" s="70" t="s">
        <v>91</v>
      </c>
    </row>
    <row r="1957" spans="1:9" x14ac:dyDescent="0.2">
      <c r="A1957" s="71">
        <v>7195891776896</v>
      </c>
      <c r="B1957" s="71">
        <v>7006562747155</v>
      </c>
      <c r="C1957" s="70" t="s">
        <v>48</v>
      </c>
      <c r="D1957">
        <v>0</v>
      </c>
      <c r="E1957" s="72">
        <v>0</v>
      </c>
      <c r="F1957" s="72">
        <v>90300</v>
      </c>
      <c r="G1957" s="70" t="s">
        <v>84</v>
      </c>
      <c r="H1957" s="70" t="s">
        <v>1429</v>
      </c>
      <c r="I1957" s="70" t="s">
        <v>91</v>
      </c>
    </row>
    <row r="1958" spans="1:9" x14ac:dyDescent="0.2">
      <c r="A1958" s="71">
        <v>7195891786899</v>
      </c>
      <c r="B1958" s="71">
        <v>7006562757190</v>
      </c>
      <c r="C1958" s="70" t="s">
        <v>48</v>
      </c>
      <c r="D1958">
        <v>0</v>
      </c>
      <c r="E1958" s="72">
        <v>0</v>
      </c>
      <c r="F1958" s="72">
        <v>20200</v>
      </c>
      <c r="G1958" s="70" t="s">
        <v>84</v>
      </c>
      <c r="H1958" s="70" t="s">
        <v>1430</v>
      </c>
      <c r="I1958" s="70" t="s">
        <v>91</v>
      </c>
    </row>
    <row r="1959" spans="1:9" x14ac:dyDescent="0.2">
      <c r="A1959" s="71">
        <v>7195891786902</v>
      </c>
      <c r="B1959" s="71">
        <v>7006562757220</v>
      </c>
      <c r="C1959" s="70" t="s">
        <v>48</v>
      </c>
      <c r="D1959">
        <v>0</v>
      </c>
      <c r="E1959" s="72">
        <v>0</v>
      </c>
      <c r="F1959" s="72">
        <v>35400</v>
      </c>
      <c r="G1959" s="70" t="s">
        <v>84</v>
      </c>
      <c r="H1959" s="70" t="s">
        <v>1431</v>
      </c>
      <c r="I1959" s="70" t="s">
        <v>91</v>
      </c>
    </row>
    <row r="1960" spans="1:9" x14ac:dyDescent="0.2">
      <c r="A1960" s="71">
        <v>7195891796906</v>
      </c>
      <c r="B1960" s="71">
        <v>7006562767252</v>
      </c>
      <c r="C1960" s="70" t="s">
        <v>48</v>
      </c>
      <c r="D1960">
        <v>0</v>
      </c>
      <c r="E1960" s="72">
        <v>30800</v>
      </c>
      <c r="F1960" s="72">
        <v>55100</v>
      </c>
      <c r="G1960" s="70" t="s">
        <v>84</v>
      </c>
      <c r="H1960" s="70" t="s">
        <v>1432</v>
      </c>
      <c r="I1960" s="70" t="s">
        <v>91</v>
      </c>
    </row>
    <row r="1961" spans="1:9" x14ac:dyDescent="0.2">
      <c r="A1961" s="71">
        <v>7195891796912</v>
      </c>
      <c r="B1961" s="71">
        <v>7006562777291</v>
      </c>
      <c r="C1961" s="70" t="s">
        <v>48</v>
      </c>
      <c r="D1961">
        <v>0</v>
      </c>
      <c r="E1961" s="72">
        <v>31500</v>
      </c>
      <c r="F1961" s="72">
        <v>53700</v>
      </c>
      <c r="G1961" s="70" t="s">
        <v>84</v>
      </c>
      <c r="H1961" s="70" t="s">
        <v>1433</v>
      </c>
      <c r="I1961" s="70" t="s">
        <v>91</v>
      </c>
    </row>
    <row r="1962" spans="1:9" x14ac:dyDescent="0.2">
      <c r="A1962" s="71">
        <v>7195891806916</v>
      </c>
      <c r="B1962" s="71">
        <v>7006562807336</v>
      </c>
      <c r="C1962" s="70" t="s">
        <v>48</v>
      </c>
      <c r="D1962">
        <v>0</v>
      </c>
      <c r="E1962" s="72">
        <v>33500</v>
      </c>
      <c r="F1962" s="72">
        <v>20700</v>
      </c>
      <c r="G1962" s="70" t="s">
        <v>84</v>
      </c>
      <c r="H1962" s="70" t="s">
        <v>1434</v>
      </c>
      <c r="I1962" s="70" t="s">
        <v>91</v>
      </c>
    </row>
    <row r="1963" spans="1:9" x14ac:dyDescent="0.2">
      <c r="A1963" s="71">
        <v>7195891806921</v>
      </c>
      <c r="B1963" s="71">
        <v>7006562817371</v>
      </c>
      <c r="C1963" s="70" t="s">
        <v>48</v>
      </c>
      <c r="D1963">
        <v>0</v>
      </c>
      <c r="E1963" s="72">
        <v>31100</v>
      </c>
      <c r="F1963" s="72">
        <v>50200</v>
      </c>
      <c r="G1963" s="70" t="s">
        <v>84</v>
      </c>
      <c r="H1963" s="70" t="s">
        <v>1435</v>
      </c>
      <c r="I1963" s="70" t="s">
        <v>91</v>
      </c>
    </row>
    <row r="1964" spans="1:9" x14ac:dyDescent="0.2">
      <c r="A1964" s="71">
        <v>7195891816925</v>
      </c>
      <c r="B1964" s="71">
        <v>7006562817404</v>
      </c>
      <c r="C1964" s="70" t="s">
        <v>48</v>
      </c>
      <c r="D1964">
        <v>0</v>
      </c>
      <c r="E1964" s="72">
        <v>28500</v>
      </c>
      <c r="F1964" s="72">
        <v>40400</v>
      </c>
      <c r="G1964" s="70" t="s">
        <v>84</v>
      </c>
      <c r="H1964" s="70" t="s">
        <v>1436</v>
      </c>
      <c r="I1964" s="70" t="s">
        <v>91</v>
      </c>
    </row>
    <row r="1965" spans="1:9" x14ac:dyDescent="0.2">
      <c r="A1965" s="71">
        <v>7195891816928</v>
      </c>
      <c r="B1965" s="71">
        <v>7006562817434</v>
      </c>
      <c r="C1965" s="70" t="s">
        <v>48</v>
      </c>
      <c r="D1965">
        <v>0</v>
      </c>
      <c r="E1965" s="72">
        <v>0</v>
      </c>
      <c r="F1965" s="72">
        <v>31000</v>
      </c>
      <c r="G1965" s="70" t="s">
        <v>84</v>
      </c>
      <c r="H1965" s="70" t="s">
        <v>1437</v>
      </c>
      <c r="I1965" s="70" t="s">
        <v>91</v>
      </c>
    </row>
    <row r="1966" spans="1:9" x14ac:dyDescent="0.2">
      <c r="A1966" s="71">
        <v>7195891816931</v>
      </c>
      <c r="B1966" s="71">
        <v>7006562827466</v>
      </c>
      <c r="C1966" s="70" t="s">
        <v>48</v>
      </c>
      <c r="D1966">
        <v>0</v>
      </c>
      <c r="E1966" s="72">
        <v>0</v>
      </c>
      <c r="F1966" s="72">
        <v>49100</v>
      </c>
      <c r="G1966" s="70" t="s">
        <v>84</v>
      </c>
      <c r="H1966" s="70" t="s">
        <v>1438</v>
      </c>
      <c r="I1966" s="70" t="s">
        <v>91</v>
      </c>
    </row>
    <row r="1967" spans="1:9" x14ac:dyDescent="0.2">
      <c r="A1967" s="71">
        <v>7195891826934</v>
      </c>
      <c r="B1967" s="71">
        <v>7006562837499</v>
      </c>
      <c r="C1967" s="70" t="s">
        <v>48</v>
      </c>
      <c r="D1967">
        <v>0</v>
      </c>
      <c r="E1967" s="72">
        <v>0</v>
      </c>
      <c r="F1967" s="72">
        <v>41000</v>
      </c>
      <c r="G1967" s="70" t="s">
        <v>84</v>
      </c>
      <c r="H1967" s="70" t="s">
        <v>1439</v>
      </c>
      <c r="I1967" s="70" t="s">
        <v>91</v>
      </c>
    </row>
    <row r="1968" spans="1:9" x14ac:dyDescent="0.2">
      <c r="A1968" s="71">
        <v>7195891826937</v>
      </c>
      <c r="B1968" s="71">
        <v>7006562847529</v>
      </c>
      <c r="C1968" s="70" t="s">
        <v>48</v>
      </c>
      <c r="D1968">
        <v>0</v>
      </c>
      <c r="E1968" s="72">
        <v>0</v>
      </c>
      <c r="F1968" s="72">
        <v>25500</v>
      </c>
      <c r="G1968" s="70" t="s">
        <v>84</v>
      </c>
      <c r="H1968" s="70" t="s">
        <v>1440</v>
      </c>
      <c r="I1968" s="70" t="s">
        <v>91</v>
      </c>
    </row>
    <row r="1969" spans="1:9" x14ac:dyDescent="0.2">
      <c r="A1969" s="71">
        <v>7195891826940</v>
      </c>
      <c r="B1969" s="71">
        <v>7006562847558</v>
      </c>
      <c r="C1969" s="70" t="s">
        <v>48</v>
      </c>
      <c r="D1969">
        <v>0</v>
      </c>
      <c r="E1969" s="72">
        <v>0</v>
      </c>
      <c r="F1969" s="72">
        <v>37000</v>
      </c>
      <c r="G1969" s="70" t="s">
        <v>84</v>
      </c>
      <c r="H1969" s="70" t="s">
        <v>1441</v>
      </c>
      <c r="I1969" s="70" t="s">
        <v>91</v>
      </c>
    </row>
    <row r="1970" spans="1:9" x14ac:dyDescent="0.2">
      <c r="A1970" s="71">
        <v>7195891836943</v>
      </c>
      <c r="B1970" s="71">
        <v>7006562857588</v>
      </c>
      <c r="C1970" s="70" t="s">
        <v>48</v>
      </c>
      <c r="D1970">
        <v>0</v>
      </c>
      <c r="E1970" s="72">
        <v>0</v>
      </c>
      <c r="F1970" s="72">
        <v>39500</v>
      </c>
      <c r="G1970" s="70" t="s">
        <v>84</v>
      </c>
      <c r="H1970" s="70" t="s">
        <v>1442</v>
      </c>
      <c r="I1970" s="70" t="s">
        <v>91</v>
      </c>
    </row>
    <row r="1971" spans="1:9" x14ac:dyDescent="0.2">
      <c r="A1971" s="71">
        <v>7195891836946</v>
      </c>
      <c r="B1971" s="71">
        <v>7006562857617</v>
      </c>
      <c r="C1971" s="70" t="s">
        <v>48</v>
      </c>
      <c r="D1971">
        <v>0</v>
      </c>
      <c r="E1971" s="72">
        <v>0</v>
      </c>
      <c r="F1971" s="72">
        <v>22100</v>
      </c>
      <c r="G1971" s="70" t="s">
        <v>84</v>
      </c>
      <c r="H1971" s="70" t="s">
        <v>1443</v>
      </c>
      <c r="I1971" s="70" t="s">
        <v>91</v>
      </c>
    </row>
    <row r="1972" spans="1:9" x14ac:dyDescent="0.2">
      <c r="A1972" s="71">
        <v>7195891836949</v>
      </c>
      <c r="B1972" s="71">
        <v>7006562867647</v>
      </c>
      <c r="C1972" s="70" t="s">
        <v>48</v>
      </c>
      <c r="D1972">
        <v>0</v>
      </c>
      <c r="E1972" s="72">
        <v>0</v>
      </c>
      <c r="F1972" s="72">
        <v>24500</v>
      </c>
      <c r="G1972" s="70" t="s">
        <v>84</v>
      </c>
      <c r="H1972" s="70" t="s">
        <v>1444</v>
      </c>
      <c r="I1972" s="70" t="s">
        <v>91</v>
      </c>
    </row>
    <row r="1973" spans="1:9" x14ac:dyDescent="0.2">
      <c r="A1973" s="71">
        <v>7195891846952</v>
      </c>
      <c r="B1973" s="71">
        <v>7006562867676</v>
      </c>
      <c r="C1973" s="70" t="s">
        <v>48</v>
      </c>
      <c r="D1973">
        <v>0</v>
      </c>
      <c r="E1973" s="72">
        <v>0</v>
      </c>
      <c r="F1973" s="72">
        <v>25700</v>
      </c>
      <c r="G1973" s="70" t="s">
        <v>84</v>
      </c>
      <c r="H1973" s="70" t="s">
        <v>1445</v>
      </c>
      <c r="I1973" s="70" t="s">
        <v>91</v>
      </c>
    </row>
    <row r="1974" spans="1:9" x14ac:dyDescent="0.2">
      <c r="A1974" s="71">
        <v>7195891846957</v>
      </c>
      <c r="B1974" s="71">
        <v>7006562877710</v>
      </c>
      <c r="C1974" s="70" t="s">
        <v>48</v>
      </c>
      <c r="D1974">
        <v>0</v>
      </c>
      <c r="E1974" s="72">
        <v>29100</v>
      </c>
      <c r="F1974" s="72">
        <v>43900</v>
      </c>
      <c r="G1974" s="70" t="s">
        <v>84</v>
      </c>
      <c r="H1974" s="70" t="s">
        <v>1446</v>
      </c>
      <c r="I1974" s="70" t="s">
        <v>91</v>
      </c>
    </row>
    <row r="1975" spans="1:9" x14ac:dyDescent="0.2">
      <c r="A1975" s="71">
        <v>7195891856962</v>
      </c>
      <c r="B1975" s="71">
        <v>7006562877747</v>
      </c>
      <c r="C1975" s="70" t="s">
        <v>48</v>
      </c>
      <c r="D1975">
        <v>0</v>
      </c>
      <c r="E1975" s="72">
        <v>28700</v>
      </c>
      <c r="F1975" s="72">
        <v>38100</v>
      </c>
      <c r="G1975" s="70" t="s">
        <v>84</v>
      </c>
      <c r="H1975" s="70" t="s">
        <v>1447</v>
      </c>
      <c r="I1975" s="70" t="s">
        <v>91</v>
      </c>
    </row>
    <row r="1976" spans="1:9" x14ac:dyDescent="0.2">
      <c r="A1976" s="71">
        <v>7195891856969</v>
      </c>
      <c r="B1976" s="71">
        <v>7006562887801</v>
      </c>
      <c r="C1976" s="70" t="s">
        <v>48</v>
      </c>
      <c r="D1976">
        <v>0</v>
      </c>
      <c r="E1976" s="72">
        <v>0</v>
      </c>
      <c r="F1976" s="72">
        <v>55700</v>
      </c>
      <c r="G1976" s="70" t="s">
        <v>84</v>
      </c>
      <c r="H1976" s="70" t="s">
        <v>1448</v>
      </c>
      <c r="I1976" s="70" t="s">
        <v>91</v>
      </c>
    </row>
    <row r="1977" spans="1:9" x14ac:dyDescent="0.2">
      <c r="A1977" s="71">
        <v>7195891866975</v>
      </c>
      <c r="B1977" s="71">
        <v>7006562897836</v>
      </c>
      <c r="C1977" s="70" t="s">
        <v>48</v>
      </c>
      <c r="D1977">
        <v>0</v>
      </c>
      <c r="E1977" s="72">
        <v>15000</v>
      </c>
      <c r="F1977" s="72">
        <v>47500</v>
      </c>
      <c r="G1977" s="70" t="s">
        <v>84</v>
      </c>
      <c r="H1977" s="70" t="s">
        <v>1449</v>
      </c>
      <c r="I1977" s="70" t="s">
        <v>91</v>
      </c>
    </row>
    <row r="1978" spans="1:9" x14ac:dyDescent="0.2">
      <c r="A1978" s="71">
        <v>7195891866981</v>
      </c>
      <c r="B1978" s="71">
        <v>7006562897867</v>
      </c>
      <c r="C1978" s="70" t="s">
        <v>48</v>
      </c>
      <c r="D1978">
        <v>0</v>
      </c>
      <c r="E1978" s="72">
        <v>15000</v>
      </c>
      <c r="F1978" s="72">
        <v>65100</v>
      </c>
      <c r="G1978" s="70" t="s">
        <v>84</v>
      </c>
      <c r="H1978" s="70" t="s">
        <v>1450</v>
      </c>
      <c r="I1978" s="70" t="s">
        <v>91</v>
      </c>
    </row>
    <row r="1979" spans="1:9" x14ac:dyDescent="0.2">
      <c r="A1979" s="71">
        <v>7195891876986</v>
      </c>
      <c r="B1979" s="71">
        <v>7006562907935</v>
      </c>
      <c r="C1979" s="70" t="s">
        <v>48</v>
      </c>
      <c r="D1979">
        <v>0</v>
      </c>
      <c r="E1979" s="72">
        <v>43600</v>
      </c>
      <c r="F1979" s="72">
        <v>93200</v>
      </c>
      <c r="G1979" s="70" t="s">
        <v>84</v>
      </c>
      <c r="H1979" s="70" t="s">
        <v>1451</v>
      </c>
      <c r="I1979" s="70" t="s">
        <v>91</v>
      </c>
    </row>
    <row r="1980" spans="1:9" x14ac:dyDescent="0.2">
      <c r="A1980" s="71">
        <v>7195891876990</v>
      </c>
      <c r="B1980" s="71">
        <v>7006562907984</v>
      </c>
      <c r="C1980" s="70" t="s">
        <v>48</v>
      </c>
      <c r="D1980">
        <v>0</v>
      </c>
      <c r="E1980" s="72">
        <v>14000</v>
      </c>
      <c r="F1980" s="72">
        <v>152400</v>
      </c>
      <c r="G1980" s="70" t="s">
        <v>84</v>
      </c>
      <c r="H1980" s="70" t="s">
        <v>1452</v>
      </c>
      <c r="I1980" s="70" t="s">
        <v>91</v>
      </c>
    </row>
    <row r="1981" spans="1:9" x14ac:dyDescent="0.2">
      <c r="A1981" s="71">
        <v>7195891886993</v>
      </c>
      <c r="B1981" s="71">
        <v>7006562918014</v>
      </c>
      <c r="C1981" s="70" t="s">
        <v>48</v>
      </c>
      <c r="D1981">
        <v>0</v>
      </c>
      <c r="E1981" s="72">
        <v>14600</v>
      </c>
      <c r="F1981" s="72">
        <v>121500</v>
      </c>
      <c r="G1981" s="70" t="s">
        <v>84</v>
      </c>
      <c r="H1981" s="70" t="s">
        <v>1453</v>
      </c>
      <c r="I1981" s="70" t="s">
        <v>91</v>
      </c>
    </row>
    <row r="1982" spans="1:9" x14ac:dyDescent="0.2">
      <c r="A1982" s="71">
        <v>7195891886998</v>
      </c>
      <c r="B1982" s="71">
        <v>7006562928049</v>
      </c>
      <c r="C1982" s="70" t="s">
        <v>48</v>
      </c>
      <c r="D1982">
        <v>0</v>
      </c>
      <c r="E1982" s="72">
        <v>13600</v>
      </c>
      <c r="F1982" s="72">
        <v>108900</v>
      </c>
      <c r="G1982" s="70" t="s">
        <v>84</v>
      </c>
      <c r="H1982" s="70" t="s">
        <v>1454</v>
      </c>
      <c r="I1982" s="70" t="s">
        <v>91</v>
      </c>
    </row>
    <row r="1983" spans="1:9" x14ac:dyDescent="0.2">
      <c r="A1983" s="71">
        <v>7195891897002</v>
      </c>
      <c r="B1983" s="71">
        <v>7006562938087</v>
      </c>
      <c r="C1983" s="70" t="s">
        <v>111</v>
      </c>
      <c r="D1983">
        <v>0</v>
      </c>
      <c r="E1983" s="72">
        <v>95500</v>
      </c>
      <c r="F1983" s="72">
        <v>17000</v>
      </c>
      <c r="G1983" s="70" t="s">
        <v>84</v>
      </c>
      <c r="H1983" s="70" t="s">
        <v>146</v>
      </c>
      <c r="I1983" s="70" t="s">
        <v>91</v>
      </c>
    </row>
    <row r="1984" spans="1:9" x14ac:dyDescent="0.2">
      <c r="A1984" s="71">
        <v>7195891897011</v>
      </c>
      <c r="B1984" s="71">
        <v>7006562938114</v>
      </c>
      <c r="C1984" s="70" t="s">
        <v>111</v>
      </c>
      <c r="D1984">
        <v>0</v>
      </c>
      <c r="E1984" s="72">
        <v>0</v>
      </c>
      <c r="F1984" s="72">
        <v>49400</v>
      </c>
      <c r="G1984" s="70" t="s">
        <v>84</v>
      </c>
      <c r="H1984" s="70" t="s">
        <v>1455</v>
      </c>
      <c r="I1984" s="70" t="s">
        <v>91</v>
      </c>
    </row>
    <row r="1985" spans="1:9" x14ac:dyDescent="0.2">
      <c r="A1985" s="71">
        <v>7195891907018</v>
      </c>
      <c r="B1985" s="71">
        <v>7006562948158</v>
      </c>
      <c r="C1985" s="70" t="s">
        <v>48</v>
      </c>
      <c r="D1985">
        <v>0</v>
      </c>
      <c r="E1985" s="72">
        <v>24000</v>
      </c>
      <c r="F1985" s="72">
        <v>33900</v>
      </c>
      <c r="G1985" s="70" t="s">
        <v>84</v>
      </c>
      <c r="H1985" s="70" t="s">
        <v>1456</v>
      </c>
      <c r="I1985" s="70" t="s">
        <v>91</v>
      </c>
    </row>
    <row r="1986" spans="1:9" x14ac:dyDescent="0.2">
      <c r="A1986" s="71">
        <v>7195891907020</v>
      </c>
      <c r="B1986" s="71">
        <v>7006562948185</v>
      </c>
      <c r="C1986" s="70" t="s">
        <v>48</v>
      </c>
      <c r="D1986">
        <v>0</v>
      </c>
      <c r="E1986" s="72">
        <v>1800</v>
      </c>
      <c r="F1986" s="72">
        <v>0</v>
      </c>
      <c r="G1986" s="70" t="s">
        <v>84</v>
      </c>
      <c r="H1986" s="70" t="s">
        <v>1457</v>
      </c>
      <c r="I1986" s="70" t="s">
        <v>91</v>
      </c>
    </row>
    <row r="1987" spans="1:9" x14ac:dyDescent="0.2">
      <c r="A1987" s="71">
        <v>7195891907025</v>
      </c>
      <c r="B1987" s="71">
        <v>7006562948212</v>
      </c>
      <c r="C1987" s="70" t="s">
        <v>48</v>
      </c>
      <c r="D1987">
        <v>0</v>
      </c>
      <c r="E1987" s="72">
        <v>13700</v>
      </c>
      <c r="F1987" s="72">
        <v>36700</v>
      </c>
      <c r="G1987" s="70" t="s">
        <v>84</v>
      </c>
      <c r="H1987" s="70" t="s">
        <v>1458</v>
      </c>
      <c r="I1987" s="70" t="s">
        <v>91</v>
      </c>
    </row>
    <row r="1988" spans="1:9" x14ac:dyDescent="0.2">
      <c r="A1988" s="71">
        <v>7195891917029</v>
      </c>
      <c r="B1988" s="71">
        <v>7006562968244</v>
      </c>
      <c r="C1988" s="70" t="s">
        <v>75</v>
      </c>
      <c r="D1988">
        <v>-12</v>
      </c>
      <c r="E1988" s="72">
        <v>-3200</v>
      </c>
      <c r="F1988" s="72">
        <v>0</v>
      </c>
      <c r="G1988" s="70" t="s">
        <v>76</v>
      </c>
      <c r="H1988" s="70" t="s">
        <v>1459</v>
      </c>
      <c r="I1988" s="70" t="s">
        <v>78</v>
      </c>
    </row>
    <row r="1989" spans="1:9" x14ac:dyDescent="0.2">
      <c r="A1989" s="71">
        <v>7195891917030</v>
      </c>
      <c r="B1989" s="71">
        <v>7006562968244</v>
      </c>
      <c r="C1989" s="70" t="s">
        <v>81</v>
      </c>
      <c r="D1989">
        <v>2</v>
      </c>
      <c r="E1989" s="72">
        <v>500</v>
      </c>
      <c r="F1989" s="72">
        <v>0</v>
      </c>
      <c r="G1989" s="70" t="s">
        <v>76</v>
      </c>
      <c r="H1989" s="70" t="s">
        <v>1459</v>
      </c>
      <c r="I1989" s="70" t="s">
        <v>78</v>
      </c>
    </row>
    <row r="1990" spans="1:9" x14ac:dyDescent="0.2">
      <c r="A1990" s="71">
        <v>7195891917031</v>
      </c>
      <c r="B1990" s="71">
        <v>7006562968244</v>
      </c>
      <c r="C1990" s="70" t="s">
        <v>79</v>
      </c>
      <c r="D1990">
        <v>10</v>
      </c>
      <c r="E1990" s="72">
        <v>2700</v>
      </c>
      <c r="F1990" s="72">
        <v>0</v>
      </c>
      <c r="G1990" s="70" t="s">
        <v>76</v>
      </c>
      <c r="H1990" s="70" t="s">
        <v>1459</v>
      </c>
      <c r="I1990" s="70" t="s">
        <v>78</v>
      </c>
    </row>
    <row r="1991" spans="1:9" x14ac:dyDescent="0.2">
      <c r="A1991" s="71">
        <v>7195891927037</v>
      </c>
      <c r="B1991" s="71">
        <v>7006562968266</v>
      </c>
      <c r="C1991" s="70" t="s">
        <v>48</v>
      </c>
      <c r="D1991">
        <v>0</v>
      </c>
      <c r="E1991" s="72">
        <v>16900</v>
      </c>
      <c r="F1991" s="72">
        <v>114000</v>
      </c>
      <c r="G1991" s="70" t="s">
        <v>84</v>
      </c>
      <c r="H1991" s="70" t="s">
        <v>1460</v>
      </c>
      <c r="I1991" s="70" t="s">
        <v>91</v>
      </c>
    </row>
    <row r="1992" spans="1:9" x14ac:dyDescent="0.2">
      <c r="A1992" s="71">
        <v>7195891927040</v>
      </c>
      <c r="B1992" s="71">
        <v>7006562978298</v>
      </c>
      <c r="C1992" s="70" t="s">
        <v>48</v>
      </c>
      <c r="D1992">
        <v>0</v>
      </c>
      <c r="E1992" s="72">
        <v>16500</v>
      </c>
      <c r="F1992" s="72">
        <v>176100</v>
      </c>
      <c r="G1992" s="70" t="s">
        <v>84</v>
      </c>
      <c r="H1992" s="70" t="s">
        <v>1461</v>
      </c>
      <c r="I1992" s="70" t="s">
        <v>91</v>
      </c>
    </row>
    <row r="1993" spans="1:9" x14ac:dyDescent="0.2">
      <c r="A1993" s="71">
        <v>7195891927043</v>
      </c>
      <c r="B1993" s="71">
        <v>7006562978328</v>
      </c>
      <c r="C1993" s="70" t="s">
        <v>48</v>
      </c>
      <c r="D1993">
        <v>0</v>
      </c>
      <c r="E1993" s="72">
        <v>13200</v>
      </c>
      <c r="F1993" s="72">
        <v>204700</v>
      </c>
      <c r="G1993" s="70" t="s">
        <v>84</v>
      </c>
      <c r="H1993" s="70" t="s">
        <v>1462</v>
      </c>
      <c r="I1993" s="70" t="s">
        <v>91</v>
      </c>
    </row>
    <row r="1994" spans="1:9" x14ac:dyDescent="0.2">
      <c r="A1994" s="71">
        <v>7195891937046</v>
      </c>
      <c r="B1994" s="71">
        <v>7006562988360</v>
      </c>
      <c r="C1994" s="70" t="s">
        <v>48</v>
      </c>
      <c r="D1994">
        <v>0</v>
      </c>
      <c r="E1994" s="72">
        <v>13900</v>
      </c>
      <c r="F1994" s="72">
        <v>72400</v>
      </c>
      <c r="G1994" s="70" t="s">
        <v>84</v>
      </c>
      <c r="H1994" s="70" t="s">
        <v>1463</v>
      </c>
      <c r="I1994" s="70" t="s">
        <v>91</v>
      </c>
    </row>
    <row r="1995" spans="1:9" x14ac:dyDescent="0.2">
      <c r="A1995" s="71">
        <v>7195891937052</v>
      </c>
      <c r="B1995" s="71">
        <v>7006562998398</v>
      </c>
      <c r="C1995" s="70" t="s">
        <v>75</v>
      </c>
      <c r="D1995">
        <v>1.2</v>
      </c>
      <c r="E1995" s="72">
        <v>200</v>
      </c>
      <c r="F1995" s="72">
        <v>0</v>
      </c>
      <c r="G1995" s="70" t="s">
        <v>76</v>
      </c>
      <c r="H1995" s="70" t="s">
        <v>1464</v>
      </c>
      <c r="I1995" s="70" t="s">
        <v>1465</v>
      </c>
    </row>
    <row r="1996" spans="1:9" x14ac:dyDescent="0.2">
      <c r="A1996" s="71">
        <v>7195891937053</v>
      </c>
      <c r="B1996" s="71">
        <v>7006562998398</v>
      </c>
      <c r="C1996" s="70" t="s">
        <v>79</v>
      </c>
      <c r="D1996">
        <v>-0.5</v>
      </c>
      <c r="E1996" s="72">
        <v>-100</v>
      </c>
      <c r="F1996" s="72">
        <v>0</v>
      </c>
      <c r="G1996" s="70" t="s">
        <v>76</v>
      </c>
      <c r="H1996" s="70" t="s">
        <v>1464</v>
      </c>
      <c r="I1996" s="70" t="s">
        <v>373</v>
      </c>
    </row>
    <row r="1997" spans="1:9" x14ac:dyDescent="0.2">
      <c r="A1997" s="71">
        <v>7195891937054</v>
      </c>
      <c r="B1997" s="71">
        <v>7006562998398</v>
      </c>
      <c r="C1997" s="70" t="s">
        <v>80</v>
      </c>
      <c r="D1997">
        <v>2.5</v>
      </c>
      <c r="E1997" s="72">
        <v>100</v>
      </c>
      <c r="F1997" s="72">
        <v>0</v>
      </c>
      <c r="G1997" s="70" t="s">
        <v>76</v>
      </c>
      <c r="H1997" s="70" t="s">
        <v>1464</v>
      </c>
      <c r="I1997" s="70" t="s">
        <v>755</v>
      </c>
    </row>
    <row r="1998" spans="1:9" x14ac:dyDescent="0.2">
      <c r="A1998" s="71">
        <v>7195891937055</v>
      </c>
      <c r="B1998" s="71">
        <v>7006562998398</v>
      </c>
      <c r="C1998" s="70" t="s">
        <v>297</v>
      </c>
      <c r="D1998">
        <v>3.2</v>
      </c>
      <c r="E1998" s="72">
        <v>1600</v>
      </c>
      <c r="F1998" s="72">
        <v>0</v>
      </c>
      <c r="G1998" s="70" t="s">
        <v>76</v>
      </c>
      <c r="H1998" s="70" t="s">
        <v>1464</v>
      </c>
      <c r="I1998" s="70" t="s">
        <v>1466</v>
      </c>
    </row>
    <row r="1999" spans="1:9" x14ac:dyDescent="0.2">
      <c r="A1999" s="71">
        <v>7195891937056</v>
      </c>
      <c r="B1999" s="71">
        <v>7006562998398</v>
      </c>
      <c r="C1999" s="70" t="s">
        <v>81</v>
      </c>
      <c r="D1999">
        <v>-2</v>
      </c>
      <c r="E1999" s="72">
        <v>-1500</v>
      </c>
      <c r="F1999" s="72">
        <v>0</v>
      </c>
      <c r="G1999" s="70" t="s">
        <v>76</v>
      </c>
      <c r="H1999" s="70" t="s">
        <v>1464</v>
      </c>
      <c r="I1999" s="70" t="s">
        <v>302</v>
      </c>
    </row>
    <row r="2000" spans="1:9" x14ac:dyDescent="0.2">
      <c r="A2000" s="71">
        <v>7195891937057</v>
      </c>
      <c r="B2000" s="71">
        <v>7006562998398</v>
      </c>
      <c r="C2000" s="70" t="s">
        <v>157</v>
      </c>
      <c r="D2000">
        <v>-4.4000000000000004</v>
      </c>
      <c r="E2000" s="72">
        <v>-300</v>
      </c>
      <c r="F2000" s="72">
        <v>0</v>
      </c>
      <c r="G2000" s="70" t="s">
        <v>76</v>
      </c>
      <c r="H2000" s="70" t="s">
        <v>1464</v>
      </c>
      <c r="I2000" s="70" t="s">
        <v>1467</v>
      </c>
    </row>
    <row r="2001" spans="1:9" x14ac:dyDescent="0.2">
      <c r="A2001" s="71">
        <v>7195891947066</v>
      </c>
      <c r="B2001" s="71">
        <v>7006562998426</v>
      </c>
      <c r="C2001" s="70" t="s">
        <v>75</v>
      </c>
      <c r="D2001">
        <v>-1.2</v>
      </c>
      <c r="E2001" s="72">
        <v>-300</v>
      </c>
      <c r="F2001" s="72">
        <v>0</v>
      </c>
      <c r="G2001" s="70" t="s">
        <v>76</v>
      </c>
      <c r="H2001" s="70" t="s">
        <v>1468</v>
      </c>
      <c r="I2001" s="70" t="s">
        <v>571</v>
      </c>
    </row>
    <row r="2002" spans="1:9" x14ac:dyDescent="0.2">
      <c r="A2002" s="71">
        <v>7195891947067</v>
      </c>
      <c r="B2002" s="71">
        <v>7006562998426</v>
      </c>
      <c r="C2002" s="70" t="s">
        <v>79</v>
      </c>
      <c r="D2002">
        <v>-6.2</v>
      </c>
      <c r="E2002" s="72">
        <v>-1100</v>
      </c>
      <c r="F2002" s="72">
        <v>0</v>
      </c>
      <c r="G2002" s="70" t="s">
        <v>76</v>
      </c>
      <c r="H2002" s="70" t="s">
        <v>1468</v>
      </c>
      <c r="I2002" s="70" t="s">
        <v>571</v>
      </c>
    </row>
    <row r="2003" spans="1:9" x14ac:dyDescent="0.2">
      <c r="A2003" s="71">
        <v>7195891947068</v>
      </c>
      <c r="B2003" s="71">
        <v>7006562998426</v>
      </c>
      <c r="C2003" s="70" t="s">
        <v>80</v>
      </c>
      <c r="D2003">
        <v>8.5</v>
      </c>
      <c r="E2003" s="72">
        <v>2200</v>
      </c>
      <c r="F2003" s="72">
        <v>0</v>
      </c>
      <c r="G2003" s="70" t="s">
        <v>76</v>
      </c>
      <c r="H2003" s="70" t="s">
        <v>1468</v>
      </c>
      <c r="I2003" s="70" t="s">
        <v>1469</v>
      </c>
    </row>
    <row r="2004" spans="1:9" x14ac:dyDescent="0.2">
      <c r="A2004" s="71">
        <v>7195891947069</v>
      </c>
      <c r="B2004" s="71">
        <v>7006562998426</v>
      </c>
      <c r="C2004" s="70" t="s">
        <v>81</v>
      </c>
      <c r="D2004">
        <v>-1.1000000000000001</v>
      </c>
      <c r="E2004" s="72">
        <v>-800</v>
      </c>
      <c r="F2004" s="72">
        <v>0</v>
      </c>
      <c r="G2004" s="70" t="s">
        <v>76</v>
      </c>
      <c r="H2004" s="70" t="s">
        <v>1468</v>
      </c>
      <c r="I2004" s="70" t="s">
        <v>571</v>
      </c>
    </row>
    <row r="2005" spans="1:9" x14ac:dyDescent="0.2">
      <c r="A2005" s="71">
        <v>7195891957077</v>
      </c>
      <c r="B2005" s="71">
        <v>7006562998452</v>
      </c>
      <c r="C2005" s="70" t="s">
        <v>48</v>
      </c>
      <c r="D2005">
        <v>0</v>
      </c>
      <c r="E2005" s="72">
        <v>33000</v>
      </c>
      <c r="F2005" s="72">
        <v>83300</v>
      </c>
      <c r="G2005" s="70" t="s">
        <v>84</v>
      </c>
      <c r="H2005" s="70" t="s">
        <v>1470</v>
      </c>
      <c r="I2005" s="70" t="s">
        <v>91</v>
      </c>
    </row>
    <row r="2006" spans="1:9" x14ac:dyDescent="0.2">
      <c r="A2006" s="71">
        <v>7195891967081</v>
      </c>
      <c r="B2006" s="71">
        <v>7006563008486</v>
      </c>
      <c r="C2006" s="70" t="s">
        <v>48</v>
      </c>
      <c r="D2006">
        <v>0</v>
      </c>
      <c r="E2006" s="72">
        <v>33000</v>
      </c>
      <c r="F2006" s="72">
        <v>73000</v>
      </c>
      <c r="G2006" s="70" t="s">
        <v>84</v>
      </c>
      <c r="H2006" s="70" t="s">
        <v>1471</v>
      </c>
      <c r="I2006" s="70" t="s">
        <v>91</v>
      </c>
    </row>
    <row r="2007" spans="1:9" x14ac:dyDescent="0.2">
      <c r="A2007" s="71">
        <v>7195891967086</v>
      </c>
      <c r="B2007" s="71">
        <v>7006563008522</v>
      </c>
      <c r="C2007" s="70" t="s">
        <v>48</v>
      </c>
      <c r="D2007">
        <v>0</v>
      </c>
      <c r="E2007" s="72">
        <v>33000</v>
      </c>
      <c r="F2007" s="72">
        <v>46100</v>
      </c>
      <c r="G2007" s="70" t="s">
        <v>84</v>
      </c>
      <c r="H2007" s="70" t="s">
        <v>1472</v>
      </c>
      <c r="I2007" s="70" t="s">
        <v>91</v>
      </c>
    </row>
    <row r="2008" spans="1:9" x14ac:dyDescent="0.2">
      <c r="A2008" s="71">
        <v>7195891977091</v>
      </c>
      <c r="B2008" s="71">
        <v>7006563028557</v>
      </c>
      <c r="C2008" s="70" t="s">
        <v>79</v>
      </c>
      <c r="D2008">
        <v>-2.2000000000000002</v>
      </c>
      <c r="E2008" s="72">
        <v>-500</v>
      </c>
      <c r="F2008" s="72">
        <v>0</v>
      </c>
      <c r="G2008" s="70" t="s">
        <v>76</v>
      </c>
      <c r="H2008" s="70" t="s">
        <v>1473</v>
      </c>
      <c r="I2008" s="70" t="s">
        <v>373</v>
      </c>
    </row>
    <row r="2009" spans="1:9" x14ac:dyDescent="0.2">
      <c r="A2009" s="71">
        <v>7195891977092</v>
      </c>
      <c r="B2009" s="71">
        <v>7006563028557</v>
      </c>
      <c r="C2009" s="70" t="s">
        <v>80</v>
      </c>
      <c r="D2009">
        <v>-1.2</v>
      </c>
      <c r="E2009" s="72">
        <v>-200</v>
      </c>
      <c r="F2009" s="72">
        <v>0</v>
      </c>
      <c r="G2009" s="70" t="s">
        <v>76</v>
      </c>
      <c r="H2009" s="70" t="s">
        <v>1473</v>
      </c>
      <c r="I2009" s="70" t="s">
        <v>338</v>
      </c>
    </row>
    <row r="2010" spans="1:9" x14ac:dyDescent="0.2">
      <c r="A2010" s="71">
        <v>7195891977093</v>
      </c>
      <c r="B2010" s="71">
        <v>7006563028557</v>
      </c>
      <c r="C2010" s="70" t="s">
        <v>81</v>
      </c>
      <c r="D2010">
        <v>0.5</v>
      </c>
      <c r="E2010" s="72">
        <v>100</v>
      </c>
      <c r="F2010" s="72">
        <v>0</v>
      </c>
      <c r="G2010" s="70" t="s">
        <v>76</v>
      </c>
      <c r="H2010" s="70" t="s">
        <v>1473</v>
      </c>
      <c r="I2010" s="70" t="s">
        <v>345</v>
      </c>
    </row>
    <row r="2011" spans="1:9" x14ac:dyDescent="0.2">
      <c r="A2011" s="71">
        <v>7195891977094</v>
      </c>
      <c r="B2011" s="71">
        <v>7006563028557</v>
      </c>
      <c r="C2011" s="70" t="s">
        <v>75</v>
      </c>
      <c r="D2011">
        <v>2.9</v>
      </c>
      <c r="E2011" s="72">
        <v>600</v>
      </c>
      <c r="F2011" s="72">
        <v>0</v>
      </c>
      <c r="G2011" s="70" t="s">
        <v>76</v>
      </c>
      <c r="H2011" s="70" t="s">
        <v>1473</v>
      </c>
      <c r="I2011" s="70" t="s">
        <v>340</v>
      </c>
    </row>
    <row r="2012" spans="1:9" x14ac:dyDescent="0.2">
      <c r="A2012" s="71">
        <v>7195891987115</v>
      </c>
      <c r="B2012" s="71">
        <v>7006563028610</v>
      </c>
      <c r="C2012" s="70" t="s">
        <v>117</v>
      </c>
      <c r="D2012">
        <v>0.19</v>
      </c>
      <c r="E2012" s="72">
        <v>100</v>
      </c>
      <c r="F2012" s="72">
        <v>0</v>
      </c>
      <c r="G2012" s="70" t="s">
        <v>76</v>
      </c>
      <c r="H2012" s="70" t="s">
        <v>1474</v>
      </c>
      <c r="I2012" s="70" t="s">
        <v>368</v>
      </c>
    </row>
    <row r="2013" spans="1:9" x14ac:dyDescent="0.2">
      <c r="A2013" s="71">
        <v>7195891987116</v>
      </c>
      <c r="B2013" s="71">
        <v>7006563028610</v>
      </c>
      <c r="C2013" s="70" t="s">
        <v>80</v>
      </c>
      <c r="D2013">
        <v>5.3</v>
      </c>
      <c r="E2013" s="72">
        <v>1200</v>
      </c>
      <c r="F2013" s="72">
        <v>0</v>
      </c>
      <c r="G2013" s="70" t="s">
        <v>76</v>
      </c>
      <c r="H2013" s="70" t="s">
        <v>1474</v>
      </c>
      <c r="I2013" s="70" t="s">
        <v>301</v>
      </c>
    </row>
    <row r="2014" spans="1:9" x14ac:dyDescent="0.2">
      <c r="A2014" s="71">
        <v>7195891987117</v>
      </c>
      <c r="B2014" s="71">
        <v>7006563028610</v>
      </c>
      <c r="C2014" s="70" t="s">
        <v>81</v>
      </c>
      <c r="D2014">
        <v>-0.45900000000000002</v>
      </c>
      <c r="E2014" s="72">
        <v>-300</v>
      </c>
      <c r="F2014" s="72">
        <v>0</v>
      </c>
      <c r="G2014" s="70" t="s">
        <v>76</v>
      </c>
      <c r="H2014" s="70" t="s">
        <v>1474</v>
      </c>
      <c r="I2014" s="70" t="s">
        <v>1406</v>
      </c>
    </row>
    <row r="2015" spans="1:9" x14ac:dyDescent="0.2">
      <c r="A2015" s="71">
        <v>7195891987118</v>
      </c>
      <c r="B2015" s="71">
        <v>7006563028610</v>
      </c>
      <c r="C2015" s="70" t="s">
        <v>75</v>
      </c>
      <c r="D2015">
        <v>4.359</v>
      </c>
      <c r="E2015" s="72">
        <v>1100</v>
      </c>
      <c r="F2015" s="72">
        <v>0</v>
      </c>
      <c r="G2015" s="70" t="s">
        <v>76</v>
      </c>
      <c r="H2015" s="70" t="s">
        <v>1474</v>
      </c>
      <c r="I2015" s="70" t="s">
        <v>299</v>
      </c>
    </row>
    <row r="2016" spans="1:9" x14ac:dyDescent="0.2">
      <c r="A2016" s="71">
        <v>7195891987119</v>
      </c>
      <c r="B2016" s="71">
        <v>7006563028610</v>
      </c>
      <c r="C2016" s="70" t="s">
        <v>79</v>
      </c>
      <c r="D2016">
        <v>-9.39</v>
      </c>
      <c r="E2016" s="72">
        <v>-2100</v>
      </c>
      <c r="F2016" s="72">
        <v>0</v>
      </c>
      <c r="G2016" s="70" t="s">
        <v>76</v>
      </c>
      <c r="H2016" s="70" t="s">
        <v>1474</v>
      </c>
      <c r="I2016" s="70" t="s">
        <v>332</v>
      </c>
    </row>
    <row r="2017" spans="1:9" x14ac:dyDescent="0.2">
      <c r="A2017" s="71">
        <v>7195891997136</v>
      </c>
      <c r="B2017" s="71">
        <v>7006563038675</v>
      </c>
      <c r="C2017" s="70" t="s">
        <v>117</v>
      </c>
      <c r="D2017">
        <v>0</v>
      </c>
      <c r="E2017" s="72">
        <v>17500</v>
      </c>
      <c r="F2017" s="72">
        <v>23900</v>
      </c>
      <c r="G2017" s="70" t="s">
        <v>84</v>
      </c>
      <c r="H2017" s="70" t="s">
        <v>1475</v>
      </c>
      <c r="I2017" s="70" t="s">
        <v>91</v>
      </c>
    </row>
    <row r="2018" spans="1:9" x14ac:dyDescent="0.2">
      <c r="A2018" s="71">
        <v>7195891997137</v>
      </c>
      <c r="B2018" s="71">
        <v>7006563038675</v>
      </c>
      <c r="C2018" s="70" t="s">
        <v>79</v>
      </c>
      <c r="D2018">
        <v>0</v>
      </c>
      <c r="E2018" s="72">
        <v>500</v>
      </c>
      <c r="F2018" s="72">
        <v>0</v>
      </c>
      <c r="G2018" s="70" t="s">
        <v>84</v>
      </c>
      <c r="H2018" s="70" t="s">
        <v>1475</v>
      </c>
      <c r="I2018" s="70" t="s">
        <v>83</v>
      </c>
    </row>
    <row r="2019" spans="1:9" x14ac:dyDescent="0.2">
      <c r="A2019" s="71">
        <v>7195892007146</v>
      </c>
      <c r="B2019" s="71">
        <v>7006563048717</v>
      </c>
      <c r="C2019" s="70" t="s">
        <v>111</v>
      </c>
      <c r="D2019">
        <v>0</v>
      </c>
      <c r="E2019" s="72">
        <v>2000</v>
      </c>
      <c r="F2019" s="72">
        <v>0</v>
      </c>
      <c r="G2019" s="70" t="s">
        <v>84</v>
      </c>
      <c r="H2019" s="70" t="s">
        <v>1476</v>
      </c>
      <c r="I2019" s="70" t="s">
        <v>91</v>
      </c>
    </row>
    <row r="2020" spans="1:9" x14ac:dyDescent="0.2">
      <c r="A2020" s="71">
        <v>7195892007147</v>
      </c>
      <c r="B2020" s="71">
        <v>7006563048717</v>
      </c>
      <c r="C2020" s="70" t="s">
        <v>111</v>
      </c>
      <c r="D2020">
        <v>0</v>
      </c>
      <c r="E2020" s="72">
        <v>0</v>
      </c>
      <c r="F2020" s="72">
        <v>-1100</v>
      </c>
      <c r="G2020" s="70" t="s">
        <v>82</v>
      </c>
      <c r="H2020" s="70" t="s">
        <v>1476</v>
      </c>
      <c r="I2020" s="70" t="s">
        <v>91</v>
      </c>
    </row>
    <row r="2021" spans="1:9" x14ac:dyDescent="0.2">
      <c r="A2021" s="71">
        <v>7195892007156</v>
      </c>
      <c r="B2021" s="71">
        <v>7006563058790</v>
      </c>
      <c r="C2021" s="70" t="s">
        <v>48</v>
      </c>
      <c r="D2021">
        <v>0</v>
      </c>
      <c r="E2021" s="72">
        <v>28900</v>
      </c>
      <c r="F2021" s="72">
        <v>55400</v>
      </c>
      <c r="G2021" s="70" t="s">
        <v>84</v>
      </c>
      <c r="H2021" s="70" t="s">
        <v>1477</v>
      </c>
      <c r="I2021" s="70" t="s">
        <v>91</v>
      </c>
    </row>
    <row r="2022" spans="1:9" x14ac:dyDescent="0.2">
      <c r="A2022" s="71">
        <v>7195892017160</v>
      </c>
      <c r="B2022" s="71">
        <v>7006563058825</v>
      </c>
      <c r="C2022" s="70" t="s">
        <v>48</v>
      </c>
      <c r="D2022">
        <v>0</v>
      </c>
      <c r="E2022" s="72">
        <v>30200</v>
      </c>
      <c r="F2022" s="72">
        <v>59200</v>
      </c>
      <c r="G2022" s="70" t="s">
        <v>84</v>
      </c>
      <c r="H2022" s="70" t="s">
        <v>1478</v>
      </c>
      <c r="I2022" s="70" t="s">
        <v>91</v>
      </c>
    </row>
    <row r="2023" spans="1:9" x14ac:dyDescent="0.2">
      <c r="A2023" s="71">
        <v>7195892017164</v>
      </c>
      <c r="B2023" s="71">
        <v>7006563068860</v>
      </c>
      <c r="C2023" s="70" t="s">
        <v>48</v>
      </c>
      <c r="D2023">
        <v>0</v>
      </c>
      <c r="E2023" s="72">
        <v>22600</v>
      </c>
      <c r="F2023" s="72">
        <v>69600</v>
      </c>
      <c r="G2023" s="70" t="s">
        <v>84</v>
      </c>
      <c r="H2023" s="70" t="s">
        <v>1479</v>
      </c>
      <c r="I2023" s="70" t="s">
        <v>91</v>
      </c>
    </row>
    <row r="2024" spans="1:9" x14ac:dyDescent="0.2">
      <c r="A2024" s="71">
        <v>7195892027168</v>
      </c>
      <c r="B2024" s="71">
        <v>7006563078893</v>
      </c>
      <c r="C2024" s="70" t="s">
        <v>48</v>
      </c>
      <c r="D2024">
        <v>0</v>
      </c>
      <c r="E2024" s="72">
        <v>32300</v>
      </c>
      <c r="F2024" s="72">
        <v>42500</v>
      </c>
      <c r="G2024" s="70" t="s">
        <v>84</v>
      </c>
      <c r="H2024" s="70" t="s">
        <v>1480</v>
      </c>
      <c r="I2024" s="70" t="s">
        <v>91</v>
      </c>
    </row>
    <row r="2025" spans="1:9" x14ac:dyDescent="0.2">
      <c r="A2025" s="71">
        <v>7195892027172</v>
      </c>
      <c r="B2025" s="71">
        <v>7006563078926</v>
      </c>
      <c r="C2025" s="70" t="s">
        <v>48</v>
      </c>
      <c r="D2025">
        <v>0</v>
      </c>
      <c r="E2025" s="72">
        <v>29000</v>
      </c>
      <c r="F2025" s="72">
        <v>28700</v>
      </c>
      <c r="G2025" s="70" t="s">
        <v>84</v>
      </c>
      <c r="H2025" s="70" t="s">
        <v>1481</v>
      </c>
      <c r="I2025" s="70" t="s">
        <v>91</v>
      </c>
    </row>
    <row r="2026" spans="1:9" x14ac:dyDescent="0.2">
      <c r="A2026" s="71">
        <v>7195892027176</v>
      </c>
      <c r="B2026" s="71">
        <v>7006563088960</v>
      </c>
      <c r="C2026" s="70" t="s">
        <v>48</v>
      </c>
      <c r="D2026">
        <v>0</v>
      </c>
      <c r="E2026" s="72">
        <v>23000</v>
      </c>
      <c r="F2026" s="72">
        <v>58300</v>
      </c>
      <c r="G2026" s="70" t="s">
        <v>84</v>
      </c>
      <c r="H2026" s="70" t="s">
        <v>1482</v>
      </c>
      <c r="I2026" s="70" t="s">
        <v>91</v>
      </c>
    </row>
    <row r="2027" spans="1:9" x14ac:dyDescent="0.2">
      <c r="A2027" s="71">
        <v>7195892037180</v>
      </c>
      <c r="B2027" s="71">
        <v>7006563088995</v>
      </c>
      <c r="C2027" s="70" t="s">
        <v>48</v>
      </c>
      <c r="D2027">
        <v>0</v>
      </c>
      <c r="E2027" s="72">
        <v>33000</v>
      </c>
      <c r="F2027" s="72">
        <v>48400</v>
      </c>
      <c r="G2027" s="70" t="s">
        <v>84</v>
      </c>
      <c r="H2027" s="70" t="s">
        <v>1483</v>
      </c>
      <c r="I2027" s="70" t="s">
        <v>91</v>
      </c>
    </row>
    <row r="2028" spans="1:9" x14ac:dyDescent="0.2">
      <c r="A2028" s="71">
        <v>7195892037184</v>
      </c>
      <c r="B2028" s="71">
        <v>7006563099048</v>
      </c>
      <c r="C2028" s="70" t="s">
        <v>48</v>
      </c>
      <c r="D2028">
        <v>0</v>
      </c>
      <c r="E2028" s="72">
        <v>0</v>
      </c>
      <c r="F2028" s="72">
        <v>500</v>
      </c>
      <c r="G2028" s="70" t="s">
        <v>84</v>
      </c>
      <c r="H2028" s="70" t="s">
        <v>1484</v>
      </c>
      <c r="I2028" s="70" t="s">
        <v>91</v>
      </c>
    </row>
    <row r="2029" spans="1:9" x14ac:dyDescent="0.2">
      <c r="A2029" s="71">
        <v>7195892047187</v>
      </c>
      <c r="B2029" s="71">
        <v>7006563099075</v>
      </c>
      <c r="C2029" s="70" t="s">
        <v>48</v>
      </c>
      <c r="D2029">
        <v>0</v>
      </c>
      <c r="E2029" s="72">
        <v>0</v>
      </c>
      <c r="F2029" s="72">
        <v>37200</v>
      </c>
      <c r="G2029" s="70" t="s">
        <v>84</v>
      </c>
      <c r="H2029" s="70" t="s">
        <v>1485</v>
      </c>
      <c r="I2029" s="70" t="s">
        <v>91</v>
      </c>
    </row>
    <row r="2030" spans="1:9" x14ac:dyDescent="0.2">
      <c r="A2030" s="71">
        <v>7195892047190</v>
      </c>
      <c r="B2030" s="71">
        <v>7006563109102</v>
      </c>
      <c r="C2030" s="70" t="s">
        <v>48</v>
      </c>
      <c r="D2030">
        <v>0</v>
      </c>
      <c r="E2030" s="72">
        <v>0</v>
      </c>
      <c r="F2030" s="72">
        <v>37500</v>
      </c>
      <c r="G2030" s="70" t="s">
        <v>84</v>
      </c>
      <c r="H2030" s="70" t="s">
        <v>1486</v>
      </c>
      <c r="I2030" s="70" t="s">
        <v>91</v>
      </c>
    </row>
    <row r="2031" spans="1:9" x14ac:dyDescent="0.2">
      <c r="A2031" s="71">
        <v>7195892057193</v>
      </c>
      <c r="B2031" s="71">
        <v>7006563109129</v>
      </c>
      <c r="C2031" s="70" t="s">
        <v>48</v>
      </c>
      <c r="D2031">
        <v>0</v>
      </c>
      <c r="E2031" s="72">
        <v>0</v>
      </c>
      <c r="F2031" s="72">
        <v>37500</v>
      </c>
      <c r="G2031" s="70" t="s">
        <v>84</v>
      </c>
      <c r="H2031" s="70" t="s">
        <v>1487</v>
      </c>
      <c r="I2031" s="70" t="s">
        <v>91</v>
      </c>
    </row>
    <row r="2032" spans="1:9" x14ac:dyDescent="0.2">
      <c r="A2032" s="71">
        <v>7195892057196</v>
      </c>
      <c r="B2032" s="71">
        <v>7006563109156</v>
      </c>
      <c r="C2032" s="70" t="s">
        <v>48</v>
      </c>
      <c r="D2032">
        <v>0</v>
      </c>
      <c r="E2032" s="72">
        <v>0</v>
      </c>
      <c r="F2032" s="72">
        <v>37500</v>
      </c>
      <c r="G2032" s="70" t="s">
        <v>84</v>
      </c>
      <c r="H2032" s="70" t="s">
        <v>1488</v>
      </c>
      <c r="I2032" s="70" t="s">
        <v>91</v>
      </c>
    </row>
    <row r="2033" spans="1:9" x14ac:dyDescent="0.2">
      <c r="A2033" s="71">
        <v>7195892067199</v>
      </c>
      <c r="B2033" s="71">
        <v>7006563119183</v>
      </c>
      <c r="C2033" s="70" t="s">
        <v>48</v>
      </c>
      <c r="D2033">
        <v>0</v>
      </c>
      <c r="E2033" s="72">
        <v>0</v>
      </c>
      <c r="F2033" s="72">
        <v>37500</v>
      </c>
      <c r="G2033" s="70" t="s">
        <v>84</v>
      </c>
      <c r="H2033" s="70" t="s">
        <v>1489</v>
      </c>
      <c r="I2033" s="70" t="s">
        <v>91</v>
      </c>
    </row>
    <row r="2034" spans="1:9" x14ac:dyDescent="0.2">
      <c r="A2034" s="71">
        <v>7195892067202</v>
      </c>
      <c r="B2034" s="71">
        <v>7006563119210</v>
      </c>
      <c r="C2034" s="70" t="s">
        <v>48</v>
      </c>
      <c r="D2034">
        <v>0</v>
      </c>
      <c r="E2034" s="72">
        <v>0</v>
      </c>
      <c r="F2034" s="72">
        <v>400</v>
      </c>
      <c r="G2034" s="70" t="s">
        <v>84</v>
      </c>
      <c r="H2034" s="70" t="s">
        <v>1490</v>
      </c>
      <c r="I2034" s="70" t="s">
        <v>91</v>
      </c>
    </row>
    <row r="2035" spans="1:9" x14ac:dyDescent="0.2">
      <c r="A2035" s="71">
        <v>7195892067205</v>
      </c>
      <c r="B2035" s="71">
        <v>7006563119237</v>
      </c>
      <c r="C2035" s="70" t="s">
        <v>48</v>
      </c>
      <c r="D2035">
        <v>0</v>
      </c>
      <c r="E2035" s="72">
        <v>0</v>
      </c>
      <c r="F2035" s="72">
        <v>37500</v>
      </c>
      <c r="G2035" s="70" t="s">
        <v>84</v>
      </c>
      <c r="H2035" s="70" t="s">
        <v>1491</v>
      </c>
      <c r="I2035" s="70" t="s">
        <v>91</v>
      </c>
    </row>
    <row r="2036" spans="1:9" x14ac:dyDescent="0.2">
      <c r="A2036" s="71">
        <v>7195892077208</v>
      </c>
      <c r="B2036" s="71">
        <v>7006563129264</v>
      </c>
      <c r="C2036" s="70" t="s">
        <v>48</v>
      </c>
      <c r="D2036">
        <v>0</v>
      </c>
      <c r="E2036" s="72">
        <v>0</v>
      </c>
      <c r="F2036" s="72">
        <v>21800</v>
      </c>
      <c r="G2036" s="70" t="s">
        <v>84</v>
      </c>
      <c r="H2036" s="70" t="s">
        <v>1492</v>
      </c>
      <c r="I2036" s="70" t="s">
        <v>91</v>
      </c>
    </row>
    <row r="2037" spans="1:9" x14ac:dyDescent="0.2">
      <c r="A2037" s="71">
        <v>7195892077211</v>
      </c>
      <c r="B2037" s="71">
        <v>7006563129290</v>
      </c>
      <c r="C2037" s="70" t="s">
        <v>111</v>
      </c>
      <c r="D2037">
        <v>0</v>
      </c>
      <c r="E2037" s="72">
        <v>10000</v>
      </c>
      <c r="F2037" s="72">
        <v>3900</v>
      </c>
      <c r="G2037" s="70" t="s">
        <v>84</v>
      </c>
      <c r="H2037" s="70" t="s">
        <v>1493</v>
      </c>
      <c r="I2037" s="70" t="s">
        <v>91</v>
      </c>
    </row>
    <row r="2038" spans="1:9" x14ac:dyDescent="0.2">
      <c r="A2038" s="71">
        <v>7195892087214</v>
      </c>
      <c r="B2038" s="71">
        <v>7006563139320</v>
      </c>
      <c r="C2038" s="70" t="s">
        <v>111</v>
      </c>
      <c r="D2038">
        <v>0</v>
      </c>
      <c r="E2038" s="72">
        <v>10000</v>
      </c>
      <c r="F2038" s="72">
        <v>3900</v>
      </c>
      <c r="G2038" s="70" t="s">
        <v>84</v>
      </c>
      <c r="H2038" s="70" t="s">
        <v>1494</v>
      </c>
      <c r="I2038" s="70" t="s">
        <v>91</v>
      </c>
    </row>
    <row r="2039" spans="1:9" x14ac:dyDescent="0.2">
      <c r="A2039" s="71">
        <v>7195892087217</v>
      </c>
      <c r="B2039" s="71">
        <v>7006563139347</v>
      </c>
      <c r="C2039" s="70" t="s">
        <v>111</v>
      </c>
      <c r="D2039">
        <v>0</v>
      </c>
      <c r="E2039" s="72">
        <v>10000</v>
      </c>
      <c r="F2039" s="72">
        <v>3900</v>
      </c>
      <c r="G2039" s="70" t="s">
        <v>84</v>
      </c>
      <c r="H2039" s="70" t="s">
        <v>1495</v>
      </c>
      <c r="I2039" s="70" t="s">
        <v>91</v>
      </c>
    </row>
    <row r="2040" spans="1:9" x14ac:dyDescent="0.2">
      <c r="A2040" s="71">
        <v>7195892087220</v>
      </c>
      <c r="B2040" s="71">
        <v>7006563149375</v>
      </c>
      <c r="C2040" s="70" t="s">
        <v>111</v>
      </c>
      <c r="D2040">
        <v>0</v>
      </c>
      <c r="E2040" s="72">
        <v>10000</v>
      </c>
      <c r="F2040" s="72">
        <v>3900</v>
      </c>
      <c r="G2040" s="70" t="s">
        <v>84</v>
      </c>
      <c r="H2040" s="70" t="s">
        <v>1496</v>
      </c>
      <c r="I2040" s="70" t="s">
        <v>91</v>
      </c>
    </row>
    <row r="2041" spans="1:9" x14ac:dyDescent="0.2">
      <c r="A2041" s="71">
        <v>7195892087223</v>
      </c>
      <c r="B2041" s="71">
        <v>7006563159403</v>
      </c>
      <c r="C2041" s="70" t="s">
        <v>111</v>
      </c>
      <c r="D2041">
        <v>0</v>
      </c>
      <c r="E2041" s="72">
        <v>10000</v>
      </c>
      <c r="F2041" s="72">
        <v>0</v>
      </c>
      <c r="G2041" s="70" t="s">
        <v>84</v>
      </c>
      <c r="H2041" s="70" t="s">
        <v>1497</v>
      </c>
      <c r="I2041" s="70" t="s">
        <v>91</v>
      </c>
    </row>
    <row r="2042" spans="1:9" x14ac:dyDescent="0.2">
      <c r="A2042" s="71">
        <v>7195892087224</v>
      </c>
      <c r="B2042" s="71">
        <v>7006563159403</v>
      </c>
      <c r="C2042" s="70" t="s">
        <v>111</v>
      </c>
      <c r="D2042">
        <v>0</v>
      </c>
      <c r="E2042" s="72">
        <v>0</v>
      </c>
      <c r="F2042" s="72">
        <v>-9000</v>
      </c>
      <c r="G2042" s="70" t="s">
        <v>82</v>
      </c>
      <c r="H2042" s="70" t="s">
        <v>1497</v>
      </c>
      <c r="I2042" s="70" t="s">
        <v>91</v>
      </c>
    </row>
    <row r="2043" spans="1:9" x14ac:dyDescent="0.2">
      <c r="A2043" s="71">
        <v>7195892097227</v>
      </c>
      <c r="B2043" s="71">
        <v>7006563159431</v>
      </c>
      <c r="C2043" s="70" t="s">
        <v>111</v>
      </c>
      <c r="D2043">
        <v>0</v>
      </c>
      <c r="E2043" s="72">
        <v>10000</v>
      </c>
      <c r="F2043" s="72">
        <v>3900</v>
      </c>
      <c r="G2043" s="70" t="s">
        <v>84</v>
      </c>
      <c r="H2043" s="70" t="s">
        <v>1498</v>
      </c>
      <c r="I2043" s="70" t="s">
        <v>91</v>
      </c>
    </row>
    <row r="2044" spans="1:9" x14ac:dyDescent="0.2">
      <c r="A2044" s="71">
        <v>7195892097230</v>
      </c>
      <c r="B2044" s="71">
        <v>7006563169458</v>
      </c>
      <c r="C2044" s="70" t="s">
        <v>111</v>
      </c>
      <c r="D2044">
        <v>0</v>
      </c>
      <c r="E2044" s="72">
        <v>10000</v>
      </c>
      <c r="F2044" s="72">
        <v>3900</v>
      </c>
      <c r="G2044" s="70" t="s">
        <v>84</v>
      </c>
      <c r="H2044" s="70" t="s">
        <v>1499</v>
      </c>
      <c r="I2044" s="70" t="s">
        <v>91</v>
      </c>
    </row>
    <row r="2045" spans="1:9" x14ac:dyDescent="0.2">
      <c r="A2045" s="71">
        <v>7195892107235</v>
      </c>
      <c r="B2045" s="71">
        <v>7006563169508</v>
      </c>
      <c r="C2045" s="70" t="s">
        <v>48</v>
      </c>
      <c r="D2045">
        <v>0</v>
      </c>
      <c r="E2045" s="72">
        <v>52800</v>
      </c>
      <c r="F2045" s="72">
        <v>22000</v>
      </c>
      <c r="G2045" s="70" t="s">
        <v>84</v>
      </c>
      <c r="H2045" s="70" t="s">
        <v>1500</v>
      </c>
      <c r="I2045" s="70" t="s">
        <v>91</v>
      </c>
    </row>
    <row r="2046" spans="1:9" x14ac:dyDescent="0.2">
      <c r="A2046" s="71">
        <v>7195892107238</v>
      </c>
      <c r="B2046" s="71">
        <v>7006563189543</v>
      </c>
      <c r="C2046" s="70" t="s">
        <v>48</v>
      </c>
      <c r="D2046">
        <v>0</v>
      </c>
      <c r="E2046" s="72">
        <v>0</v>
      </c>
      <c r="F2046" s="72">
        <v>1500</v>
      </c>
      <c r="G2046" s="70" t="s">
        <v>84</v>
      </c>
      <c r="H2046" s="70" t="s">
        <v>1501</v>
      </c>
      <c r="I2046" s="70" t="s">
        <v>91</v>
      </c>
    </row>
    <row r="2047" spans="1:9" x14ac:dyDescent="0.2">
      <c r="A2047" s="71">
        <v>7195892107241</v>
      </c>
      <c r="B2047" s="71">
        <v>7006563189568</v>
      </c>
      <c r="C2047" s="70" t="s">
        <v>48</v>
      </c>
      <c r="D2047">
        <v>0</v>
      </c>
      <c r="E2047" s="72">
        <v>0</v>
      </c>
      <c r="F2047" s="72">
        <v>1500</v>
      </c>
      <c r="G2047" s="70" t="s">
        <v>84</v>
      </c>
      <c r="H2047" s="70" t="s">
        <v>1502</v>
      </c>
      <c r="I2047" s="70" t="s">
        <v>91</v>
      </c>
    </row>
    <row r="2048" spans="1:9" x14ac:dyDescent="0.2">
      <c r="A2048" s="71">
        <v>7195892117244</v>
      </c>
      <c r="B2048" s="71">
        <v>7006563189593</v>
      </c>
      <c r="C2048" s="70" t="s">
        <v>48</v>
      </c>
      <c r="D2048">
        <v>0</v>
      </c>
      <c r="E2048" s="72">
        <v>0</v>
      </c>
      <c r="F2048" s="72">
        <v>1500</v>
      </c>
      <c r="G2048" s="70" t="s">
        <v>84</v>
      </c>
      <c r="H2048" s="70" t="s">
        <v>1503</v>
      </c>
      <c r="I2048" s="70" t="s">
        <v>91</v>
      </c>
    </row>
    <row r="2049" spans="1:9" x14ac:dyDescent="0.2">
      <c r="A2049" s="71">
        <v>7195892117247</v>
      </c>
      <c r="B2049" s="71">
        <v>7006563189618</v>
      </c>
      <c r="C2049" s="70" t="s">
        <v>48</v>
      </c>
      <c r="D2049">
        <v>0</v>
      </c>
      <c r="E2049" s="72">
        <v>0</v>
      </c>
      <c r="F2049" s="72">
        <v>1500</v>
      </c>
      <c r="G2049" s="70" t="s">
        <v>84</v>
      </c>
      <c r="H2049" s="70" t="s">
        <v>1504</v>
      </c>
      <c r="I2049" s="70" t="s">
        <v>91</v>
      </c>
    </row>
    <row r="2050" spans="1:9" x14ac:dyDescent="0.2">
      <c r="A2050" s="71">
        <v>7195892117250</v>
      </c>
      <c r="B2050" s="71">
        <v>7006563189643</v>
      </c>
      <c r="C2050" s="70" t="s">
        <v>48</v>
      </c>
      <c r="D2050">
        <v>0</v>
      </c>
      <c r="E2050" s="72">
        <v>0</v>
      </c>
      <c r="F2050" s="72">
        <v>1500</v>
      </c>
      <c r="G2050" s="70" t="s">
        <v>84</v>
      </c>
      <c r="H2050" s="70" t="s">
        <v>1505</v>
      </c>
      <c r="I2050" s="70" t="s">
        <v>91</v>
      </c>
    </row>
    <row r="2051" spans="1:9" x14ac:dyDescent="0.2">
      <c r="A2051" s="71">
        <v>7195892117253</v>
      </c>
      <c r="B2051" s="71">
        <v>7006563189668</v>
      </c>
      <c r="C2051" s="70" t="s">
        <v>48</v>
      </c>
      <c r="D2051">
        <v>0</v>
      </c>
      <c r="E2051" s="72">
        <v>0</v>
      </c>
      <c r="F2051" s="72">
        <v>1500</v>
      </c>
      <c r="G2051" s="70" t="s">
        <v>84</v>
      </c>
      <c r="H2051" s="70" t="s">
        <v>1506</v>
      </c>
      <c r="I2051" s="70" t="s">
        <v>91</v>
      </c>
    </row>
    <row r="2052" spans="1:9" x14ac:dyDescent="0.2">
      <c r="A2052" s="71">
        <v>7195892127256</v>
      </c>
      <c r="B2052" s="71">
        <v>7006563199693</v>
      </c>
      <c r="C2052" s="70" t="s">
        <v>48</v>
      </c>
      <c r="D2052">
        <v>0</v>
      </c>
      <c r="E2052" s="72">
        <v>0</v>
      </c>
      <c r="F2052" s="72">
        <v>1500</v>
      </c>
      <c r="G2052" s="70" t="s">
        <v>84</v>
      </c>
      <c r="H2052" s="70" t="s">
        <v>1507</v>
      </c>
      <c r="I2052" s="70" t="s">
        <v>91</v>
      </c>
    </row>
    <row r="2053" spans="1:9" x14ac:dyDescent="0.2">
      <c r="A2053" s="71">
        <v>7195892127259</v>
      </c>
      <c r="B2053" s="71">
        <v>7006563199718</v>
      </c>
      <c r="C2053" s="70" t="s">
        <v>48</v>
      </c>
      <c r="D2053">
        <v>0</v>
      </c>
      <c r="E2053" s="72">
        <v>0</v>
      </c>
      <c r="F2053" s="72">
        <v>1500</v>
      </c>
      <c r="G2053" s="70" t="s">
        <v>84</v>
      </c>
      <c r="H2053" s="70" t="s">
        <v>1508</v>
      </c>
      <c r="I2053" s="70" t="s">
        <v>91</v>
      </c>
    </row>
    <row r="2054" spans="1:9" x14ac:dyDescent="0.2">
      <c r="A2054" s="71">
        <v>7195892127262</v>
      </c>
      <c r="B2054" s="71">
        <v>7006563199743</v>
      </c>
      <c r="C2054" s="70" t="s">
        <v>48</v>
      </c>
      <c r="D2054">
        <v>0</v>
      </c>
      <c r="E2054" s="72">
        <v>0</v>
      </c>
      <c r="F2054" s="72">
        <v>1500</v>
      </c>
      <c r="G2054" s="70" t="s">
        <v>84</v>
      </c>
      <c r="H2054" s="70" t="s">
        <v>1509</v>
      </c>
      <c r="I2054" s="70" t="s">
        <v>91</v>
      </c>
    </row>
    <row r="2055" spans="1:9" x14ac:dyDescent="0.2">
      <c r="A2055" s="71">
        <v>7195892127265</v>
      </c>
      <c r="B2055" s="71">
        <v>7006563199768</v>
      </c>
      <c r="C2055" s="70" t="s">
        <v>48</v>
      </c>
      <c r="D2055">
        <v>0</v>
      </c>
      <c r="E2055" s="72">
        <v>0</v>
      </c>
      <c r="F2055" s="72">
        <v>1500</v>
      </c>
      <c r="G2055" s="70" t="s">
        <v>84</v>
      </c>
      <c r="H2055" s="70" t="s">
        <v>1510</v>
      </c>
      <c r="I2055" s="70" t="s">
        <v>91</v>
      </c>
    </row>
    <row r="2056" spans="1:9" x14ac:dyDescent="0.2">
      <c r="A2056" s="71">
        <v>7195892137268</v>
      </c>
      <c r="B2056" s="71">
        <v>7006563199793</v>
      </c>
      <c r="C2056" s="70" t="s">
        <v>48</v>
      </c>
      <c r="D2056">
        <v>0</v>
      </c>
      <c r="E2056" s="72">
        <v>0</v>
      </c>
      <c r="F2056" s="72">
        <v>1500</v>
      </c>
      <c r="G2056" s="70" t="s">
        <v>84</v>
      </c>
      <c r="H2056" s="70" t="s">
        <v>1511</v>
      </c>
      <c r="I2056" s="70" t="s">
        <v>91</v>
      </c>
    </row>
    <row r="2057" spans="1:9" x14ac:dyDescent="0.2">
      <c r="A2057" s="71">
        <v>7195892137271</v>
      </c>
      <c r="B2057" s="71">
        <v>7006563199818</v>
      </c>
      <c r="C2057" s="70" t="s">
        <v>48</v>
      </c>
      <c r="D2057">
        <v>0</v>
      </c>
      <c r="E2057" s="72">
        <v>0</v>
      </c>
      <c r="F2057" s="72">
        <v>1500</v>
      </c>
      <c r="G2057" s="70" t="s">
        <v>84</v>
      </c>
      <c r="H2057" s="70" t="s">
        <v>1512</v>
      </c>
      <c r="I2057" s="70" t="s">
        <v>91</v>
      </c>
    </row>
    <row r="2058" spans="1:9" x14ac:dyDescent="0.2">
      <c r="A2058" s="71">
        <v>7195892137274</v>
      </c>
      <c r="B2058" s="71">
        <v>7006563199843</v>
      </c>
      <c r="C2058" s="70" t="s">
        <v>48</v>
      </c>
      <c r="D2058">
        <v>0</v>
      </c>
      <c r="E2058" s="72">
        <v>0</v>
      </c>
      <c r="F2058" s="72">
        <v>1500</v>
      </c>
      <c r="G2058" s="70" t="s">
        <v>84</v>
      </c>
      <c r="H2058" s="70" t="s">
        <v>1513</v>
      </c>
      <c r="I2058" s="70" t="s">
        <v>91</v>
      </c>
    </row>
    <row r="2059" spans="1:9" x14ac:dyDescent="0.2">
      <c r="A2059" s="71">
        <v>7195892147277</v>
      </c>
      <c r="B2059" s="71">
        <v>7006563199868</v>
      </c>
      <c r="C2059" s="70" t="s">
        <v>48</v>
      </c>
      <c r="D2059">
        <v>0</v>
      </c>
      <c r="E2059" s="72">
        <v>0</v>
      </c>
      <c r="F2059" s="72">
        <v>1500</v>
      </c>
      <c r="G2059" s="70" t="s">
        <v>84</v>
      </c>
      <c r="H2059" s="70" t="s">
        <v>1514</v>
      </c>
      <c r="I2059" s="70" t="s">
        <v>91</v>
      </c>
    </row>
    <row r="2060" spans="1:9" x14ac:dyDescent="0.2">
      <c r="A2060" s="71">
        <v>7195892147280</v>
      </c>
      <c r="B2060" s="71">
        <v>7006563199893</v>
      </c>
      <c r="C2060" s="70" t="s">
        <v>48</v>
      </c>
      <c r="D2060">
        <v>0</v>
      </c>
      <c r="E2060" s="72">
        <v>0</v>
      </c>
      <c r="F2060" s="72">
        <v>1500</v>
      </c>
      <c r="G2060" s="70" t="s">
        <v>84</v>
      </c>
      <c r="H2060" s="70" t="s">
        <v>1515</v>
      </c>
      <c r="I2060" s="70" t="s">
        <v>91</v>
      </c>
    </row>
    <row r="2061" spans="1:9" x14ac:dyDescent="0.2">
      <c r="A2061" s="71">
        <v>7195892147283</v>
      </c>
      <c r="B2061" s="71">
        <v>7006563200018</v>
      </c>
      <c r="C2061" s="70" t="s">
        <v>48</v>
      </c>
      <c r="D2061">
        <v>0</v>
      </c>
      <c r="E2061" s="72">
        <v>0</v>
      </c>
      <c r="F2061" s="72">
        <v>1500</v>
      </c>
      <c r="G2061" s="70" t="s">
        <v>84</v>
      </c>
      <c r="H2061" s="70" t="s">
        <v>1516</v>
      </c>
      <c r="I2061" s="70" t="s">
        <v>91</v>
      </c>
    </row>
    <row r="2062" spans="1:9" x14ac:dyDescent="0.2">
      <c r="A2062" s="71">
        <v>7195892147286</v>
      </c>
      <c r="B2062" s="71">
        <v>7006563200043</v>
      </c>
      <c r="C2062" s="70" t="s">
        <v>48</v>
      </c>
      <c r="D2062">
        <v>0</v>
      </c>
      <c r="E2062" s="72">
        <v>0</v>
      </c>
      <c r="F2062" s="72">
        <v>1500</v>
      </c>
      <c r="G2062" s="70" t="s">
        <v>84</v>
      </c>
      <c r="H2062" s="70" t="s">
        <v>1517</v>
      </c>
      <c r="I2062" s="70" t="s">
        <v>91</v>
      </c>
    </row>
    <row r="2063" spans="1:9" x14ac:dyDescent="0.2">
      <c r="A2063" s="71">
        <v>7195892157290</v>
      </c>
      <c r="B2063" s="71">
        <v>7006563209918</v>
      </c>
      <c r="C2063" s="70" t="s">
        <v>48</v>
      </c>
      <c r="D2063">
        <v>0</v>
      </c>
      <c r="E2063" s="72">
        <v>0</v>
      </c>
      <c r="F2063" s="72">
        <v>1500</v>
      </c>
      <c r="G2063" s="70" t="s">
        <v>84</v>
      </c>
      <c r="H2063" s="70" t="s">
        <v>1518</v>
      </c>
      <c r="I2063" s="70" t="s">
        <v>91</v>
      </c>
    </row>
    <row r="2064" spans="1:9" x14ac:dyDescent="0.2">
      <c r="A2064" s="71">
        <v>7195892157293</v>
      </c>
      <c r="B2064" s="71">
        <v>7006563209943</v>
      </c>
      <c r="C2064" s="70" t="s">
        <v>48</v>
      </c>
      <c r="D2064">
        <v>0</v>
      </c>
      <c r="E2064" s="72">
        <v>0</v>
      </c>
      <c r="F2064" s="72">
        <v>1500</v>
      </c>
      <c r="G2064" s="70" t="s">
        <v>84</v>
      </c>
      <c r="H2064" s="70" t="s">
        <v>1519</v>
      </c>
      <c r="I2064" s="70" t="s">
        <v>91</v>
      </c>
    </row>
    <row r="2065" spans="1:9" x14ac:dyDescent="0.2">
      <c r="A2065" s="71">
        <v>7195892157296</v>
      </c>
      <c r="B2065" s="71">
        <v>7006563209968</v>
      </c>
      <c r="C2065" s="70" t="s">
        <v>48</v>
      </c>
      <c r="D2065">
        <v>0</v>
      </c>
      <c r="E2065" s="72">
        <v>0</v>
      </c>
      <c r="F2065" s="72">
        <v>1500</v>
      </c>
      <c r="G2065" s="70" t="s">
        <v>84</v>
      </c>
      <c r="H2065" s="70" t="s">
        <v>1520</v>
      </c>
      <c r="I2065" s="70" t="s">
        <v>91</v>
      </c>
    </row>
    <row r="2066" spans="1:9" x14ac:dyDescent="0.2">
      <c r="A2066" s="71">
        <v>7195892157299</v>
      </c>
      <c r="B2066" s="71">
        <v>7006563209993</v>
      </c>
      <c r="C2066" s="70" t="s">
        <v>48</v>
      </c>
      <c r="D2066">
        <v>0</v>
      </c>
      <c r="E2066" s="72">
        <v>0</v>
      </c>
      <c r="F2066" s="72">
        <v>1500</v>
      </c>
      <c r="G2066" s="70" t="s">
        <v>84</v>
      </c>
      <c r="H2066" s="70" t="s">
        <v>1521</v>
      </c>
      <c r="I2066" s="70" t="s">
        <v>91</v>
      </c>
    </row>
    <row r="2067" spans="1:9" x14ac:dyDescent="0.2">
      <c r="A2067" s="71">
        <v>7195892177308</v>
      </c>
      <c r="B2067" s="71">
        <v>7006563230136</v>
      </c>
      <c r="C2067" s="70" t="s">
        <v>111</v>
      </c>
      <c r="D2067">
        <v>0</v>
      </c>
      <c r="E2067" s="72">
        <v>0</v>
      </c>
      <c r="F2067" s="72">
        <v>263800</v>
      </c>
      <c r="G2067" s="70" t="s">
        <v>84</v>
      </c>
      <c r="H2067" s="70" t="s">
        <v>1522</v>
      </c>
      <c r="I2067" s="70" t="s">
        <v>91</v>
      </c>
    </row>
    <row r="2068" spans="1:9" x14ac:dyDescent="0.2">
      <c r="A2068" s="71">
        <v>7195892177316</v>
      </c>
      <c r="B2068" s="71">
        <v>7006563240217</v>
      </c>
      <c r="C2068" s="70" t="s">
        <v>48</v>
      </c>
      <c r="D2068">
        <v>0</v>
      </c>
      <c r="E2068" s="72">
        <v>33000</v>
      </c>
      <c r="F2068" s="72">
        <v>19900</v>
      </c>
      <c r="G2068" s="70" t="s">
        <v>84</v>
      </c>
      <c r="H2068" s="70" t="s">
        <v>1523</v>
      </c>
      <c r="I2068" s="70" t="s">
        <v>91</v>
      </c>
    </row>
    <row r="2069" spans="1:9" x14ac:dyDescent="0.2">
      <c r="A2069" s="71">
        <v>7195892187318</v>
      </c>
      <c r="B2069" s="71">
        <v>7006563240246</v>
      </c>
      <c r="C2069" s="70" t="s">
        <v>48</v>
      </c>
      <c r="D2069">
        <v>0</v>
      </c>
      <c r="E2069" s="72">
        <v>4500</v>
      </c>
      <c r="F2069" s="72">
        <v>0</v>
      </c>
      <c r="G2069" s="70" t="s">
        <v>84</v>
      </c>
      <c r="H2069" s="70" t="s">
        <v>1524</v>
      </c>
      <c r="I2069" s="70" t="s">
        <v>91</v>
      </c>
    </row>
    <row r="2070" spans="1:9" x14ac:dyDescent="0.2">
      <c r="A2070" s="71">
        <v>7195892187320</v>
      </c>
      <c r="B2070" s="71">
        <v>7006563240269</v>
      </c>
      <c r="C2070" s="70" t="s">
        <v>48</v>
      </c>
      <c r="D2070">
        <v>0</v>
      </c>
      <c r="E2070" s="72">
        <v>24400</v>
      </c>
      <c r="F2070" s="72">
        <v>0</v>
      </c>
      <c r="G2070" s="70" t="s">
        <v>84</v>
      </c>
      <c r="H2070" s="70" t="s">
        <v>1525</v>
      </c>
      <c r="I2070" s="70" t="s">
        <v>91</v>
      </c>
    </row>
    <row r="2071" spans="1:9" x14ac:dyDescent="0.2">
      <c r="A2071" s="71">
        <v>7195892197327</v>
      </c>
      <c r="B2071" s="71">
        <v>7006563250340</v>
      </c>
      <c r="C2071" s="70" t="s">
        <v>48</v>
      </c>
      <c r="D2071">
        <v>0</v>
      </c>
      <c r="E2071" s="72">
        <v>12600</v>
      </c>
      <c r="F2071" s="72">
        <v>27300</v>
      </c>
      <c r="G2071" s="70" t="s">
        <v>84</v>
      </c>
      <c r="H2071" s="70" t="s">
        <v>1526</v>
      </c>
      <c r="I2071" s="70" t="s">
        <v>91</v>
      </c>
    </row>
    <row r="2072" spans="1:9" x14ac:dyDescent="0.2">
      <c r="A2072" s="71">
        <v>7195892197329</v>
      </c>
      <c r="B2072" s="71">
        <v>7006563250368</v>
      </c>
      <c r="C2072" s="70" t="s">
        <v>81</v>
      </c>
      <c r="D2072">
        <v>0</v>
      </c>
      <c r="E2072" s="72">
        <v>200</v>
      </c>
      <c r="F2072" s="72">
        <v>0</v>
      </c>
      <c r="G2072" s="70" t="s">
        <v>84</v>
      </c>
      <c r="H2072" s="70" t="s">
        <v>1527</v>
      </c>
      <c r="I2072" s="70" t="s">
        <v>91</v>
      </c>
    </row>
    <row r="2073" spans="1:9" x14ac:dyDescent="0.2">
      <c r="A2073" s="71">
        <v>7195892207334</v>
      </c>
      <c r="B2073" s="71">
        <v>7006563250416</v>
      </c>
      <c r="C2073" s="70" t="s">
        <v>48</v>
      </c>
      <c r="D2073">
        <v>0</v>
      </c>
      <c r="E2073" s="72">
        <v>5500</v>
      </c>
      <c r="F2073" s="72">
        <v>38700</v>
      </c>
      <c r="G2073" s="70" t="s">
        <v>84</v>
      </c>
      <c r="H2073" s="70" t="s">
        <v>1528</v>
      </c>
      <c r="I2073" s="70" t="s">
        <v>91</v>
      </c>
    </row>
    <row r="2074" spans="1:9" x14ac:dyDescent="0.2">
      <c r="A2074" s="71">
        <v>7195892207339</v>
      </c>
      <c r="B2074" s="71">
        <v>7006563270452</v>
      </c>
      <c r="C2074" s="70" t="s">
        <v>48</v>
      </c>
      <c r="D2074">
        <v>0</v>
      </c>
      <c r="E2074" s="72">
        <v>900</v>
      </c>
      <c r="F2074" s="72">
        <v>25900</v>
      </c>
      <c r="G2074" s="70" t="s">
        <v>84</v>
      </c>
      <c r="H2074" s="70" t="s">
        <v>1529</v>
      </c>
      <c r="I2074" s="70" t="s">
        <v>91</v>
      </c>
    </row>
    <row r="2075" spans="1:9" x14ac:dyDescent="0.2">
      <c r="A2075" s="71">
        <v>7195892217342</v>
      </c>
      <c r="B2075" s="71">
        <v>7006563270483</v>
      </c>
      <c r="C2075" s="70" t="s">
        <v>48</v>
      </c>
      <c r="D2075">
        <v>0</v>
      </c>
      <c r="E2075" s="72">
        <v>8400</v>
      </c>
      <c r="F2075" s="72">
        <v>180800</v>
      </c>
      <c r="G2075" s="70" t="s">
        <v>84</v>
      </c>
      <c r="H2075" s="70" t="s">
        <v>1530</v>
      </c>
      <c r="I2075" s="70" t="s">
        <v>91</v>
      </c>
    </row>
    <row r="2076" spans="1:9" x14ac:dyDescent="0.2">
      <c r="A2076" s="71">
        <v>7195892217346</v>
      </c>
      <c r="B2076" s="71">
        <v>7006563290517</v>
      </c>
      <c r="C2076" s="70" t="s">
        <v>48</v>
      </c>
      <c r="D2076">
        <v>0</v>
      </c>
      <c r="E2076" s="72">
        <v>9000</v>
      </c>
      <c r="F2076" s="72">
        <v>14600</v>
      </c>
      <c r="G2076" s="70" t="s">
        <v>84</v>
      </c>
      <c r="H2076" s="70" t="s">
        <v>1531</v>
      </c>
      <c r="I2076" s="70" t="s">
        <v>91</v>
      </c>
    </row>
    <row r="2077" spans="1:9" x14ac:dyDescent="0.2">
      <c r="A2077" s="71">
        <v>7195892217350</v>
      </c>
      <c r="B2077" s="71">
        <v>7006563300551</v>
      </c>
      <c r="C2077" s="70" t="s">
        <v>48</v>
      </c>
      <c r="D2077">
        <v>0</v>
      </c>
      <c r="E2077" s="72">
        <v>5000</v>
      </c>
      <c r="F2077" s="72">
        <v>50700</v>
      </c>
      <c r="G2077" s="70" t="s">
        <v>84</v>
      </c>
      <c r="H2077" s="70" t="s">
        <v>1532</v>
      </c>
      <c r="I2077" s="70" t="s">
        <v>91</v>
      </c>
    </row>
    <row r="2078" spans="1:9" x14ac:dyDescent="0.2">
      <c r="A2078" s="71">
        <v>7195892227354</v>
      </c>
      <c r="B2078" s="71">
        <v>7006563300581</v>
      </c>
      <c r="C2078" s="70" t="s">
        <v>48</v>
      </c>
      <c r="D2078">
        <v>0</v>
      </c>
      <c r="E2078" s="72">
        <v>5000</v>
      </c>
      <c r="F2078" s="72">
        <v>27400</v>
      </c>
      <c r="G2078" s="70" t="s">
        <v>84</v>
      </c>
      <c r="H2078" s="70" t="s">
        <v>1533</v>
      </c>
      <c r="I2078" s="70" t="s">
        <v>91</v>
      </c>
    </row>
    <row r="2079" spans="1:9" x14ac:dyDescent="0.2">
      <c r="A2079" s="71">
        <v>7195892227358</v>
      </c>
      <c r="B2079" s="71">
        <v>7006563310609</v>
      </c>
      <c r="C2079" s="70" t="s">
        <v>48</v>
      </c>
      <c r="D2079">
        <v>0</v>
      </c>
      <c r="E2079" s="72">
        <v>5000</v>
      </c>
      <c r="F2079" s="72">
        <v>34400</v>
      </c>
      <c r="G2079" s="70" t="s">
        <v>84</v>
      </c>
      <c r="H2079" s="70" t="s">
        <v>1534</v>
      </c>
      <c r="I2079" s="70" t="s">
        <v>91</v>
      </c>
    </row>
    <row r="2080" spans="1:9" x14ac:dyDescent="0.2">
      <c r="A2080" s="71">
        <v>7195892237362</v>
      </c>
      <c r="B2080" s="71">
        <v>7006563310638</v>
      </c>
      <c r="C2080" s="70" t="s">
        <v>48</v>
      </c>
      <c r="D2080">
        <v>0</v>
      </c>
      <c r="E2080" s="72">
        <v>5000</v>
      </c>
      <c r="F2080" s="72">
        <v>39200</v>
      </c>
      <c r="G2080" s="70" t="s">
        <v>84</v>
      </c>
      <c r="H2080" s="70" t="s">
        <v>1535</v>
      </c>
      <c r="I2080" s="70" t="s">
        <v>91</v>
      </c>
    </row>
    <row r="2081" spans="1:9" x14ac:dyDescent="0.2">
      <c r="A2081" s="71">
        <v>7195892237367</v>
      </c>
      <c r="B2081" s="71">
        <v>7006563310667</v>
      </c>
      <c r="C2081" s="70" t="s">
        <v>48</v>
      </c>
      <c r="D2081">
        <v>0</v>
      </c>
      <c r="E2081" s="72">
        <v>22500</v>
      </c>
      <c r="F2081" s="72">
        <v>179800</v>
      </c>
      <c r="G2081" s="70" t="s">
        <v>84</v>
      </c>
      <c r="H2081" s="70" t="s">
        <v>1536</v>
      </c>
      <c r="I2081" s="70" t="s">
        <v>91</v>
      </c>
    </row>
    <row r="2082" spans="1:9" x14ac:dyDescent="0.2">
      <c r="A2082" s="71">
        <v>7195892247375</v>
      </c>
      <c r="B2082" s="71">
        <v>7006563320719</v>
      </c>
      <c r="C2082" s="70" t="s">
        <v>48</v>
      </c>
      <c r="D2082">
        <v>0</v>
      </c>
      <c r="E2082" s="72">
        <v>23800</v>
      </c>
      <c r="F2082" s="72">
        <v>89800</v>
      </c>
      <c r="G2082" s="70" t="s">
        <v>84</v>
      </c>
      <c r="H2082" s="70" t="s">
        <v>1537</v>
      </c>
      <c r="I2082" s="70" t="s">
        <v>91</v>
      </c>
    </row>
    <row r="2083" spans="1:9" x14ac:dyDescent="0.2">
      <c r="A2083" s="71">
        <v>7195892247380</v>
      </c>
      <c r="B2083" s="71">
        <v>7006563330757</v>
      </c>
      <c r="C2083" s="70" t="s">
        <v>48</v>
      </c>
      <c r="D2083">
        <v>0</v>
      </c>
      <c r="E2083" s="72">
        <v>0</v>
      </c>
      <c r="F2083" s="72">
        <v>40100</v>
      </c>
      <c r="G2083" s="70" t="s">
        <v>84</v>
      </c>
      <c r="H2083" s="70" t="s">
        <v>1538</v>
      </c>
      <c r="I2083" s="70" t="s">
        <v>91</v>
      </c>
    </row>
    <row r="2084" spans="1:9" x14ac:dyDescent="0.2">
      <c r="A2084" s="71">
        <v>7195892257386</v>
      </c>
      <c r="B2084" s="71">
        <v>7006563340792</v>
      </c>
      <c r="C2084" s="70" t="s">
        <v>48</v>
      </c>
      <c r="D2084">
        <v>0</v>
      </c>
      <c r="E2084" s="72">
        <v>0</v>
      </c>
      <c r="F2084" s="72">
        <v>58100</v>
      </c>
      <c r="G2084" s="70" t="s">
        <v>84</v>
      </c>
      <c r="H2084" s="70" t="s">
        <v>1539</v>
      </c>
      <c r="I2084" s="70" t="s">
        <v>91</v>
      </c>
    </row>
    <row r="2085" spans="1:9" x14ac:dyDescent="0.2">
      <c r="A2085" s="71">
        <v>7195892257391</v>
      </c>
      <c r="B2085" s="71">
        <v>7006563350827</v>
      </c>
      <c r="C2085" s="70" t="s">
        <v>48</v>
      </c>
      <c r="D2085">
        <v>0</v>
      </c>
      <c r="E2085" s="72">
        <v>0</v>
      </c>
      <c r="F2085" s="72">
        <v>22600</v>
      </c>
      <c r="G2085" s="70" t="s">
        <v>84</v>
      </c>
      <c r="H2085" s="70" t="s">
        <v>1540</v>
      </c>
      <c r="I2085" s="70" t="s">
        <v>91</v>
      </c>
    </row>
    <row r="2086" spans="1:9" x14ac:dyDescent="0.2">
      <c r="A2086" s="71">
        <v>7195892267396</v>
      </c>
      <c r="B2086" s="71">
        <v>7006563350863</v>
      </c>
      <c r="C2086" s="70" t="s">
        <v>48</v>
      </c>
      <c r="D2086">
        <v>0</v>
      </c>
      <c r="E2086" s="72">
        <v>0</v>
      </c>
      <c r="F2086" s="72">
        <v>40000</v>
      </c>
      <c r="G2086" s="70" t="s">
        <v>84</v>
      </c>
      <c r="H2086" s="70" t="s">
        <v>1541</v>
      </c>
      <c r="I2086" s="70" t="s">
        <v>91</v>
      </c>
    </row>
    <row r="2087" spans="1:9" x14ac:dyDescent="0.2">
      <c r="A2087" s="71">
        <v>7195892267402</v>
      </c>
      <c r="B2087" s="71">
        <v>7006563370901</v>
      </c>
      <c r="C2087" s="70" t="s">
        <v>48</v>
      </c>
      <c r="D2087">
        <v>0</v>
      </c>
      <c r="E2087" s="72">
        <v>0</v>
      </c>
      <c r="F2087" s="72">
        <v>50800</v>
      </c>
      <c r="G2087" s="70" t="s">
        <v>84</v>
      </c>
      <c r="H2087" s="70" t="s">
        <v>1542</v>
      </c>
      <c r="I2087" s="70" t="s">
        <v>91</v>
      </c>
    </row>
    <row r="2088" spans="1:9" x14ac:dyDescent="0.2">
      <c r="A2088" s="71">
        <v>7195892277406</v>
      </c>
      <c r="B2088" s="71">
        <v>7006563370932</v>
      </c>
      <c r="C2088" s="70" t="s">
        <v>48</v>
      </c>
      <c r="D2088">
        <v>0</v>
      </c>
      <c r="E2088" s="72">
        <v>5000</v>
      </c>
      <c r="F2088" s="72">
        <v>39200</v>
      </c>
      <c r="G2088" s="70" t="s">
        <v>84</v>
      </c>
      <c r="H2088" s="70" t="s">
        <v>1543</v>
      </c>
      <c r="I2088" s="70" t="s">
        <v>91</v>
      </c>
    </row>
    <row r="2089" spans="1:9" x14ac:dyDescent="0.2">
      <c r="A2089" s="71">
        <v>7195892277410</v>
      </c>
      <c r="B2089" s="71">
        <v>7006563380960</v>
      </c>
      <c r="C2089" s="70" t="s">
        <v>48</v>
      </c>
      <c r="D2089">
        <v>0</v>
      </c>
      <c r="E2089" s="72">
        <v>5000</v>
      </c>
      <c r="F2089" s="72">
        <v>50800</v>
      </c>
      <c r="G2089" s="70" t="s">
        <v>84</v>
      </c>
      <c r="H2089" s="70" t="s">
        <v>1544</v>
      </c>
      <c r="I2089" s="70" t="s">
        <v>91</v>
      </c>
    </row>
    <row r="2090" spans="1:9" x14ac:dyDescent="0.2">
      <c r="A2090" s="71">
        <v>7195892287414</v>
      </c>
      <c r="B2090" s="71">
        <v>7006563380988</v>
      </c>
      <c r="C2090" s="70" t="s">
        <v>48</v>
      </c>
      <c r="D2090">
        <v>0</v>
      </c>
      <c r="E2090" s="72">
        <v>5000</v>
      </c>
      <c r="F2090" s="72">
        <v>30500</v>
      </c>
      <c r="G2090" s="70" t="s">
        <v>84</v>
      </c>
      <c r="H2090" s="70" t="s">
        <v>1545</v>
      </c>
      <c r="I2090" s="70" t="s">
        <v>91</v>
      </c>
    </row>
    <row r="2091" spans="1:9" x14ac:dyDescent="0.2">
      <c r="A2091" s="71">
        <v>7195892287418</v>
      </c>
      <c r="B2091" s="71">
        <v>7006563391016</v>
      </c>
      <c r="C2091" s="70" t="s">
        <v>48</v>
      </c>
      <c r="D2091">
        <v>0</v>
      </c>
      <c r="E2091" s="72">
        <v>5000</v>
      </c>
      <c r="F2091" s="72">
        <v>37300</v>
      </c>
      <c r="G2091" s="70" t="s">
        <v>84</v>
      </c>
      <c r="H2091" s="70" t="s">
        <v>1546</v>
      </c>
      <c r="I2091" s="70" t="s">
        <v>91</v>
      </c>
    </row>
    <row r="2092" spans="1:9" x14ac:dyDescent="0.2">
      <c r="A2092" s="71">
        <v>7195892287422</v>
      </c>
      <c r="B2092" s="71">
        <v>7006563391045</v>
      </c>
      <c r="C2092" s="70" t="s">
        <v>48</v>
      </c>
      <c r="D2092">
        <v>0</v>
      </c>
      <c r="E2092" s="72">
        <v>5000</v>
      </c>
      <c r="F2092" s="72">
        <v>42200</v>
      </c>
      <c r="G2092" s="70" t="s">
        <v>84</v>
      </c>
      <c r="H2092" s="70" t="s">
        <v>1547</v>
      </c>
      <c r="I2092" s="70" t="s">
        <v>91</v>
      </c>
    </row>
    <row r="2093" spans="1:9" x14ac:dyDescent="0.2">
      <c r="A2093" s="71">
        <v>7195892297426</v>
      </c>
      <c r="B2093" s="71">
        <v>7006563391075</v>
      </c>
      <c r="C2093" s="70" t="s">
        <v>48</v>
      </c>
      <c r="D2093">
        <v>0</v>
      </c>
      <c r="E2093" s="72">
        <v>5000</v>
      </c>
      <c r="F2093" s="72">
        <v>49200</v>
      </c>
      <c r="G2093" s="70" t="s">
        <v>84</v>
      </c>
      <c r="H2093" s="70" t="s">
        <v>1548</v>
      </c>
      <c r="I2093" s="70" t="s">
        <v>91</v>
      </c>
    </row>
    <row r="2094" spans="1:9" x14ac:dyDescent="0.2">
      <c r="A2094" s="71">
        <v>7195892297430</v>
      </c>
      <c r="B2094" s="71">
        <v>7006563401104</v>
      </c>
      <c r="C2094" s="70" t="s">
        <v>48</v>
      </c>
      <c r="D2094">
        <v>0</v>
      </c>
      <c r="E2094" s="72">
        <v>5000</v>
      </c>
      <c r="F2094" s="72">
        <v>49200</v>
      </c>
      <c r="G2094" s="70" t="s">
        <v>84</v>
      </c>
      <c r="H2094" s="70" t="s">
        <v>1549</v>
      </c>
      <c r="I2094" s="70" t="s">
        <v>91</v>
      </c>
    </row>
    <row r="2095" spans="1:9" x14ac:dyDescent="0.2">
      <c r="A2095" s="71">
        <v>7195892307434</v>
      </c>
      <c r="B2095" s="71">
        <v>7006563401132</v>
      </c>
      <c r="C2095" s="70" t="s">
        <v>48</v>
      </c>
      <c r="D2095">
        <v>0</v>
      </c>
      <c r="E2095" s="72">
        <v>5000</v>
      </c>
      <c r="F2095" s="72">
        <v>45000</v>
      </c>
      <c r="G2095" s="70" t="s">
        <v>84</v>
      </c>
      <c r="H2095" s="70" t="s">
        <v>1550</v>
      </c>
      <c r="I2095" s="70" t="s">
        <v>91</v>
      </c>
    </row>
    <row r="2096" spans="1:9" x14ac:dyDescent="0.2">
      <c r="A2096" s="71">
        <v>7195892307438</v>
      </c>
      <c r="B2096" s="71">
        <v>7006563401161</v>
      </c>
      <c r="C2096" s="70" t="s">
        <v>48</v>
      </c>
      <c r="D2096">
        <v>0</v>
      </c>
      <c r="E2096" s="72">
        <v>5000</v>
      </c>
      <c r="F2096" s="72">
        <v>44700</v>
      </c>
      <c r="G2096" s="70" t="s">
        <v>84</v>
      </c>
      <c r="H2096" s="70" t="s">
        <v>1551</v>
      </c>
      <c r="I2096" s="70" t="s">
        <v>91</v>
      </c>
    </row>
    <row r="2097" spans="1:9" x14ac:dyDescent="0.2">
      <c r="A2097" s="71">
        <v>7195892317442</v>
      </c>
      <c r="B2097" s="71">
        <v>7006563411192</v>
      </c>
      <c r="C2097" s="70" t="s">
        <v>48</v>
      </c>
      <c r="D2097">
        <v>0</v>
      </c>
      <c r="E2097" s="72">
        <v>16600</v>
      </c>
      <c r="F2097" s="72">
        <v>20300</v>
      </c>
      <c r="G2097" s="70" t="s">
        <v>84</v>
      </c>
      <c r="H2097" s="70" t="s">
        <v>1552</v>
      </c>
      <c r="I2097" s="70" t="s">
        <v>91</v>
      </c>
    </row>
    <row r="2098" spans="1:9" x14ac:dyDescent="0.2">
      <c r="A2098" s="71">
        <v>7195892317445</v>
      </c>
      <c r="B2098" s="71">
        <v>7006563431231</v>
      </c>
      <c r="C2098" s="70" t="s">
        <v>48</v>
      </c>
      <c r="D2098">
        <v>0</v>
      </c>
      <c r="E2098" s="72">
        <v>2500</v>
      </c>
      <c r="F2098" s="72">
        <v>100</v>
      </c>
      <c r="G2098" s="70" t="s">
        <v>84</v>
      </c>
      <c r="H2098" s="70" t="s">
        <v>1553</v>
      </c>
      <c r="I2098" s="70" t="s">
        <v>91</v>
      </c>
    </row>
    <row r="2099" spans="1:9" x14ac:dyDescent="0.2">
      <c r="A2099" s="71">
        <v>7195892327448</v>
      </c>
      <c r="B2099" s="71">
        <v>7006563441259</v>
      </c>
      <c r="C2099" s="70" t="s">
        <v>48</v>
      </c>
      <c r="D2099">
        <v>0</v>
      </c>
      <c r="E2099" s="72">
        <v>20900</v>
      </c>
      <c r="F2099" s="72">
        <v>700</v>
      </c>
      <c r="G2099" s="70" t="s">
        <v>84</v>
      </c>
      <c r="H2099" s="70" t="s">
        <v>1554</v>
      </c>
      <c r="I2099" s="70" t="s">
        <v>91</v>
      </c>
    </row>
    <row r="2100" spans="1:9" x14ac:dyDescent="0.2">
      <c r="A2100" s="71">
        <v>7195892327452</v>
      </c>
      <c r="B2100" s="71">
        <v>7006563441284</v>
      </c>
      <c r="C2100" s="70" t="s">
        <v>48</v>
      </c>
      <c r="D2100">
        <v>0</v>
      </c>
      <c r="E2100" s="72">
        <v>39400</v>
      </c>
      <c r="F2100" s="72">
        <v>20900</v>
      </c>
      <c r="G2100" s="70" t="s">
        <v>84</v>
      </c>
      <c r="H2100" s="70" t="s">
        <v>1555</v>
      </c>
      <c r="I2100" s="70" t="s">
        <v>91</v>
      </c>
    </row>
    <row r="2101" spans="1:9" x14ac:dyDescent="0.2">
      <c r="A2101" s="71">
        <v>7195892337463</v>
      </c>
      <c r="B2101" s="71">
        <v>7006563451377</v>
      </c>
      <c r="C2101" s="70" t="s">
        <v>48</v>
      </c>
      <c r="D2101">
        <v>0</v>
      </c>
      <c r="E2101" s="72">
        <v>-16500</v>
      </c>
      <c r="F2101" s="72">
        <v>0</v>
      </c>
      <c r="G2101" s="70" t="s">
        <v>82</v>
      </c>
      <c r="H2101" s="70" t="s">
        <v>1556</v>
      </c>
      <c r="I2101" s="70" t="s">
        <v>91</v>
      </c>
    </row>
    <row r="2102" spans="1:9" x14ac:dyDescent="0.2">
      <c r="A2102" s="71">
        <v>7195892337464</v>
      </c>
      <c r="B2102" s="71">
        <v>7006563451377</v>
      </c>
      <c r="C2102" s="70" t="s">
        <v>48</v>
      </c>
      <c r="D2102">
        <v>0</v>
      </c>
      <c r="E2102" s="72">
        <v>0</v>
      </c>
      <c r="F2102" s="72">
        <v>47600</v>
      </c>
      <c r="G2102" s="70" t="s">
        <v>84</v>
      </c>
      <c r="H2102" s="70" t="s">
        <v>1556</v>
      </c>
      <c r="I2102" s="70" t="s">
        <v>91</v>
      </c>
    </row>
    <row r="2103" spans="1:9" x14ac:dyDescent="0.2">
      <c r="A2103" s="71">
        <v>7195892347467</v>
      </c>
      <c r="B2103" s="71">
        <v>7006563471415</v>
      </c>
      <c r="C2103" s="70" t="s">
        <v>48</v>
      </c>
      <c r="D2103">
        <v>0</v>
      </c>
      <c r="E2103" s="72">
        <v>-2900</v>
      </c>
      <c r="F2103" s="72">
        <v>0</v>
      </c>
      <c r="G2103" s="70" t="s">
        <v>82</v>
      </c>
      <c r="H2103" s="70" t="s">
        <v>1557</v>
      </c>
      <c r="I2103" s="70" t="s">
        <v>91</v>
      </c>
    </row>
    <row r="2104" spans="1:9" x14ac:dyDescent="0.2">
      <c r="A2104" s="71">
        <v>7195892347468</v>
      </c>
      <c r="B2104" s="71">
        <v>7006563471415</v>
      </c>
      <c r="C2104" s="70" t="s">
        <v>48</v>
      </c>
      <c r="D2104">
        <v>0</v>
      </c>
      <c r="E2104" s="72">
        <v>0</v>
      </c>
      <c r="F2104" s="72">
        <v>31800</v>
      </c>
      <c r="G2104" s="70" t="s">
        <v>84</v>
      </c>
      <c r="H2104" s="70" t="s">
        <v>1557</v>
      </c>
      <c r="I2104" s="70" t="s">
        <v>91</v>
      </c>
    </row>
    <row r="2105" spans="1:9" x14ac:dyDescent="0.2">
      <c r="A2105" s="71">
        <v>7195892347470</v>
      </c>
      <c r="B2105" s="71">
        <v>7006563481448</v>
      </c>
      <c r="C2105" s="70" t="s">
        <v>48</v>
      </c>
      <c r="D2105">
        <v>0</v>
      </c>
      <c r="E2105" s="72">
        <v>6400</v>
      </c>
      <c r="F2105" s="72">
        <v>0</v>
      </c>
      <c r="G2105" s="70" t="s">
        <v>84</v>
      </c>
      <c r="H2105" s="70" t="s">
        <v>1558</v>
      </c>
      <c r="I2105" s="70" t="s">
        <v>91</v>
      </c>
    </row>
    <row r="2106" spans="1:9" x14ac:dyDescent="0.2">
      <c r="A2106" s="71">
        <v>7195892347473</v>
      </c>
      <c r="B2106" s="71">
        <v>7006563481477</v>
      </c>
      <c r="C2106" s="70" t="s">
        <v>48</v>
      </c>
      <c r="D2106">
        <v>0</v>
      </c>
      <c r="E2106" s="72">
        <v>-13900</v>
      </c>
      <c r="F2106" s="72">
        <v>0</v>
      </c>
      <c r="G2106" s="70" t="s">
        <v>82</v>
      </c>
      <c r="H2106" s="70" t="s">
        <v>1559</v>
      </c>
      <c r="I2106" s="70" t="s">
        <v>91</v>
      </c>
    </row>
    <row r="2107" spans="1:9" x14ac:dyDescent="0.2">
      <c r="A2107" s="71">
        <v>7195892347474</v>
      </c>
      <c r="B2107" s="71">
        <v>7006563481477</v>
      </c>
      <c r="C2107" s="70" t="s">
        <v>48</v>
      </c>
      <c r="D2107">
        <v>0</v>
      </c>
      <c r="E2107" s="72">
        <v>0</v>
      </c>
      <c r="F2107" s="72">
        <v>11300</v>
      </c>
      <c r="G2107" s="70" t="s">
        <v>84</v>
      </c>
      <c r="H2107" s="70" t="s">
        <v>1559</v>
      </c>
      <c r="I2107" s="70" t="s">
        <v>91</v>
      </c>
    </row>
    <row r="2108" spans="1:9" x14ac:dyDescent="0.2">
      <c r="A2108" s="71">
        <v>7195892357487</v>
      </c>
      <c r="B2108" s="71">
        <v>7006563491535</v>
      </c>
      <c r="C2108" s="70" t="s">
        <v>111</v>
      </c>
      <c r="D2108">
        <v>0</v>
      </c>
      <c r="E2108" s="72">
        <v>176800</v>
      </c>
      <c r="F2108" s="72">
        <v>2100</v>
      </c>
      <c r="G2108" s="70" t="s">
        <v>84</v>
      </c>
      <c r="H2108" s="70" t="s">
        <v>1560</v>
      </c>
      <c r="I2108" s="70" t="s">
        <v>91</v>
      </c>
    </row>
    <row r="2109" spans="1:9" x14ac:dyDescent="0.2">
      <c r="A2109" s="71">
        <v>7195892367494</v>
      </c>
      <c r="B2109" s="71">
        <v>7006563501575</v>
      </c>
      <c r="C2109" s="70" t="s">
        <v>48</v>
      </c>
      <c r="D2109">
        <v>0</v>
      </c>
      <c r="E2109" s="72">
        <v>22200</v>
      </c>
      <c r="F2109" s="72">
        <v>56500</v>
      </c>
      <c r="G2109" s="70" t="s">
        <v>84</v>
      </c>
      <c r="H2109" s="70" t="s">
        <v>1561</v>
      </c>
      <c r="I2109" s="70" t="s">
        <v>91</v>
      </c>
    </row>
    <row r="2110" spans="1:9" x14ac:dyDescent="0.2">
      <c r="A2110" s="71">
        <v>7195892367498</v>
      </c>
      <c r="B2110" s="71">
        <v>7006563511610</v>
      </c>
      <c r="C2110" s="70" t="s">
        <v>48</v>
      </c>
      <c r="D2110">
        <v>0</v>
      </c>
      <c r="E2110" s="72">
        <v>26600</v>
      </c>
      <c r="F2110" s="72">
        <v>32400</v>
      </c>
      <c r="G2110" s="70" t="s">
        <v>84</v>
      </c>
      <c r="H2110" s="70" t="s">
        <v>1562</v>
      </c>
      <c r="I2110" s="70" t="s">
        <v>91</v>
      </c>
    </row>
    <row r="2111" spans="1:9" x14ac:dyDescent="0.2">
      <c r="A2111" s="71">
        <v>7195892377503</v>
      </c>
      <c r="B2111" s="71">
        <v>7006563511642</v>
      </c>
      <c r="C2111" s="70" t="s">
        <v>48</v>
      </c>
      <c r="D2111">
        <v>0</v>
      </c>
      <c r="E2111" s="72">
        <v>26300</v>
      </c>
      <c r="F2111" s="72">
        <v>0</v>
      </c>
      <c r="G2111" s="70" t="s">
        <v>84</v>
      </c>
      <c r="H2111" s="70" t="s">
        <v>1563</v>
      </c>
      <c r="I2111" s="70" t="s">
        <v>91</v>
      </c>
    </row>
    <row r="2112" spans="1:9" x14ac:dyDescent="0.2">
      <c r="A2112" s="71">
        <v>7195892377504</v>
      </c>
      <c r="B2112" s="71">
        <v>7006563511642</v>
      </c>
      <c r="C2112" s="70" t="s">
        <v>48</v>
      </c>
      <c r="D2112">
        <v>0</v>
      </c>
      <c r="E2112" s="72">
        <v>0</v>
      </c>
      <c r="F2112" s="72">
        <v>-1000</v>
      </c>
      <c r="G2112" s="70" t="s">
        <v>82</v>
      </c>
      <c r="H2112" s="70" t="s">
        <v>1563</v>
      </c>
      <c r="I2112" s="70" t="s">
        <v>91</v>
      </c>
    </row>
    <row r="2113" spans="1:9" x14ac:dyDescent="0.2">
      <c r="A2113" s="71">
        <v>7195892377506</v>
      </c>
      <c r="B2113" s="71">
        <v>7006563531676</v>
      </c>
      <c r="C2113" s="70" t="s">
        <v>48</v>
      </c>
      <c r="D2113">
        <v>0</v>
      </c>
      <c r="E2113" s="72">
        <v>200</v>
      </c>
      <c r="F2113" s="72">
        <v>0</v>
      </c>
      <c r="G2113" s="70" t="s">
        <v>84</v>
      </c>
      <c r="H2113" s="70" t="s">
        <v>1564</v>
      </c>
      <c r="I2113" s="70" t="s">
        <v>91</v>
      </c>
    </row>
    <row r="2114" spans="1:9" x14ac:dyDescent="0.2">
      <c r="A2114" s="71">
        <v>7195892377510</v>
      </c>
      <c r="B2114" s="71">
        <v>7006563531702</v>
      </c>
      <c r="C2114" s="70" t="s">
        <v>48</v>
      </c>
      <c r="D2114">
        <v>0</v>
      </c>
      <c r="E2114" s="72">
        <v>22200</v>
      </c>
      <c r="F2114" s="72">
        <v>35600</v>
      </c>
      <c r="G2114" s="70" t="s">
        <v>84</v>
      </c>
      <c r="H2114" s="70" t="s">
        <v>1565</v>
      </c>
      <c r="I2114" s="70" t="s">
        <v>91</v>
      </c>
    </row>
    <row r="2115" spans="1:9" x14ac:dyDescent="0.2">
      <c r="A2115" s="71">
        <v>7195892387514</v>
      </c>
      <c r="B2115" s="71">
        <v>7006563541736</v>
      </c>
      <c r="C2115" s="70" t="s">
        <v>48</v>
      </c>
      <c r="D2115">
        <v>0</v>
      </c>
      <c r="E2115" s="72">
        <v>23000</v>
      </c>
      <c r="F2115" s="72">
        <v>47600</v>
      </c>
      <c r="G2115" s="70" t="s">
        <v>84</v>
      </c>
      <c r="H2115" s="70" t="s">
        <v>1566</v>
      </c>
      <c r="I2115" s="70" t="s">
        <v>91</v>
      </c>
    </row>
    <row r="2116" spans="1:9" x14ac:dyDescent="0.2">
      <c r="A2116" s="71">
        <v>7195892387519</v>
      </c>
      <c r="B2116" s="71">
        <v>7006563541770</v>
      </c>
      <c r="C2116" s="70" t="s">
        <v>48</v>
      </c>
      <c r="D2116">
        <v>0</v>
      </c>
      <c r="E2116" s="72">
        <v>23300</v>
      </c>
      <c r="F2116" s="72">
        <v>33000</v>
      </c>
      <c r="G2116" s="70" t="s">
        <v>84</v>
      </c>
      <c r="H2116" s="70" t="s">
        <v>1567</v>
      </c>
      <c r="I2116" s="70" t="s">
        <v>91</v>
      </c>
    </row>
    <row r="2117" spans="1:9" x14ac:dyDescent="0.2">
      <c r="A2117" s="71">
        <v>7195892397523</v>
      </c>
      <c r="B2117" s="71">
        <v>7006563551803</v>
      </c>
      <c r="C2117" s="70" t="s">
        <v>48</v>
      </c>
      <c r="D2117">
        <v>0</v>
      </c>
      <c r="E2117" s="72">
        <v>24300</v>
      </c>
      <c r="F2117" s="72">
        <v>39500</v>
      </c>
      <c r="G2117" s="70" t="s">
        <v>84</v>
      </c>
      <c r="H2117" s="70" t="s">
        <v>1568</v>
      </c>
      <c r="I2117" s="70" t="s">
        <v>91</v>
      </c>
    </row>
    <row r="2118" spans="1:9" x14ac:dyDescent="0.2">
      <c r="A2118" s="71">
        <v>7195892407527</v>
      </c>
      <c r="B2118" s="71">
        <v>7006563551833</v>
      </c>
      <c r="C2118" s="70" t="s">
        <v>48</v>
      </c>
      <c r="D2118">
        <v>0</v>
      </c>
      <c r="E2118" s="72">
        <v>15000</v>
      </c>
      <c r="F2118" s="72">
        <v>25000</v>
      </c>
      <c r="G2118" s="70" t="s">
        <v>84</v>
      </c>
      <c r="H2118" s="70" t="s">
        <v>1569</v>
      </c>
      <c r="I2118" s="70" t="s">
        <v>91</v>
      </c>
    </row>
    <row r="2119" spans="1:9" x14ac:dyDescent="0.2">
      <c r="A2119" s="71">
        <v>7195892407531</v>
      </c>
      <c r="B2119" s="71">
        <v>7006563571865</v>
      </c>
      <c r="C2119" s="70" t="s">
        <v>48</v>
      </c>
      <c r="D2119">
        <v>0</v>
      </c>
      <c r="E2119" s="72">
        <v>15000</v>
      </c>
      <c r="F2119" s="72">
        <v>50200</v>
      </c>
      <c r="G2119" s="70" t="s">
        <v>84</v>
      </c>
      <c r="H2119" s="70" t="s">
        <v>1570</v>
      </c>
      <c r="I2119" s="70" t="s">
        <v>91</v>
      </c>
    </row>
    <row r="2120" spans="1:9" x14ac:dyDescent="0.2">
      <c r="A2120" s="71">
        <v>7195892417543</v>
      </c>
      <c r="B2120" s="71">
        <v>7006563591921</v>
      </c>
      <c r="C2120" s="70" t="s">
        <v>117</v>
      </c>
      <c r="D2120">
        <v>0</v>
      </c>
      <c r="E2120" s="72">
        <v>37500</v>
      </c>
      <c r="F2120" s="72">
        <v>21000</v>
      </c>
      <c r="G2120" s="70" t="s">
        <v>84</v>
      </c>
      <c r="H2120" s="70" t="s">
        <v>1571</v>
      </c>
      <c r="I2120" s="70" t="s">
        <v>91</v>
      </c>
    </row>
    <row r="2121" spans="1:9" x14ac:dyDescent="0.2">
      <c r="A2121" s="71">
        <v>7195892427575</v>
      </c>
      <c r="B2121" s="71">
        <v>7006563602006</v>
      </c>
      <c r="C2121" s="70" t="s">
        <v>48</v>
      </c>
      <c r="D2121">
        <v>0</v>
      </c>
      <c r="E2121" s="72">
        <v>4900</v>
      </c>
      <c r="F2121" s="72">
        <v>55100</v>
      </c>
      <c r="G2121" s="70" t="s">
        <v>84</v>
      </c>
      <c r="H2121" s="70" t="s">
        <v>1572</v>
      </c>
      <c r="I2121" s="70" t="s">
        <v>91</v>
      </c>
    </row>
    <row r="2122" spans="1:9" x14ac:dyDescent="0.2">
      <c r="A2122" s="71">
        <v>7195892437579</v>
      </c>
      <c r="B2122" s="71">
        <v>7006563622040</v>
      </c>
      <c r="C2122" s="70" t="s">
        <v>48</v>
      </c>
      <c r="D2122">
        <v>0</v>
      </c>
      <c r="E2122" s="72">
        <v>10500</v>
      </c>
      <c r="F2122" s="72">
        <v>79300</v>
      </c>
      <c r="G2122" s="70" t="s">
        <v>84</v>
      </c>
      <c r="H2122" s="70" t="s">
        <v>1573</v>
      </c>
      <c r="I2122" s="70" t="s">
        <v>91</v>
      </c>
    </row>
    <row r="2123" spans="1:9" x14ac:dyDescent="0.2">
      <c r="A2123" s="71">
        <v>7195892437584</v>
      </c>
      <c r="B2123" s="71">
        <v>7006563632069</v>
      </c>
      <c r="C2123" s="70" t="s">
        <v>48</v>
      </c>
      <c r="D2123">
        <v>0</v>
      </c>
      <c r="E2123" s="72">
        <v>-23300</v>
      </c>
      <c r="F2123" s="72">
        <v>0</v>
      </c>
      <c r="G2123" s="70" t="s">
        <v>82</v>
      </c>
      <c r="H2123" s="70" t="s">
        <v>1574</v>
      </c>
      <c r="I2123" s="70" t="s">
        <v>91</v>
      </c>
    </row>
    <row r="2124" spans="1:9" x14ac:dyDescent="0.2">
      <c r="A2124" s="71">
        <v>7195892437585</v>
      </c>
      <c r="B2124" s="71">
        <v>7006563632069</v>
      </c>
      <c r="C2124" s="70" t="s">
        <v>48</v>
      </c>
      <c r="D2124">
        <v>0</v>
      </c>
      <c r="E2124" s="72">
        <v>0</v>
      </c>
      <c r="F2124" s="72">
        <v>62500</v>
      </c>
      <c r="G2124" s="70" t="s">
        <v>84</v>
      </c>
      <c r="H2124" s="70" t="s">
        <v>1574</v>
      </c>
      <c r="I2124" s="70" t="s">
        <v>91</v>
      </c>
    </row>
    <row r="2125" spans="1:9" x14ac:dyDescent="0.2">
      <c r="A2125" s="71">
        <v>7195892447590</v>
      </c>
      <c r="B2125" s="71">
        <v>7006563632119</v>
      </c>
      <c r="C2125" s="70" t="s">
        <v>48</v>
      </c>
      <c r="D2125">
        <v>0</v>
      </c>
      <c r="E2125" s="72">
        <v>15000</v>
      </c>
      <c r="F2125" s="72">
        <v>16500</v>
      </c>
      <c r="G2125" s="70" t="s">
        <v>84</v>
      </c>
      <c r="H2125" s="70" t="s">
        <v>1575</v>
      </c>
      <c r="I2125" s="70" t="s">
        <v>91</v>
      </c>
    </row>
    <row r="2126" spans="1:9" x14ac:dyDescent="0.2">
      <c r="A2126" s="71">
        <v>7195892447593</v>
      </c>
      <c r="B2126" s="71">
        <v>7006563642151</v>
      </c>
      <c r="C2126" s="70" t="s">
        <v>48</v>
      </c>
      <c r="D2126">
        <v>0</v>
      </c>
      <c r="E2126" s="72">
        <v>0</v>
      </c>
      <c r="F2126" s="72">
        <v>65200</v>
      </c>
      <c r="G2126" s="70" t="s">
        <v>84</v>
      </c>
      <c r="H2126" s="70" t="s">
        <v>1576</v>
      </c>
      <c r="I2126" s="70" t="s">
        <v>91</v>
      </c>
    </row>
    <row r="2127" spans="1:9" x14ac:dyDescent="0.2">
      <c r="A2127" s="71">
        <v>7195892457596</v>
      </c>
      <c r="B2127" s="71">
        <v>7006563652178</v>
      </c>
      <c r="C2127" s="70" t="s">
        <v>48</v>
      </c>
      <c r="D2127">
        <v>0</v>
      </c>
      <c r="E2127" s="72">
        <v>0</v>
      </c>
      <c r="F2127" s="72">
        <v>1300</v>
      </c>
      <c r="G2127" s="70" t="s">
        <v>84</v>
      </c>
      <c r="H2127" s="70" t="s">
        <v>1577</v>
      </c>
      <c r="I2127" s="70" t="s">
        <v>91</v>
      </c>
    </row>
    <row r="2128" spans="1:9" x14ac:dyDescent="0.2">
      <c r="A2128" s="71">
        <v>7195892457599</v>
      </c>
      <c r="B2128" s="71">
        <v>7006563652205</v>
      </c>
      <c r="C2128" s="70" t="s">
        <v>48</v>
      </c>
      <c r="D2128">
        <v>0</v>
      </c>
      <c r="E2128" s="72">
        <v>0</v>
      </c>
      <c r="F2128" s="72">
        <v>47400</v>
      </c>
      <c r="G2128" s="70" t="s">
        <v>84</v>
      </c>
      <c r="H2128" s="70" t="s">
        <v>1578</v>
      </c>
      <c r="I2128" s="70" t="s">
        <v>91</v>
      </c>
    </row>
    <row r="2129" spans="1:9" x14ac:dyDescent="0.2">
      <c r="A2129" s="71">
        <v>7195892467602</v>
      </c>
      <c r="B2129" s="71">
        <v>7006563662234</v>
      </c>
      <c r="C2129" s="70" t="s">
        <v>48</v>
      </c>
      <c r="D2129">
        <v>0</v>
      </c>
      <c r="E2129" s="72">
        <v>0</v>
      </c>
      <c r="F2129" s="72">
        <v>39700</v>
      </c>
      <c r="G2129" s="70" t="s">
        <v>84</v>
      </c>
      <c r="H2129" s="70" t="s">
        <v>1579</v>
      </c>
      <c r="I2129" s="70" t="s">
        <v>91</v>
      </c>
    </row>
    <row r="2130" spans="1:9" x14ac:dyDescent="0.2">
      <c r="A2130" s="71">
        <v>7195892467605</v>
      </c>
      <c r="B2130" s="71">
        <v>7006563662260</v>
      </c>
      <c r="C2130" s="70" t="s">
        <v>48</v>
      </c>
      <c r="D2130">
        <v>0</v>
      </c>
      <c r="E2130" s="72">
        <v>0</v>
      </c>
      <c r="F2130" s="72">
        <v>44400</v>
      </c>
      <c r="G2130" s="70" t="s">
        <v>84</v>
      </c>
      <c r="H2130" s="70" t="s">
        <v>1580</v>
      </c>
      <c r="I2130" s="70" t="s">
        <v>91</v>
      </c>
    </row>
    <row r="2131" spans="1:9" x14ac:dyDescent="0.2">
      <c r="A2131" s="71">
        <v>7195892467608</v>
      </c>
      <c r="B2131" s="71">
        <v>7006563662286</v>
      </c>
      <c r="C2131" s="70" t="s">
        <v>48</v>
      </c>
      <c r="D2131">
        <v>0</v>
      </c>
      <c r="E2131" s="72">
        <v>0</v>
      </c>
      <c r="F2131" s="72">
        <v>65200</v>
      </c>
      <c r="G2131" s="70" t="s">
        <v>84</v>
      </c>
      <c r="H2131" s="70" t="s">
        <v>1581</v>
      </c>
      <c r="I2131" s="70" t="s">
        <v>91</v>
      </c>
    </row>
    <row r="2132" spans="1:9" x14ac:dyDescent="0.2">
      <c r="A2132" s="71">
        <v>7195892477611</v>
      </c>
      <c r="B2132" s="71">
        <v>7006563672312</v>
      </c>
      <c r="C2132" s="70" t="s">
        <v>48</v>
      </c>
      <c r="D2132">
        <v>0</v>
      </c>
      <c r="E2132" s="72">
        <v>0</v>
      </c>
      <c r="F2132" s="72">
        <v>65200</v>
      </c>
      <c r="G2132" s="70" t="s">
        <v>84</v>
      </c>
      <c r="H2132" s="70" t="s">
        <v>1582</v>
      </c>
      <c r="I2132" s="70" t="s">
        <v>91</v>
      </c>
    </row>
    <row r="2133" spans="1:9" x14ac:dyDescent="0.2">
      <c r="A2133" s="71">
        <v>7195892477614</v>
      </c>
      <c r="B2133" s="71">
        <v>7006563672340</v>
      </c>
      <c r="C2133" s="70" t="s">
        <v>48</v>
      </c>
      <c r="D2133">
        <v>0</v>
      </c>
      <c r="E2133" s="72">
        <v>0</v>
      </c>
      <c r="F2133" s="72">
        <v>65200</v>
      </c>
      <c r="G2133" s="70" t="s">
        <v>84</v>
      </c>
      <c r="H2133" s="70" t="s">
        <v>1583</v>
      </c>
      <c r="I2133" s="70" t="s">
        <v>91</v>
      </c>
    </row>
    <row r="2134" spans="1:9" x14ac:dyDescent="0.2">
      <c r="A2134" s="71">
        <v>7195892487617</v>
      </c>
      <c r="B2134" s="71">
        <v>7006563682366</v>
      </c>
      <c r="C2134" s="70" t="s">
        <v>48</v>
      </c>
      <c r="D2134">
        <v>0</v>
      </c>
      <c r="E2134" s="72">
        <v>0</v>
      </c>
      <c r="F2134" s="72">
        <v>65200</v>
      </c>
      <c r="G2134" s="70" t="s">
        <v>84</v>
      </c>
      <c r="H2134" s="70" t="s">
        <v>1584</v>
      </c>
      <c r="I2134" s="70" t="s">
        <v>91</v>
      </c>
    </row>
    <row r="2135" spans="1:9" x14ac:dyDescent="0.2">
      <c r="A2135" s="71">
        <v>7195892487620</v>
      </c>
      <c r="B2135" s="71">
        <v>7006563682392</v>
      </c>
      <c r="C2135" s="70" t="s">
        <v>48</v>
      </c>
      <c r="D2135">
        <v>0</v>
      </c>
      <c r="E2135" s="72">
        <v>0</v>
      </c>
      <c r="F2135" s="72">
        <v>65500</v>
      </c>
      <c r="G2135" s="70" t="s">
        <v>84</v>
      </c>
      <c r="H2135" s="70" t="s">
        <v>1585</v>
      </c>
      <c r="I2135" s="70" t="s">
        <v>91</v>
      </c>
    </row>
    <row r="2136" spans="1:9" x14ac:dyDescent="0.2">
      <c r="A2136" s="71">
        <v>7195892497623</v>
      </c>
      <c r="B2136" s="71">
        <v>7006563692420</v>
      </c>
      <c r="C2136" s="70" t="s">
        <v>48</v>
      </c>
      <c r="D2136">
        <v>0</v>
      </c>
      <c r="E2136" s="72">
        <v>0</v>
      </c>
      <c r="F2136" s="72">
        <v>52800</v>
      </c>
      <c r="G2136" s="70" t="s">
        <v>84</v>
      </c>
      <c r="H2136" s="70" t="s">
        <v>1586</v>
      </c>
      <c r="I2136" s="70" t="s">
        <v>91</v>
      </c>
    </row>
    <row r="2137" spans="1:9" x14ac:dyDescent="0.2">
      <c r="A2137" s="71">
        <v>7195892497626</v>
      </c>
      <c r="B2137" s="71">
        <v>7006563692448</v>
      </c>
      <c r="C2137" s="70" t="s">
        <v>48</v>
      </c>
      <c r="D2137">
        <v>0</v>
      </c>
      <c r="E2137" s="72">
        <v>0</v>
      </c>
      <c r="F2137" s="72">
        <v>43700</v>
      </c>
      <c r="G2137" s="70" t="s">
        <v>84</v>
      </c>
      <c r="H2137" s="70" t="s">
        <v>1587</v>
      </c>
      <c r="I2137" s="70" t="s">
        <v>91</v>
      </c>
    </row>
    <row r="2138" spans="1:9" x14ac:dyDescent="0.2">
      <c r="A2138" s="71">
        <v>7195892507629</v>
      </c>
      <c r="B2138" s="71">
        <v>7006563702476</v>
      </c>
      <c r="C2138" s="70" t="s">
        <v>48</v>
      </c>
      <c r="D2138">
        <v>0</v>
      </c>
      <c r="E2138" s="72">
        <v>0</v>
      </c>
      <c r="F2138" s="72">
        <v>43700</v>
      </c>
      <c r="G2138" s="70" t="s">
        <v>84</v>
      </c>
      <c r="H2138" s="70" t="s">
        <v>1588</v>
      </c>
      <c r="I2138" s="70" t="s">
        <v>91</v>
      </c>
    </row>
    <row r="2139" spans="1:9" x14ac:dyDescent="0.2">
      <c r="A2139" s="71">
        <v>7195892507632</v>
      </c>
      <c r="B2139" s="71">
        <v>7006563712507</v>
      </c>
      <c r="C2139" s="70" t="s">
        <v>48</v>
      </c>
      <c r="D2139">
        <v>0</v>
      </c>
      <c r="E2139" s="72">
        <v>0</v>
      </c>
      <c r="F2139" s="72">
        <v>36700</v>
      </c>
      <c r="G2139" s="70" t="s">
        <v>84</v>
      </c>
      <c r="H2139" s="70" t="s">
        <v>1589</v>
      </c>
      <c r="I2139" s="70" t="s">
        <v>91</v>
      </c>
    </row>
    <row r="2140" spans="1:9" x14ac:dyDescent="0.2">
      <c r="A2140" s="71">
        <v>7195892517635</v>
      </c>
      <c r="B2140" s="71">
        <v>7006563722538</v>
      </c>
      <c r="C2140" s="70" t="s">
        <v>48</v>
      </c>
      <c r="D2140">
        <v>0</v>
      </c>
      <c r="E2140" s="72">
        <v>0</v>
      </c>
      <c r="F2140" s="72">
        <v>36700</v>
      </c>
      <c r="G2140" s="70" t="s">
        <v>84</v>
      </c>
      <c r="H2140" s="70" t="s">
        <v>1590</v>
      </c>
      <c r="I2140" s="70" t="s">
        <v>91</v>
      </c>
    </row>
    <row r="2141" spans="1:9" x14ac:dyDescent="0.2">
      <c r="A2141" s="71">
        <v>7195892517638</v>
      </c>
      <c r="B2141" s="71">
        <v>7006563732569</v>
      </c>
      <c r="C2141" s="70" t="s">
        <v>48</v>
      </c>
      <c r="D2141">
        <v>0</v>
      </c>
      <c r="E2141" s="72">
        <v>0</v>
      </c>
      <c r="F2141" s="72">
        <v>36700</v>
      </c>
      <c r="G2141" s="70" t="s">
        <v>84</v>
      </c>
      <c r="H2141" s="70" t="s">
        <v>1591</v>
      </c>
      <c r="I2141" s="70" t="s">
        <v>91</v>
      </c>
    </row>
    <row r="2142" spans="1:9" x14ac:dyDescent="0.2">
      <c r="A2142" s="71">
        <v>7195892527641</v>
      </c>
      <c r="B2142" s="71">
        <v>7006563742599</v>
      </c>
      <c r="C2142" s="70" t="s">
        <v>48</v>
      </c>
      <c r="D2142">
        <v>0</v>
      </c>
      <c r="E2142" s="72">
        <v>0</v>
      </c>
      <c r="F2142" s="72">
        <v>36700</v>
      </c>
      <c r="G2142" s="70" t="s">
        <v>84</v>
      </c>
      <c r="H2142" s="70" t="s">
        <v>1592</v>
      </c>
      <c r="I2142" s="70" t="s">
        <v>91</v>
      </c>
    </row>
    <row r="2143" spans="1:9" x14ac:dyDescent="0.2">
      <c r="A2143" s="71">
        <v>7195892537648</v>
      </c>
      <c r="B2143" s="71">
        <v>7006563752685</v>
      </c>
      <c r="C2143" s="70" t="s">
        <v>48</v>
      </c>
      <c r="D2143">
        <v>0</v>
      </c>
      <c r="E2143" s="72">
        <v>15000</v>
      </c>
      <c r="F2143" s="72">
        <v>44000</v>
      </c>
      <c r="G2143" s="70" t="s">
        <v>84</v>
      </c>
      <c r="H2143" s="70" t="s">
        <v>1593</v>
      </c>
      <c r="I2143" s="70" t="s">
        <v>91</v>
      </c>
    </row>
    <row r="2144" spans="1:9" x14ac:dyDescent="0.2">
      <c r="A2144" s="71">
        <v>7195892547652</v>
      </c>
      <c r="B2144" s="71">
        <v>7006563762719</v>
      </c>
      <c r="C2144" s="70" t="s">
        <v>48</v>
      </c>
      <c r="D2144">
        <v>0</v>
      </c>
      <c r="E2144" s="72">
        <v>15000</v>
      </c>
      <c r="F2144" s="72">
        <v>25100</v>
      </c>
      <c r="G2144" s="70" t="s">
        <v>84</v>
      </c>
      <c r="H2144" s="70" t="s">
        <v>1594</v>
      </c>
      <c r="I2144" s="70" t="s">
        <v>91</v>
      </c>
    </row>
    <row r="2145" spans="1:9" x14ac:dyDescent="0.2">
      <c r="A2145" s="71">
        <v>7195892547656</v>
      </c>
      <c r="B2145" s="71">
        <v>7006563772752</v>
      </c>
      <c r="C2145" s="70" t="s">
        <v>48</v>
      </c>
      <c r="D2145">
        <v>0</v>
      </c>
      <c r="E2145" s="72">
        <v>0</v>
      </c>
      <c r="F2145" s="72">
        <v>40500</v>
      </c>
      <c r="G2145" s="70" t="s">
        <v>84</v>
      </c>
      <c r="H2145" s="70" t="s">
        <v>1595</v>
      </c>
      <c r="I2145" s="70" t="s">
        <v>91</v>
      </c>
    </row>
    <row r="2146" spans="1:9" x14ac:dyDescent="0.2">
      <c r="A2146" s="71">
        <v>7195892547660</v>
      </c>
      <c r="B2146" s="71">
        <v>7006563782790</v>
      </c>
      <c r="C2146" s="70" t="s">
        <v>48</v>
      </c>
      <c r="D2146">
        <v>0</v>
      </c>
      <c r="E2146" s="72">
        <v>15000</v>
      </c>
      <c r="F2146" s="72">
        <v>58800</v>
      </c>
      <c r="G2146" s="70" t="s">
        <v>84</v>
      </c>
      <c r="H2146" s="70" t="s">
        <v>1596</v>
      </c>
      <c r="I2146" s="70" t="s">
        <v>91</v>
      </c>
    </row>
    <row r="2147" spans="1:9" x14ac:dyDescent="0.2">
      <c r="A2147" s="71">
        <v>7195892557664</v>
      </c>
      <c r="B2147" s="71">
        <v>7006563792822</v>
      </c>
      <c r="C2147" s="70" t="s">
        <v>48</v>
      </c>
      <c r="D2147">
        <v>0</v>
      </c>
      <c r="E2147" s="72">
        <v>15000</v>
      </c>
      <c r="F2147" s="72">
        <v>28300</v>
      </c>
      <c r="G2147" s="70" t="s">
        <v>84</v>
      </c>
      <c r="H2147" s="70" t="s">
        <v>1597</v>
      </c>
      <c r="I2147" s="70" t="s">
        <v>91</v>
      </c>
    </row>
    <row r="2148" spans="1:9" x14ac:dyDescent="0.2">
      <c r="A2148" s="71">
        <v>7195892557668</v>
      </c>
      <c r="B2148" s="71">
        <v>7006563792854</v>
      </c>
      <c r="C2148" s="70" t="s">
        <v>48</v>
      </c>
      <c r="D2148">
        <v>0</v>
      </c>
      <c r="E2148" s="72">
        <v>15000</v>
      </c>
      <c r="F2148" s="72">
        <v>27500</v>
      </c>
      <c r="G2148" s="70" t="s">
        <v>84</v>
      </c>
      <c r="H2148" s="70" t="s">
        <v>1598</v>
      </c>
      <c r="I2148" s="70" t="s">
        <v>91</v>
      </c>
    </row>
    <row r="2149" spans="1:9" x14ac:dyDescent="0.2">
      <c r="A2149" s="71">
        <v>7195892567675</v>
      </c>
      <c r="B2149" s="71">
        <v>7006563802886</v>
      </c>
      <c r="C2149" s="70" t="s">
        <v>111</v>
      </c>
      <c r="D2149">
        <v>0</v>
      </c>
      <c r="E2149" s="72">
        <v>67400</v>
      </c>
      <c r="F2149" s="72">
        <v>70200</v>
      </c>
      <c r="G2149" s="70" t="s">
        <v>84</v>
      </c>
      <c r="H2149" s="70" t="s">
        <v>1599</v>
      </c>
      <c r="I2149" s="70" t="s">
        <v>91</v>
      </c>
    </row>
    <row r="2150" spans="1:9" x14ac:dyDescent="0.2">
      <c r="A2150" s="71">
        <v>7195892567678</v>
      </c>
      <c r="B2150" s="71">
        <v>7006563822923</v>
      </c>
      <c r="C2150" s="70" t="s">
        <v>48</v>
      </c>
      <c r="D2150">
        <v>-6.0000000000000001E-3</v>
      </c>
      <c r="E2150" s="72">
        <v>-33000</v>
      </c>
      <c r="F2150" s="72">
        <v>0</v>
      </c>
      <c r="G2150" s="70" t="s">
        <v>155</v>
      </c>
      <c r="H2150" s="70" t="s">
        <v>1600</v>
      </c>
      <c r="I2150" s="70" t="s">
        <v>102</v>
      </c>
    </row>
    <row r="2151" spans="1:9" x14ac:dyDescent="0.2">
      <c r="A2151" s="71">
        <v>7195892577683</v>
      </c>
      <c r="B2151" s="71">
        <v>7006563822955</v>
      </c>
      <c r="C2151" s="70" t="s">
        <v>48</v>
      </c>
      <c r="D2151">
        <v>0</v>
      </c>
      <c r="E2151" s="72">
        <v>-16100</v>
      </c>
      <c r="F2151" s="72">
        <v>0</v>
      </c>
      <c r="G2151" s="70" t="s">
        <v>82</v>
      </c>
      <c r="H2151" s="70" t="s">
        <v>1601</v>
      </c>
      <c r="I2151" s="70" t="s">
        <v>91</v>
      </c>
    </row>
    <row r="2152" spans="1:9" x14ac:dyDescent="0.2">
      <c r="A2152" s="71">
        <v>7195892577684</v>
      </c>
      <c r="B2152" s="71">
        <v>7006563822955</v>
      </c>
      <c r="C2152" s="70" t="s">
        <v>48</v>
      </c>
      <c r="D2152">
        <v>0</v>
      </c>
      <c r="E2152" s="72">
        <v>0</v>
      </c>
      <c r="F2152" s="72">
        <v>28200</v>
      </c>
      <c r="G2152" s="70" t="s">
        <v>84</v>
      </c>
      <c r="H2152" s="70" t="s">
        <v>1601</v>
      </c>
      <c r="I2152" s="70" t="s">
        <v>91</v>
      </c>
    </row>
    <row r="2153" spans="1:9" x14ac:dyDescent="0.2">
      <c r="A2153" s="71">
        <v>7195892577687</v>
      </c>
      <c r="B2153" s="71">
        <v>7006563832988</v>
      </c>
      <c r="C2153" s="70" t="s">
        <v>48</v>
      </c>
      <c r="D2153">
        <v>0</v>
      </c>
      <c r="E2153" s="72">
        <v>-21100</v>
      </c>
      <c r="F2153" s="72">
        <v>0</v>
      </c>
      <c r="G2153" s="70" t="s">
        <v>82</v>
      </c>
      <c r="H2153" s="70" t="s">
        <v>1602</v>
      </c>
      <c r="I2153" s="70" t="s">
        <v>91</v>
      </c>
    </row>
    <row r="2154" spans="1:9" x14ac:dyDescent="0.2">
      <c r="A2154" s="71">
        <v>7195892577688</v>
      </c>
      <c r="B2154" s="71">
        <v>7006563832988</v>
      </c>
      <c r="C2154" s="70" t="s">
        <v>48</v>
      </c>
      <c r="D2154">
        <v>0</v>
      </c>
      <c r="E2154" s="72">
        <v>0</v>
      </c>
      <c r="F2154" s="72">
        <v>7400</v>
      </c>
      <c r="G2154" s="70" t="s">
        <v>84</v>
      </c>
      <c r="H2154" s="70" t="s">
        <v>1602</v>
      </c>
      <c r="I2154" s="70" t="s">
        <v>91</v>
      </c>
    </row>
    <row r="2155" spans="1:9" x14ac:dyDescent="0.2">
      <c r="A2155" s="71">
        <v>7195892587691</v>
      </c>
      <c r="B2155" s="71">
        <v>7006563853024</v>
      </c>
      <c r="C2155" s="70" t="s">
        <v>48</v>
      </c>
      <c r="D2155">
        <v>0</v>
      </c>
      <c r="E2155" s="72">
        <v>-22900</v>
      </c>
      <c r="F2155" s="72">
        <v>-76400</v>
      </c>
      <c r="G2155" s="70" t="s">
        <v>82</v>
      </c>
      <c r="H2155" s="70" t="s">
        <v>1603</v>
      </c>
      <c r="I2155" s="70" t="s">
        <v>91</v>
      </c>
    </row>
    <row r="2156" spans="1:9" x14ac:dyDescent="0.2">
      <c r="A2156" s="71">
        <v>7195892587694</v>
      </c>
      <c r="B2156" s="71">
        <v>7006563863054</v>
      </c>
      <c r="C2156" s="70" t="s">
        <v>48</v>
      </c>
      <c r="D2156">
        <v>0</v>
      </c>
      <c r="E2156" s="72">
        <v>-21300</v>
      </c>
      <c r="F2156" s="72">
        <v>0</v>
      </c>
      <c r="G2156" s="70" t="s">
        <v>82</v>
      </c>
      <c r="H2156" s="70" t="s">
        <v>1604</v>
      </c>
      <c r="I2156" s="70" t="s">
        <v>91</v>
      </c>
    </row>
    <row r="2157" spans="1:9" x14ac:dyDescent="0.2">
      <c r="A2157" s="71">
        <v>7195892587695</v>
      </c>
      <c r="B2157" s="71">
        <v>7006563863054</v>
      </c>
      <c r="C2157" s="70" t="s">
        <v>48</v>
      </c>
      <c r="D2157">
        <v>0</v>
      </c>
      <c r="E2157" s="72">
        <v>0</v>
      </c>
      <c r="F2157" s="72">
        <v>54300</v>
      </c>
      <c r="G2157" s="70" t="s">
        <v>84</v>
      </c>
      <c r="H2157" s="70" t="s">
        <v>1604</v>
      </c>
      <c r="I2157" s="70" t="s">
        <v>91</v>
      </c>
    </row>
    <row r="2158" spans="1:9" x14ac:dyDescent="0.2">
      <c r="A2158" s="71">
        <v>7195892597698</v>
      </c>
      <c r="B2158" s="71">
        <v>7006563873085</v>
      </c>
      <c r="C2158" s="70" t="s">
        <v>48</v>
      </c>
      <c r="D2158">
        <v>0</v>
      </c>
      <c r="E2158" s="72">
        <v>-58600</v>
      </c>
      <c r="F2158" s="72">
        <v>-24800</v>
      </c>
      <c r="G2158" s="70" t="s">
        <v>82</v>
      </c>
      <c r="H2158" s="70" t="s">
        <v>1605</v>
      </c>
      <c r="I2158" s="70" t="s">
        <v>91</v>
      </c>
    </row>
    <row r="2159" spans="1:9" x14ac:dyDescent="0.2">
      <c r="A2159" s="71">
        <v>7195892597701</v>
      </c>
      <c r="B2159" s="71">
        <v>7006563883117</v>
      </c>
      <c r="C2159" s="70" t="s">
        <v>48</v>
      </c>
      <c r="D2159">
        <v>0</v>
      </c>
      <c r="E2159" s="72">
        <v>-26100</v>
      </c>
      <c r="F2159" s="72">
        <v>0</v>
      </c>
      <c r="G2159" s="70" t="s">
        <v>82</v>
      </c>
      <c r="H2159" s="70" t="s">
        <v>1606</v>
      </c>
      <c r="I2159" s="70" t="s">
        <v>91</v>
      </c>
    </row>
    <row r="2160" spans="1:9" x14ac:dyDescent="0.2">
      <c r="A2160" s="71">
        <v>7195892597702</v>
      </c>
      <c r="B2160" s="71">
        <v>7006563883117</v>
      </c>
      <c r="C2160" s="70" t="s">
        <v>48</v>
      </c>
      <c r="D2160">
        <v>0</v>
      </c>
      <c r="E2160" s="72">
        <v>0</v>
      </c>
      <c r="F2160" s="72">
        <v>26100</v>
      </c>
      <c r="G2160" s="70" t="s">
        <v>84</v>
      </c>
      <c r="H2160" s="70" t="s">
        <v>1606</v>
      </c>
      <c r="I2160" s="70" t="s">
        <v>91</v>
      </c>
    </row>
    <row r="2161" spans="1:9" x14ac:dyDescent="0.2">
      <c r="A2161" s="71">
        <v>7195892607705</v>
      </c>
      <c r="B2161" s="71">
        <v>7006563903154</v>
      </c>
      <c r="C2161" s="70" t="s">
        <v>297</v>
      </c>
      <c r="D2161">
        <v>-5.3</v>
      </c>
      <c r="E2161" s="72">
        <v>-47700</v>
      </c>
      <c r="F2161" s="72">
        <v>0</v>
      </c>
      <c r="G2161" s="70" t="s">
        <v>76</v>
      </c>
      <c r="H2161" s="70" t="s">
        <v>1607</v>
      </c>
      <c r="I2161" s="70" t="s">
        <v>89</v>
      </c>
    </row>
    <row r="2162" spans="1:9" x14ac:dyDescent="0.2">
      <c r="A2162" s="71">
        <v>7195892607706</v>
      </c>
      <c r="B2162" s="71">
        <v>7006563903154</v>
      </c>
      <c r="C2162" s="70" t="s">
        <v>81</v>
      </c>
      <c r="D2162">
        <v>5.3</v>
      </c>
      <c r="E2162" s="72">
        <v>47700</v>
      </c>
      <c r="F2162" s="72">
        <v>0</v>
      </c>
      <c r="G2162" s="70" t="s">
        <v>76</v>
      </c>
      <c r="H2162" s="70" t="s">
        <v>1607</v>
      </c>
      <c r="I2162" s="70" t="s">
        <v>1608</v>
      </c>
    </row>
    <row r="2163" spans="1:9" x14ac:dyDescent="0.2">
      <c r="A2163" s="71">
        <v>7195892607721</v>
      </c>
      <c r="B2163" s="71">
        <v>7006563903190</v>
      </c>
      <c r="C2163" s="70" t="s">
        <v>48</v>
      </c>
      <c r="D2163">
        <v>0</v>
      </c>
      <c r="E2163" s="72">
        <v>90000</v>
      </c>
      <c r="F2163" s="72">
        <v>40500</v>
      </c>
      <c r="G2163" s="70" t="s">
        <v>84</v>
      </c>
      <c r="H2163" s="70" t="s">
        <v>1609</v>
      </c>
      <c r="I2163" s="70" t="s">
        <v>91</v>
      </c>
    </row>
    <row r="2164" spans="1:9" x14ac:dyDescent="0.2">
      <c r="A2164" s="71">
        <v>7195892607722</v>
      </c>
      <c r="B2164" s="71">
        <v>7006563903190</v>
      </c>
      <c r="C2164" s="70" t="s">
        <v>111</v>
      </c>
      <c r="D2164">
        <v>0</v>
      </c>
      <c r="E2164" s="72">
        <v>35000</v>
      </c>
      <c r="F2164" s="72">
        <v>0</v>
      </c>
      <c r="G2164" s="70" t="s">
        <v>84</v>
      </c>
      <c r="H2164" s="70" t="s">
        <v>1609</v>
      </c>
      <c r="I2164" s="70" t="s">
        <v>91</v>
      </c>
    </row>
    <row r="2165" spans="1:9" x14ac:dyDescent="0.2">
      <c r="A2165" s="71">
        <v>7195892607723</v>
      </c>
      <c r="B2165" s="71">
        <v>7006563903190</v>
      </c>
      <c r="C2165" s="70" t="s">
        <v>111</v>
      </c>
      <c r="D2165">
        <v>0</v>
      </c>
      <c r="E2165" s="72">
        <v>0</v>
      </c>
      <c r="F2165" s="72">
        <v>-12800</v>
      </c>
      <c r="G2165" s="70" t="s">
        <v>82</v>
      </c>
      <c r="H2165" s="70" t="s">
        <v>1609</v>
      </c>
      <c r="I2165" s="70" t="s">
        <v>91</v>
      </c>
    </row>
    <row r="2166" spans="1:9" x14ac:dyDescent="0.2">
      <c r="A2166" s="71">
        <v>7195892607724</v>
      </c>
      <c r="B2166" s="71">
        <v>7006563903190</v>
      </c>
      <c r="C2166" s="70" t="s">
        <v>81</v>
      </c>
      <c r="D2166">
        <v>0</v>
      </c>
      <c r="E2166" s="72">
        <v>2500</v>
      </c>
      <c r="F2166" s="72">
        <v>0</v>
      </c>
      <c r="G2166" s="70" t="s">
        <v>84</v>
      </c>
      <c r="H2166" s="70" t="s">
        <v>1609</v>
      </c>
      <c r="I2166" s="70" t="s">
        <v>91</v>
      </c>
    </row>
    <row r="2167" spans="1:9" x14ac:dyDescent="0.2">
      <c r="A2167" s="71">
        <v>7195892617732</v>
      </c>
      <c r="B2167" s="71">
        <v>7006563913238</v>
      </c>
      <c r="C2167" s="70" t="s">
        <v>48</v>
      </c>
      <c r="D2167">
        <v>0</v>
      </c>
      <c r="E2167" s="72">
        <v>0</v>
      </c>
      <c r="F2167" s="72">
        <v>62000</v>
      </c>
      <c r="G2167" s="70" t="s">
        <v>84</v>
      </c>
      <c r="H2167" s="70" t="s">
        <v>1610</v>
      </c>
      <c r="I2167" s="70" t="s">
        <v>91</v>
      </c>
    </row>
    <row r="2168" spans="1:9" x14ac:dyDescent="0.2">
      <c r="A2168" s="71">
        <v>7195892637753</v>
      </c>
      <c r="B2168" s="71">
        <v>7006563953445</v>
      </c>
      <c r="C2168" s="70" t="s">
        <v>48</v>
      </c>
      <c r="D2168">
        <v>0</v>
      </c>
      <c r="E2168" s="72">
        <v>0</v>
      </c>
      <c r="F2168" s="72">
        <v>1500</v>
      </c>
      <c r="G2168" s="70" t="s">
        <v>84</v>
      </c>
      <c r="H2168" s="70" t="s">
        <v>1611</v>
      </c>
      <c r="I2168" s="70" t="s">
        <v>91</v>
      </c>
    </row>
    <row r="2169" spans="1:9" x14ac:dyDescent="0.2">
      <c r="A2169" s="71">
        <v>7195892637756</v>
      </c>
      <c r="B2169" s="71">
        <v>7006563953470</v>
      </c>
      <c r="C2169" s="70" t="s">
        <v>48</v>
      </c>
      <c r="D2169">
        <v>0</v>
      </c>
      <c r="E2169" s="72">
        <v>0</v>
      </c>
      <c r="F2169" s="72">
        <v>1500</v>
      </c>
      <c r="G2169" s="70" t="s">
        <v>84</v>
      </c>
      <c r="H2169" s="70" t="s">
        <v>1612</v>
      </c>
      <c r="I2169" s="70" t="s">
        <v>91</v>
      </c>
    </row>
    <row r="2170" spans="1:9" x14ac:dyDescent="0.2">
      <c r="A2170" s="71">
        <v>7195892637759</v>
      </c>
      <c r="B2170" s="71">
        <v>7006563953495</v>
      </c>
      <c r="C2170" s="70" t="s">
        <v>48</v>
      </c>
      <c r="D2170">
        <v>0</v>
      </c>
      <c r="E2170" s="72">
        <v>0</v>
      </c>
      <c r="F2170" s="72">
        <v>1500</v>
      </c>
      <c r="G2170" s="70" t="s">
        <v>84</v>
      </c>
      <c r="H2170" s="70" t="s">
        <v>1613</v>
      </c>
      <c r="I2170" s="70" t="s">
        <v>91</v>
      </c>
    </row>
    <row r="2171" spans="1:9" x14ac:dyDescent="0.2">
      <c r="A2171" s="71">
        <v>7195892647762</v>
      </c>
      <c r="B2171" s="71">
        <v>7006563953520</v>
      </c>
      <c r="C2171" s="70" t="s">
        <v>48</v>
      </c>
      <c r="D2171">
        <v>0</v>
      </c>
      <c r="E2171" s="72">
        <v>0</v>
      </c>
      <c r="F2171" s="72">
        <v>1500</v>
      </c>
      <c r="G2171" s="70" t="s">
        <v>84</v>
      </c>
      <c r="H2171" s="70" t="s">
        <v>1614</v>
      </c>
      <c r="I2171" s="70" t="s">
        <v>91</v>
      </c>
    </row>
    <row r="2172" spans="1:9" x14ac:dyDescent="0.2">
      <c r="A2172" s="71">
        <v>7195892647765</v>
      </c>
      <c r="B2172" s="71">
        <v>7006563963545</v>
      </c>
      <c r="C2172" s="70" t="s">
        <v>48</v>
      </c>
      <c r="D2172">
        <v>0</v>
      </c>
      <c r="E2172" s="72">
        <v>0</v>
      </c>
      <c r="F2172" s="72">
        <v>1500</v>
      </c>
      <c r="G2172" s="70" t="s">
        <v>84</v>
      </c>
      <c r="H2172" s="70" t="s">
        <v>1615</v>
      </c>
      <c r="I2172" s="70" t="s">
        <v>91</v>
      </c>
    </row>
    <row r="2173" spans="1:9" x14ac:dyDescent="0.2">
      <c r="A2173" s="71">
        <v>7195892647768</v>
      </c>
      <c r="B2173" s="71">
        <v>7006563963570</v>
      </c>
      <c r="C2173" s="70" t="s">
        <v>48</v>
      </c>
      <c r="D2173">
        <v>0</v>
      </c>
      <c r="E2173" s="72">
        <v>0</v>
      </c>
      <c r="F2173" s="72">
        <v>1500</v>
      </c>
      <c r="G2173" s="70" t="s">
        <v>84</v>
      </c>
      <c r="H2173" s="70" t="s">
        <v>1616</v>
      </c>
      <c r="I2173" s="70" t="s">
        <v>91</v>
      </c>
    </row>
    <row r="2174" spans="1:9" x14ac:dyDescent="0.2">
      <c r="A2174" s="71">
        <v>7195892647771</v>
      </c>
      <c r="B2174" s="71">
        <v>7006563963595</v>
      </c>
      <c r="C2174" s="70" t="s">
        <v>48</v>
      </c>
      <c r="D2174">
        <v>0</v>
      </c>
      <c r="E2174" s="72">
        <v>0</v>
      </c>
      <c r="F2174" s="72">
        <v>1500</v>
      </c>
      <c r="G2174" s="70" t="s">
        <v>84</v>
      </c>
      <c r="H2174" s="70" t="s">
        <v>1617</v>
      </c>
      <c r="I2174" s="70" t="s">
        <v>91</v>
      </c>
    </row>
    <row r="2175" spans="1:9" x14ac:dyDescent="0.2">
      <c r="A2175" s="71">
        <v>7195892657774</v>
      </c>
      <c r="B2175" s="71">
        <v>7006563963620</v>
      </c>
      <c r="C2175" s="70" t="s">
        <v>48</v>
      </c>
      <c r="D2175">
        <v>0</v>
      </c>
      <c r="E2175" s="72">
        <v>0</v>
      </c>
      <c r="F2175" s="72">
        <v>1500</v>
      </c>
      <c r="G2175" s="70" t="s">
        <v>84</v>
      </c>
      <c r="H2175" s="70" t="s">
        <v>1618</v>
      </c>
      <c r="I2175" s="70" t="s">
        <v>91</v>
      </c>
    </row>
    <row r="2176" spans="1:9" x14ac:dyDescent="0.2">
      <c r="A2176" s="71">
        <v>7195892657777</v>
      </c>
      <c r="B2176" s="71">
        <v>7006563963645</v>
      </c>
      <c r="C2176" s="70" t="s">
        <v>48</v>
      </c>
      <c r="D2176">
        <v>0</v>
      </c>
      <c r="E2176" s="72">
        <v>0</v>
      </c>
      <c r="F2176" s="72">
        <v>1500</v>
      </c>
      <c r="G2176" s="70" t="s">
        <v>84</v>
      </c>
      <c r="H2176" s="70" t="s">
        <v>1619</v>
      </c>
      <c r="I2176" s="70" t="s">
        <v>91</v>
      </c>
    </row>
    <row r="2177" spans="1:9" x14ac:dyDescent="0.2">
      <c r="A2177" s="71">
        <v>7195892657780</v>
      </c>
      <c r="B2177" s="71">
        <v>7006563963670</v>
      </c>
      <c r="C2177" s="70" t="s">
        <v>48</v>
      </c>
      <c r="D2177">
        <v>0</v>
      </c>
      <c r="E2177" s="72">
        <v>0</v>
      </c>
      <c r="F2177" s="72">
        <v>1500</v>
      </c>
      <c r="G2177" s="70" t="s">
        <v>84</v>
      </c>
      <c r="H2177" s="70" t="s">
        <v>1620</v>
      </c>
      <c r="I2177" s="70" t="s">
        <v>91</v>
      </c>
    </row>
    <row r="2178" spans="1:9" x14ac:dyDescent="0.2">
      <c r="A2178" s="71">
        <v>7195892657783</v>
      </c>
      <c r="B2178" s="71">
        <v>7006563963695</v>
      </c>
      <c r="C2178" s="70" t="s">
        <v>48</v>
      </c>
      <c r="D2178">
        <v>0</v>
      </c>
      <c r="E2178" s="72">
        <v>0</v>
      </c>
      <c r="F2178" s="72">
        <v>1500</v>
      </c>
      <c r="G2178" s="70" t="s">
        <v>84</v>
      </c>
      <c r="H2178" s="70" t="s">
        <v>1621</v>
      </c>
      <c r="I2178" s="70" t="s">
        <v>91</v>
      </c>
    </row>
    <row r="2179" spans="1:9" x14ac:dyDescent="0.2">
      <c r="A2179" s="71">
        <v>7195892667786</v>
      </c>
      <c r="B2179" s="71">
        <v>7006563963720</v>
      </c>
      <c r="C2179" s="70" t="s">
        <v>48</v>
      </c>
      <c r="D2179">
        <v>0</v>
      </c>
      <c r="E2179" s="72">
        <v>0</v>
      </c>
      <c r="F2179" s="72">
        <v>1600</v>
      </c>
      <c r="G2179" s="70" t="s">
        <v>84</v>
      </c>
      <c r="H2179" s="70" t="s">
        <v>1622</v>
      </c>
      <c r="I2179" s="70" t="s">
        <v>91</v>
      </c>
    </row>
    <row r="2180" spans="1:9" x14ac:dyDescent="0.2">
      <c r="A2180" s="71">
        <v>7195892667789</v>
      </c>
      <c r="B2180" s="71">
        <v>7006563963746</v>
      </c>
      <c r="C2180" s="70" t="s">
        <v>48</v>
      </c>
      <c r="D2180">
        <v>0</v>
      </c>
      <c r="E2180" s="72">
        <v>0</v>
      </c>
      <c r="F2180" s="72">
        <v>1500</v>
      </c>
      <c r="G2180" s="70" t="s">
        <v>84</v>
      </c>
      <c r="H2180" s="70" t="s">
        <v>1623</v>
      </c>
      <c r="I2180" s="70" t="s">
        <v>91</v>
      </c>
    </row>
    <row r="2181" spans="1:9" x14ac:dyDescent="0.2">
      <c r="A2181" s="71">
        <v>7195892667792</v>
      </c>
      <c r="B2181" s="71">
        <v>7006563973771</v>
      </c>
      <c r="C2181" s="70" t="s">
        <v>48</v>
      </c>
      <c r="D2181">
        <v>0</v>
      </c>
      <c r="E2181" s="72">
        <v>0</v>
      </c>
      <c r="F2181" s="72">
        <v>1500</v>
      </c>
      <c r="G2181" s="70" t="s">
        <v>84</v>
      </c>
      <c r="H2181" s="70" t="s">
        <v>1624</v>
      </c>
      <c r="I2181" s="70" t="s">
        <v>91</v>
      </c>
    </row>
    <row r="2182" spans="1:9" x14ac:dyDescent="0.2">
      <c r="A2182" s="71">
        <v>7195892667795</v>
      </c>
      <c r="B2182" s="71">
        <v>7006563973796</v>
      </c>
      <c r="C2182" s="70" t="s">
        <v>48</v>
      </c>
      <c r="D2182">
        <v>0</v>
      </c>
      <c r="E2182" s="72">
        <v>0</v>
      </c>
      <c r="F2182" s="72">
        <v>1500</v>
      </c>
      <c r="G2182" s="70" t="s">
        <v>84</v>
      </c>
      <c r="H2182" s="70" t="s">
        <v>1625</v>
      </c>
      <c r="I2182" s="70" t="s">
        <v>91</v>
      </c>
    </row>
    <row r="2183" spans="1:9" x14ac:dyDescent="0.2">
      <c r="A2183" s="71">
        <v>7195892677798</v>
      </c>
      <c r="B2183" s="71">
        <v>7006563973821</v>
      </c>
      <c r="C2183" s="70" t="s">
        <v>48</v>
      </c>
      <c r="D2183">
        <v>0</v>
      </c>
      <c r="E2183" s="72">
        <v>0</v>
      </c>
      <c r="F2183" s="72">
        <v>1500</v>
      </c>
      <c r="G2183" s="70" t="s">
        <v>84</v>
      </c>
      <c r="H2183" s="70" t="s">
        <v>1626</v>
      </c>
      <c r="I2183" s="70" t="s">
        <v>91</v>
      </c>
    </row>
    <row r="2184" spans="1:9" x14ac:dyDescent="0.2">
      <c r="A2184" s="71">
        <v>7195892677801</v>
      </c>
      <c r="B2184" s="71">
        <v>7006563973846</v>
      </c>
      <c r="C2184" s="70" t="s">
        <v>48</v>
      </c>
      <c r="D2184">
        <v>0</v>
      </c>
      <c r="E2184" s="72">
        <v>0</v>
      </c>
      <c r="F2184" s="72">
        <v>1500</v>
      </c>
      <c r="G2184" s="70" t="s">
        <v>84</v>
      </c>
      <c r="H2184" s="70" t="s">
        <v>1627</v>
      </c>
      <c r="I2184" s="70" t="s">
        <v>91</v>
      </c>
    </row>
    <row r="2185" spans="1:9" x14ac:dyDescent="0.2">
      <c r="A2185" s="71">
        <v>7195892677804</v>
      </c>
      <c r="B2185" s="71">
        <v>7006563973871</v>
      </c>
      <c r="C2185" s="70" t="s">
        <v>48</v>
      </c>
      <c r="D2185">
        <v>0</v>
      </c>
      <c r="E2185" s="72">
        <v>0</v>
      </c>
      <c r="F2185" s="72">
        <v>1500</v>
      </c>
      <c r="G2185" s="70" t="s">
        <v>84</v>
      </c>
      <c r="H2185" s="70" t="s">
        <v>1628</v>
      </c>
      <c r="I2185" s="70" t="s">
        <v>91</v>
      </c>
    </row>
    <row r="2186" spans="1:9" x14ac:dyDescent="0.2">
      <c r="A2186" s="71">
        <v>7195892677807</v>
      </c>
      <c r="B2186" s="71">
        <v>7006563973896</v>
      </c>
      <c r="C2186" s="70" t="s">
        <v>48</v>
      </c>
      <c r="D2186">
        <v>0</v>
      </c>
      <c r="E2186" s="72">
        <v>0</v>
      </c>
      <c r="F2186" s="72">
        <v>1500</v>
      </c>
      <c r="G2186" s="70" t="s">
        <v>84</v>
      </c>
      <c r="H2186" s="70" t="s">
        <v>1629</v>
      </c>
      <c r="I2186" s="70" t="s">
        <v>91</v>
      </c>
    </row>
    <row r="2187" spans="1:9" x14ac:dyDescent="0.2">
      <c r="A2187" s="71">
        <v>7195892687810</v>
      </c>
      <c r="B2187" s="71">
        <v>7006563973921</v>
      </c>
      <c r="C2187" s="70" t="s">
        <v>48</v>
      </c>
      <c r="D2187">
        <v>0</v>
      </c>
      <c r="E2187" s="72">
        <v>0</v>
      </c>
      <c r="F2187" s="72">
        <v>1500</v>
      </c>
      <c r="G2187" s="70" t="s">
        <v>84</v>
      </c>
      <c r="H2187" s="70" t="s">
        <v>1630</v>
      </c>
      <c r="I2187" s="70" t="s">
        <v>91</v>
      </c>
    </row>
    <row r="2188" spans="1:9" x14ac:dyDescent="0.2">
      <c r="A2188" s="71">
        <v>7195892687813</v>
      </c>
      <c r="B2188" s="71">
        <v>7006563973946</v>
      </c>
      <c r="C2188" s="70" t="s">
        <v>48</v>
      </c>
      <c r="D2188">
        <v>0</v>
      </c>
      <c r="E2188" s="72">
        <v>0</v>
      </c>
      <c r="F2188" s="72">
        <v>1500</v>
      </c>
      <c r="G2188" s="70" t="s">
        <v>84</v>
      </c>
      <c r="H2188" s="70" t="s">
        <v>1631</v>
      </c>
      <c r="I2188" s="70" t="s">
        <v>91</v>
      </c>
    </row>
    <row r="2189" spans="1:9" x14ac:dyDescent="0.2">
      <c r="A2189" s="71">
        <v>7195892687816</v>
      </c>
      <c r="B2189" s="71">
        <v>7006563983971</v>
      </c>
      <c r="C2189" s="70" t="s">
        <v>48</v>
      </c>
      <c r="D2189">
        <v>0</v>
      </c>
      <c r="E2189" s="72">
        <v>0</v>
      </c>
      <c r="F2189" s="72">
        <v>1500</v>
      </c>
      <c r="G2189" s="70" t="s">
        <v>84</v>
      </c>
      <c r="H2189" s="70" t="s">
        <v>1632</v>
      </c>
      <c r="I2189" s="70" t="s">
        <v>91</v>
      </c>
    </row>
    <row r="2190" spans="1:9" x14ac:dyDescent="0.2">
      <c r="A2190" s="71">
        <v>7195892687819</v>
      </c>
      <c r="B2190" s="71">
        <v>7006563983996</v>
      </c>
      <c r="C2190" s="70" t="s">
        <v>48</v>
      </c>
      <c r="D2190">
        <v>0</v>
      </c>
      <c r="E2190" s="72">
        <v>0</v>
      </c>
      <c r="F2190" s="72">
        <v>1500</v>
      </c>
      <c r="G2190" s="70" t="s">
        <v>84</v>
      </c>
      <c r="H2190" s="70" t="s">
        <v>1633</v>
      </c>
      <c r="I2190" s="70" t="s">
        <v>91</v>
      </c>
    </row>
    <row r="2191" spans="1:9" x14ac:dyDescent="0.2">
      <c r="A2191" s="71">
        <v>7195892697822</v>
      </c>
      <c r="B2191" s="71">
        <v>7006563984021</v>
      </c>
      <c r="C2191" s="70" t="s">
        <v>48</v>
      </c>
      <c r="D2191">
        <v>0</v>
      </c>
      <c r="E2191" s="72">
        <v>0</v>
      </c>
      <c r="F2191" s="72">
        <v>1500</v>
      </c>
      <c r="G2191" s="70" t="s">
        <v>84</v>
      </c>
      <c r="H2191" s="70" t="s">
        <v>1634</v>
      </c>
      <c r="I2191" s="70" t="s">
        <v>91</v>
      </c>
    </row>
    <row r="2192" spans="1:9" x14ac:dyDescent="0.2">
      <c r="A2192" s="71">
        <v>7195892697825</v>
      </c>
      <c r="B2192" s="71">
        <v>7006563984046</v>
      </c>
      <c r="C2192" s="70" t="s">
        <v>48</v>
      </c>
      <c r="D2192">
        <v>0</v>
      </c>
      <c r="E2192" s="72">
        <v>0</v>
      </c>
      <c r="F2192" s="72">
        <v>1500</v>
      </c>
      <c r="G2192" s="70" t="s">
        <v>84</v>
      </c>
      <c r="H2192" s="70" t="s">
        <v>1635</v>
      </c>
      <c r="I2192" s="70" t="s">
        <v>91</v>
      </c>
    </row>
    <row r="2193" spans="1:9" x14ac:dyDescent="0.2">
      <c r="A2193" s="71">
        <v>7195892697828</v>
      </c>
      <c r="B2193" s="71">
        <v>7006563984071</v>
      </c>
      <c r="C2193" s="70" t="s">
        <v>48</v>
      </c>
      <c r="D2193">
        <v>0</v>
      </c>
      <c r="E2193" s="72">
        <v>0</v>
      </c>
      <c r="F2193" s="72">
        <v>1500</v>
      </c>
      <c r="G2193" s="70" t="s">
        <v>84</v>
      </c>
      <c r="H2193" s="70" t="s">
        <v>1636</v>
      </c>
      <c r="I2193" s="70" t="s">
        <v>91</v>
      </c>
    </row>
    <row r="2194" spans="1:9" x14ac:dyDescent="0.2">
      <c r="A2194" s="71">
        <v>7195892697831</v>
      </c>
      <c r="B2194" s="71">
        <v>7006563984096</v>
      </c>
      <c r="C2194" s="70" t="s">
        <v>48</v>
      </c>
      <c r="D2194">
        <v>0</v>
      </c>
      <c r="E2194" s="72">
        <v>0</v>
      </c>
      <c r="F2194" s="72">
        <v>1500</v>
      </c>
      <c r="G2194" s="70" t="s">
        <v>84</v>
      </c>
      <c r="H2194" s="70" t="s">
        <v>1637</v>
      </c>
      <c r="I2194" s="70" t="s">
        <v>91</v>
      </c>
    </row>
    <row r="2195" spans="1:9" x14ac:dyDescent="0.2">
      <c r="A2195" s="71">
        <v>7195892707834</v>
      </c>
      <c r="B2195" s="71">
        <v>7006563984121</v>
      </c>
      <c r="C2195" s="70" t="s">
        <v>48</v>
      </c>
      <c r="D2195">
        <v>0</v>
      </c>
      <c r="E2195" s="72">
        <v>0</v>
      </c>
      <c r="F2195" s="72">
        <v>1500</v>
      </c>
      <c r="G2195" s="70" t="s">
        <v>84</v>
      </c>
      <c r="H2195" s="70" t="s">
        <v>1638</v>
      </c>
      <c r="I2195" s="70" t="s">
        <v>91</v>
      </c>
    </row>
    <row r="2196" spans="1:9" x14ac:dyDescent="0.2">
      <c r="A2196" s="71">
        <v>7195892707838</v>
      </c>
      <c r="B2196" s="71">
        <v>7006563984149</v>
      </c>
      <c r="C2196" s="70" t="s">
        <v>48</v>
      </c>
      <c r="D2196">
        <v>0</v>
      </c>
      <c r="E2196" s="72">
        <v>26100</v>
      </c>
      <c r="F2196" s="72">
        <v>52200</v>
      </c>
      <c r="G2196" s="70" t="s">
        <v>84</v>
      </c>
      <c r="H2196" s="70" t="s">
        <v>1639</v>
      </c>
      <c r="I2196" s="70" t="s">
        <v>91</v>
      </c>
    </row>
    <row r="2197" spans="1:9" x14ac:dyDescent="0.2">
      <c r="A2197" s="71">
        <v>7195892717840</v>
      </c>
      <c r="B2197" s="71">
        <v>7006563994175</v>
      </c>
      <c r="C2197" s="70" t="s">
        <v>48</v>
      </c>
      <c r="D2197">
        <v>0</v>
      </c>
      <c r="E2197" s="72">
        <v>3400</v>
      </c>
      <c r="F2197" s="72">
        <v>0</v>
      </c>
      <c r="G2197" s="70" t="s">
        <v>84</v>
      </c>
      <c r="H2197" s="70" t="s">
        <v>1640</v>
      </c>
      <c r="I2197" s="70" t="s">
        <v>91</v>
      </c>
    </row>
    <row r="2198" spans="1:9" x14ac:dyDescent="0.2">
      <c r="A2198" s="71">
        <v>7195892727855</v>
      </c>
      <c r="B2198" s="71">
        <v>7006563994266</v>
      </c>
      <c r="C2198" s="70" t="s">
        <v>48</v>
      </c>
      <c r="D2198">
        <v>0</v>
      </c>
      <c r="E2198" s="72">
        <v>15000</v>
      </c>
      <c r="F2198" s="72">
        <v>34400</v>
      </c>
      <c r="G2198" s="70" t="s">
        <v>84</v>
      </c>
      <c r="H2198" s="70" t="s">
        <v>1641</v>
      </c>
      <c r="I2198" s="70" t="s">
        <v>91</v>
      </c>
    </row>
    <row r="2199" spans="1:9" x14ac:dyDescent="0.2">
      <c r="A2199" s="71">
        <v>7195892727858</v>
      </c>
      <c r="B2199" s="71">
        <v>7006564004295</v>
      </c>
      <c r="C2199" s="70" t="s">
        <v>48</v>
      </c>
      <c r="D2199">
        <v>0</v>
      </c>
      <c r="E2199" s="72">
        <v>-5300</v>
      </c>
      <c r="F2199" s="72">
        <v>0</v>
      </c>
      <c r="G2199" s="70" t="s">
        <v>82</v>
      </c>
      <c r="H2199" s="70" t="s">
        <v>1642</v>
      </c>
      <c r="I2199" s="70" t="s">
        <v>91</v>
      </c>
    </row>
    <row r="2200" spans="1:9" x14ac:dyDescent="0.2">
      <c r="A2200" s="71">
        <v>7195892727859</v>
      </c>
      <c r="B2200" s="71">
        <v>7006564004295</v>
      </c>
      <c r="C2200" s="70" t="s">
        <v>48</v>
      </c>
      <c r="D2200">
        <v>0</v>
      </c>
      <c r="E2200" s="72">
        <v>0</v>
      </c>
      <c r="F2200" s="72">
        <v>22500</v>
      </c>
      <c r="G2200" s="70" t="s">
        <v>84</v>
      </c>
      <c r="H2200" s="70" t="s">
        <v>1642</v>
      </c>
      <c r="I2200" s="70" t="s">
        <v>91</v>
      </c>
    </row>
    <row r="2201" spans="1:9" x14ac:dyDescent="0.2">
      <c r="A2201" s="71">
        <v>7195892737862</v>
      </c>
      <c r="B2201" s="71">
        <v>7006564024328</v>
      </c>
      <c r="C2201" s="70" t="s">
        <v>48</v>
      </c>
      <c r="D2201">
        <v>0</v>
      </c>
      <c r="E2201" s="72">
        <v>-8100</v>
      </c>
      <c r="F2201" s="72">
        <v>0</v>
      </c>
      <c r="G2201" s="70" t="s">
        <v>82</v>
      </c>
      <c r="H2201" s="70" t="s">
        <v>1643</v>
      </c>
      <c r="I2201" s="70" t="s">
        <v>91</v>
      </c>
    </row>
    <row r="2202" spans="1:9" x14ac:dyDescent="0.2">
      <c r="A2202" s="71">
        <v>7195892737863</v>
      </c>
      <c r="B2202" s="71">
        <v>7006564024328</v>
      </c>
      <c r="C2202" s="70" t="s">
        <v>48</v>
      </c>
      <c r="D2202">
        <v>0</v>
      </c>
      <c r="E2202" s="72">
        <v>0</v>
      </c>
      <c r="F2202" s="72">
        <v>43700</v>
      </c>
      <c r="G2202" s="70" t="s">
        <v>84</v>
      </c>
      <c r="H2202" s="70" t="s">
        <v>1643</v>
      </c>
      <c r="I2202" s="70" t="s">
        <v>91</v>
      </c>
    </row>
    <row r="2203" spans="1:9" x14ac:dyDescent="0.2">
      <c r="A2203" s="71">
        <v>7195892737866</v>
      </c>
      <c r="B2203" s="71">
        <v>7006564034362</v>
      </c>
      <c r="C2203" s="70" t="s">
        <v>48</v>
      </c>
      <c r="D2203">
        <v>0</v>
      </c>
      <c r="E2203" s="72">
        <v>16600</v>
      </c>
      <c r="F2203" s="72">
        <v>19700</v>
      </c>
      <c r="G2203" s="70" t="s">
        <v>84</v>
      </c>
      <c r="H2203" s="70" t="s">
        <v>1644</v>
      </c>
      <c r="I2203" s="70" t="s">
        <v>91</v>
      </c>
    </row>
    <row r="2204" spans="1:9" x14ac:dyDescent="0.2">
      <c r="A2204" s="71">
        <v>7195892747869</v>
      </c>
      <c r="B2204" s="71">
        <v>7006564054394</v>
      </c>
      <c r="C2204" s="70" t="s">
        <v>48</v>
      </c>
      <c r="D2204">
        <v>0</v>
      </c>
      <c r="E2204" s="72">
        <v>12800</v>
      </c>
      <c r="F2204" s="72">
        <v>6200</v>
      </c>
      <c r="G2204" s="70" t="s">
        <v>84</v>
      </c>
      <c r="H2204" s="70" t="s">
        <v>1645</v>
      </c>
      <c r="I2204" s="70" t="s">
        <v>91</v>
      </c>
    </row>
    <row r="2205" spans="1:9" x14ac:dyDescent="0.2">
      <c r="A2205" s="71">
        <v>7195892747872</v>
      </c>
      <c r="B2205" s="71">
        <v>7006564064426</v>
      </c>
      <c r="C2205" s="70" t="s">
        <v>48</v>
      </c>
      <c r="D2205">
        <v>0</v>
      </c>
      <c r="E2205" s="72">
        <v>120000</v>
      </c>
      <c r="F2205" s="72">
        <v>0</v>
      </c>
      <c r="G2205" s="70" t="s">
        <v>84</v>
      </c>
      <c r="H2205" s="70" t="s">
        <v>1646</v>
      </c>
      <c r="I2205" s="70" t="s">
        <v>91</v>
      </c>
    </row>
    <row r="2206" spans="1:9" x14ac:dyDescent="0.2">
      <c r="A2206" s="71">
        <v>7195892747873</v>
      </c>
      <c r="B2206" s="71">
        <v>7006564064426</v>
      </c>
      <c r="C2206" s="70" t="s">
        <v>48</v>
      </c>
      <c r="D2206">
        <v>0</v>
      </c>
      <c r="E2206" s="72">
        <v>0</v>
      </c>
      <c r="F2206" s="72">
        <v>-29300</v>
      </c>
      <c r="G2206" s="70" t="s">
        <v>82</v>
      </c>
      <c r="H2206" s="70" t="s">
        <v>1646</v>
      </c>
      <c r="I2206" s="70" t="s">
        <v>91</v>
      </c>
    </row>
    <row r="2207" spans="1:9" x14ac:dyDescent="0.2">
      <c r="A2207" s="71">
        <v>7195892757876</v>
      </c>
      <c r="B2207" s="71">
        <v>7006564074457</v>
      </c>
      <c r="C2207" s="70" t="s">
        <v>48</v>
      </c>
      <c r="D2207">
        <v>0</v>
      </c>
      <c r="E2207" s="72">
        <v>120000</v>
      </c>
      <c r="F2207" s="72">
        <v>25100</v>
      </c>
      <c r="G2207" s="70" t="s">
        <v>84</v>
      </c>
      <c r="H2207" s="70" t="s">
        <v>1647</v>
      </c>
      <c r="I2207" s="70" t="s">
        <v>91</v>
      </c>
    </row>
    <row r="2208" spans="1:9" x14ac:dyDescent="0.2">
      <c r="A2208" s="71">
        <v>7195892757879</v>
      </c>
      <c r="B2208" s="71">
        <v>7006564084486</v>
      </c>
      <c r="C2208" s="70" t="s">
        <v>48</v>
      </c>
      <c r="D2208">
        <v>0</v>
      </c>
      <c r="E2208" s="72">
        <v>145000</v>
      </c>
      <c r="F2208" s="72">
        <v>57700</v>
      </c>
      <c r="G2208" s="70" t="s">
        <v>84</v>
      </c>
      <c r="H2208" s="70" t="s">
        <v>1648</v>
      </c>
      <c r="I2208" s="70" t="s">
        <v>91</v>
      </c>
    </row>
    <row r="2209" spans="1:9" x14ac:dyDescent="0.2">
      <c r="A2209" s="71">
        <v>7195892767882</v>
      </c>
      <c r="B2209" s="71">
        <v>7006564094518</v>
      </c>
      <c r="C2209" s="70" t="s">
        <v>48</v>
      </c>
      <c r="D2209">
        <v>0</v>
      </c>
      <c r="E2209" s="72">
        <v>145000</v>
      </c>
      <c r="F2209" s="72">
        <v>44700</v>
      </c>
      <c r="G2209" s="70" t="s">
        <v>84</v>
      </c>
      <c r="H2209" s="70" t="s">
        <v>1649</v>
      </c>
      <c r="I2209" s="70" t="s">
        <v>91</v>
      </c>
    </row>
    <row r="2210" spans="1:9" x14ac:dyDescent="0.2">
      <c r="A2210" s="71">
        <v>7195892767885</v>
      </c>
      <c r="B2210" s="71">
        <v>7006564104550</v>
      </c>
      <c r="C2210" s="70" t="s">
        <v>48</v>
      </c>
      <c r="D2210">
        <v>0</v>
      </c>
      <c r="E2210" s="72">
        <v>170000</v>
      </c>
      <c r="F2210" s="72">
        <v>83300</v>
      </c>
      <c r="G2210" s="70" t="s">
        <v>84</v>
      </c>
      <c r="H2210" s="70" t="s">
        <v>1650</v>
      </c>
      <c r="I2210" s="70" t="s">
        <v>91</v>
      </c>
    </row>
    <row r="2211" spans="1:9" x14ac:dyDescent="0.2">
      <c r="A2211" s="71">
        <v>7195892777888</v>
      </c>
      <c r="B2211" s="71">
        <v>7006564114581</v>
      </c>
      <c r="C2211" s="70" t="s">
        <v>48</v>
      </c>
      <c r="D2211">
        <v>0</v>
      </c>
      <c r="E2211" s="72">
        <v>170000</v>
      </c>
      <c r="F2211" s="72">
        <v>0</v>
      </c>
      <c r="G2211" s="70" t="s">
        <v>84</v>
      </c>
      <c r="H2211" s="70" t="s">
        <v>1651</v>
      </c>
      <c r="I2211" s="70" t="s">
        <v>91</v>
      </c>
    </row>
    <row r="2212" spans="1:9" x14ac:dyDescent="0.2">
      <c r="A2212" s="71">
        <v>7195892777889</v>
      </c>
      <c r="B2212" s="71">
        <v>7006564114581</v>
      </c>
      <c r="C2212" s="70" t="s">
        <v>48</v>
      </c>
      <c r="D2212">
        <v>0</v>
      </c>
      <c r="E2212" s="72">
        <v>0</v>
      </c>
      <c r="F2212" s="72">
        <v>-49700</v>
      </c>
      <c r="G2212" s="70" t="s">
        <v>82</v>
      </c>
      <c r="H2212" s="70" t="s">
        <v>1651</v>
      </c>
      <c r="I2212" s="70" t="s">
        <v>91</v>
      </c>
    </row>
    <row r="2213" spans="1:9" x14ac:dyDescent="0.2">
      <c r="A2213" s="71">
        <v>7195892777892</v>
      </c>
      <c r="B2213" s="71">
        <v>7006564124612</v>
      </c>
      <c r="C2213" s="70" t="s">
        <v>48</v>
      </c>
      <c r="D2213">
        <v>0</v>
      </c>
      <c r="E2213" s="72">
        <v>145000</v>
      </c>
      <c r="F2213" s="72">
        <v>31900</v>
      </c>
      <c r="G2213" s="70" t="s">
        <v>84</v>
      </c>
      <c r="H2213" s="70" t="s">
        <v>1652</v>
      </c>
      <c r="I2213" s="70" t="s">
        <v>91</v>
      </c>
    </row>
    <row r="2214" spans="1:9" x14ac:dyDescent="0.2">
      <c r="A2214" s="71">
        <v>7195892787897</v>
      </c>
      <c r="B2214" s="71">
        <v>7006564134649</v>
      </c>
      <c r="C2214" s="70" t="s">
        <v>48</v>
      </c>
      <c r="D2214">
        <v>0</v>
      </c>
      <c r="E2214" s="72">
        <v>30800</v>
      </c>
      <c r="F2214" s="72">
        <v>37000</v>
      </c>
      <c r="G2214" s="70" t="s">
        <v>84</v>
      </c>
      <c r="H2214" s="70" t="s">
        <v>1653</v>
      </c>
      <c r="I2214" s="70" t="s">
        <v>91</v>
      </c>
    </row>
    <row r="2215" spans="1:9" x14ac:dyDescent="0.2">
      <c r="A2215" s="71">
        <v>7195892787901</v>
      </c>
      <c r="B2215" s="71">
        <v>7006564144685</v>
      </c>
      <c r="C2215" s="70" t="s">
        <v>48</v>
      </c>
      <c r="D2215">
        <v>0</v>
      </c>
      <c r="E2215" s="72">
        <v>31800</v>
      </c>
      <c r="F2215" s="72">
        <v>50400</v>
      </c>
      <c r="G2215" s="70" t="s">
        <v>84</v>
      </c>
      <c r="H2215" s="70" t="s">
        <v>1654</v>
      </c>
      <c r="I2215" s="70" t="s">
        <v>91</v>
      </c>
    </row>
    <row r="2216" spans="1:9" x14ac:dyDescent="0.2">
      <c r="A2216" s="71">
        <v>7195892787906</v>
      </c>
      <c r="B2216" s="71">
        <v>7006564144720</v>
      </c>
      <c r="C2216" s="70" t="s">
        <v>48</v>
      </c>
      <c r="D2216">
        <v>0</v>
      </c>
      <c r="E2216" s="72">
        <v>25900</v>
      </c>
      <c r="F2216" s="72">
        <v>24400</v>
      </c>
      <c r="G2216" s="70" t="s">
        <v>84</v>
      </c>
      <c r="H2216" s="70" t="s">
        <v>1655</v>
      </c>
      <c r="I2216" s="70" t="s">
        <v>91</v>
      </c>
    </row>
    <row r="2217" spans="1:9" x14ac:dyDescent="0.2">
      <c r="A2217" s="71">
        <v>7195892797910</v>
      </c>
      <c r="B2217" s="71">
        <v>7006564154753</v>
      </c>
      <c r="C2217" s="70" t="s">
        <v>48</v>
      </c>
      <c r="D2217">
        <v>0</v>
      </c>
      <c r="E2217" s="72">
        <v>27900</v>
      </c>
      <c r="F2217" s="72">
        <v>60300</v>
      </c>
      <c r="G2217" s="70" t="s">
        <v>84</v>
      </c>
      <c r="H2217" s="70" t="s">
        <v>1656</v>
      </c>
      <c r="I2217" s="70" t="s">
        <v>91</v>
      </c>
    </row>
    <row r="2218" spans="1:9" x14ac:dyDescent="0.2">
      <c r="A2218" s="71">
        <v>7195892797915</v>
      </c>
      <c r="B2218" s="71">
        <v>7006564154786</v>
      </c>
      <c r="C2218" s="70" t="s">
        <v>48</v>
      </c>
      <c r="D2218">
        <v>0</v>
      </c>
      <c r="E2218" s="72">
        <v>0</v>
      </c>
      <c r="F2218" s="72">
        <v>26100</v>
      </c>
      <c r="G2218" s="70" t="s">
        <v>84</v>
      </c>
      <c r="H2218" s="70" t="s">
        <v>1657</v>
      </c>
      <c r="I2218" s="70" t="s">
        <v>91</v>
      </c>
    </row>
    <row r="2219" spans="1:9" x14ac:dyDescent="0.2">
      <c r="A2219" s="71">
        <v>7195892807921</v>
      </c>
      <c r="B2219" s="71">
        <v>7006564164814</v>
      </c>
      <c r="C2219" s="70" t="s">
        <v>48</v>
      </c>
      <c r="D2219">
        <v>0</v>
      </c>
      <c r="E2219" s="72">
        <v>0</v>
      </c>
      <c r="F2219" s="72">
        <v>36900</v>
      </c>
      <c r="G2219" s="70" t="s">
        <v>84</v>
      </c>
      <c r="H2219" s="70" t="s">
        <v>1658</v>
      </c>
      <c r="I2219" s="70" t="s">
        <v>91</v>
      </c>
    </row>
    <row r="2220" spans="1:9" x14ac:dyDescent="0.2">
      <c r="A2220" s="71">
        <v>7195892807925</v>
      </c>
      <c r="B2220" s="71">
        <v>7006564174881</v>
      </c>
      <c r="C2220" s="70" t="s">
        <v>48</v>
      </c>
      <c r="D2220">
        <v>0</v>
      </c>
      <c r="E2220" s="72">
        <v>46700</v>
      </c>
      <c r="F2220" s="72">
        <v>0</v>
      </c>
      <c r="G2220" s="70" t="s">
        <v>84</v>
      </c>
      <c r="H2220" s="70" t="s">
        <v>1659</v>
      </c>
      <c r="I2220" s="70" t="s">
        <v>91</v>
      </c>
    </row>
    <row r="2221" spans="1:9" x14ac:dyDescent="0.2">
      <c r="A2221" s="71">
        <v>7195892817929</v>
      </c>
      <c r="B2221" s="71">
        <v>7006564184907</v>
      </c>
      <c r="C2221" s="70" t="s">
        <v>48</v>
      </c>
      <c r="D2221">
        <v>0.13800000000000001</v>
      </c>
      <c r="E2221" s="72">
        <v>0</v>
      </c>
      <c r="F2221" s="72">
        <v>0</v>
      </c>
      <c r="G2221" s="70" t="s">
        <v>100</v>
      </c>
      <c r="H2221" s="70" t="s">
        <v>1660</v>
      </c>
      <c r="I2221" s="70" t="s">
        <v>102</v>
      </c>
    </row>
    <row r="2222" spans="1:9" x14ac:dyDescent="0.2">
      <c r="A2222" s="71">
        <v>7195892817930</v>
      </c>
      <c r="B2222" s="71">
        <v>7006564184907</v>
      </c>
      <c r="C2222" s="70" t="s">
        <v>48</v>
      </c>
      <c r="D2222">
        <v>0</v>
      </c>
      <c r="E2222" s="72">
        <v>116700</v>
      </c>
      <c r="F2222" s="72">
        <v>9200</v>
      </c>
      <c r="G2222" s="70" t="s">
        <v>84</v>
      </c>
      <c r="H2222" s="70" t="s">
        <v>1660</v>
      </c>
      <c r="I2222" s="70" t="s">
        <v>91</v>
      </c>
    </row>
    <row r="2223" spans="1:9" x14ac:dyDescent="0.2">
      <c r="A2223" s="71">
        <v>7195892817936</v>
      </c>
      <c r="B2223" s="71">
        <v>7006564184943</v>
      </c>
      <c r="C2223" s="70" t="s">
        <v>48</v>
      </c>
      <c r="D2223">
        <v>0</v>
      </c>
      <c r="E2223" s="72">
        <v>95800</v>
      </c>
      <c r="F2223" s="72">
        <v>154400</v>
      </c>
      <c r="G2223" s="70" t="s">
        <v>84</v>
      </c>
      <c r="H2223" s="70" t="s">
        <v>1661</v>
      </c>
      <c r="I2223" s="70" t="s">
        <v>91</v>
      </c>
    </row>
    <row r="2224" spans="1:9" x14ac:dyDescent="0.2">
      <c r="A2224" s="71">
        <v>7195892827942</v>
      </c>
      <c r="B2224" s="71">
        <v>7006564214988</v>
      </c>
      <c r="C2224" s="70" t="s">
        <v>48</v>
      </c>
      <c r="D2224">
        <v>0</v>
      </c>
      <c r="E2224" s="72">
        <v>243900</v>
      </c>
      <c r="F2224" s="72">
        <v>137600</v>
      </c>
      <c r="G2224" s="70" t="s">
        <v>84</v>
      </c>
      <c r="H2224" s="70" t="s">
        <v>1662</v>
      </c>
      <c r="I2224" s="70" t="s">
        <v>91</v>
      </c>
    </row>
    <row r="2225" spans="1:9" x14ac:dyDescent="0.2">
      <c r="A2225" s="71">
        <v>7195892827947</v>
      </c>
      <c r="B2225" s="71">
        <v>7006564235030</v>
      </c>
      <c r="C2225" s="70" t="s">
        <v>48</v>
      </c>
      <c r="D2225">
        <v>0</v>
      </c>
      <c r="E2225" s="72">
        <v>168100</v>
      </c>
      <c r="F2225" s="72">
        <v>85300</v>
      </c>
      <c r="G2225" s="70" t="s">
        <v>84</v>
      </c>
      <c r="H2225" s="70" t="s">
        <v>1663</v>
      </c>
      <c r="I2225" s="70" t="s">
        <v>91</v>
      </c>
    </row>
    <row r="2226" spans="1:9" x14ac:dyDescent="0.2">
      <c r="A2226" s="71">
        <v>7195892837952</v>
      </c>
      <c r="B2226" s="71">
        <v>7006564235066</v>
      </c>
      <c r="C2226" s="70" t="s">
        <v>48</v>
      </c>
      <c r="D2226">
        <v>0</v>
      </c>
      <c r="E2226" s="72">
        <v>147800</v>
      </c>
      <c r="F2226" s="72">
        <v>68400</v>
      </c>
      <c r="G2226" s="70" t="s">
        <v>84</v>
      </c>
      <c r="H2226" s="70" t="s">
        <v>1664</v>
      </c>
      <c r="I2226" s="70" t="s">
        <v>91</v>
      </c>
    </row>
    <row r="2227" spans="1:9" x14ac:dyDescent="0.2">
      <c r="A2227" s="71">
        <v>7195892837958</v>
      </c>
      <c r="B2227" s="71">
        <v>7006564245103</v>
      </c>
      <c r="C2227" s="70" t="s">
        <v>48</v>
      </c>
      <c r="D2227">
        <v>0</v>
      </c>
      <c r="E2227" s="72">
        <v>163300</v>
      </c>
      <c r="F2227" s="72">
        <v>75500</v>
      </c>
      <c r="G2227" s="70" t="s">
        <v>84</v>
      </c>
      <c r="H2227" s="70" t="s">
        <v>1665</v>
      </c>
      <c r="I2227" s="70" t="s">
        <v>91</v>
      </c>
    </row>
    <row r="2228" spans="1:9" x14ac:dyDescent="0.2">
      <c r="A2228" s="71">
        <v>7195892847968</v>
      </c>
      <c r="B2228" s="71">
        <v>7006564265149</v>
      </c>
      <c r="C2228" s="70" t="s">
        <v>48</v>
      </c>
      <c r="D2228">
        <v>0</v>
      </c>
      <c r="E2228" s="72">
        <v>10400</v>
      </c>
      <c r="F2228" s="72">
        <v>35000</v>
      </c>
      <c r="G2228" s="70" t="s">
        <v>84</v>
      </c>
      <c r="H2228" s="70" t="s">
        <v>1666</v>
      </c>
      <c r="I2228" s="70" t="s">
        <v>91</v>
      </c>
    </row>
    <row r="2229" spans="1:9" x14ac:dyDescent="0.2">
      <c r="A2229" s="71">
        <v>7195892847973</v>
      </c>
      <c r="B2229" s="71">
        <v>7006564265183</v>
      </c>
      <c r="C2229" s="70" t="s">
        <v>48</v>
      </c>
      <c r="D2229">
        <v>0</v>
      </c>
      <c r="E2229" s="72">
        <v>10300</v>
      </c>
      <c r="F2229" s="72">
        <v>64900</v>
      </c>
      <c r="G2229" s="70" t="s">
        <v>84</v>
      </c>
      <c r="H2229" s="70" t="s">
        <v>1667</v>
      </c>
      <c r="I2229" s="70" t="s">
        <v>91</v>
      </c>
    </row>
    <row r="2230" spans="1:9" x14ac:dyDescent="0.2">
      <c r="A2230" s="71">
        <v>7195892857977</v>
      </c>
      <c r="B2230" s="71">
        <v>7006564265213</v>
      </c>
      <c r="C2230" s="70" t="s">
        <v>48</v>
      </c>
      <c r="D2230">
        <v>0</v>
      </c>
      <c r="E2230" s="72">
        <v>11300</v>
      </c>
      <c r="F2230" s="72">
        <v>60400</v>
      </c>
      <c r="G2230" s="70" t="s">
        <v>84</v>
      </c>
      <c r="H2230" s="70" t="s">
        <v>1668</v>
      </c>
      <c r="I2230" s="70" t="s">
        <v>91</v>
      </c>
    </row>
    <row r="2231" spans="1:9" x14ac:dyDescent="0.2">
      <c r="A2231" s="71">
        <v>7195892857982</v>
      </c>
      <c r="B2231" s="71">
        <v>7006564275246</v>
      </c>
      <c r="C2231" s="70" t="s">
        <v>48</v>
      </c>
      <c r="D2231">
        <v>0</v>
      </c>
      <c r="E2231" s="72">
        <v>12400</v>
      </c>
      <c r="F2231" s="72">
        <v>0</v>
      </c>
      <c r="G2231" s="70" t="s">
        <v>84</v>
      </c>
      <c r="H2231" s="70" t="s">
        <v>1669</v>
      </c>
      <c r="I2231" s="70" t="s">
        <v>91</v>
      </c>
    </row>
    <row r="2232" spans="1:9" x14ac:dyDescent="0.2">
      <c r="A2232" s="71">
        <v>7195892857983</v>
      </c>
      <c r="B2232" s="71">
        <v>7006564275246</v>
      </c>
      <c r="C2232" s="70" t="s">
        <v>48</v>
      </c>
      <c r="D2232">
        <v>0</v>
      </c>
      <c r="E2232" s="72">
        <v>0</v>
      </c>
      <c r="F2232" s="72">
        <v>-5900</v>
      </c>
      <c r="G2232" s="70" t="s">
        <v>82</v>
      </c>
      <c r="H2232" s="70" t="s">
        <v>1669</v>
      </c>
      <c r="I2232" s="70" t="s">
        <v>91</v>
      </c>
    </row>
    <row r="2233" spans="1:9" x14ac:dyDescent="0.2">
      <c r="A2233" s="71">
        <v>7195892867987</v>
      </c>
      <c r="B2233" s="71">
        <v>7006564275277</v>
      </c>
      <c r="C2233" s="70" t="s">
        <v>48</v>
      </c>
      <c r="D2233">
        <v>0</v>
      </c>
      <c r="E2233" s="72">
        <v>11700</v>
      </c>
      <c r="F2233" s="72">
        <v>34700</v>
      </c>
      <c r="G2233" s="70" t="s">
        <v>84</v>
      </c>
      <c r="H2233" s="70" t="s">
        <v>1670</v>
      </c>
      <c r="I2233" s="70" t="s">
        <v>91</v>
      </c>
    </row>
    <row r="2234" spans="1:9" x14ac:dyDescent="0.2">
      <c r="A2234" s="71">
        <v>7195892867991</v>
      </c>
      <c r="B2234" s="71">
        <v>7006564285311</v>
      </c>
      <c r="C2234" s="70" t="s">
        <v>48</v>
      </c>
      <c r="D2234">
        <v>0</v>
      </c>
      <c r="E2234" s="72">
        <v>11700</v>
      </c>
      <c r="F2234" s="72">
        <v>33600</v>
      </c>
      <c r="G2234" s="70" t="s">
        <v>84</v>
      </c>
      <c r="H2234" s="70" t="s">
        <v>1671</v>
      </c>
      <c r="I2234" s="70" t="s">
        <v>91</v>
      </c>
    </row>
    <row r="2235" spans="1:9" x14ac:dyDescent="0.2">
      <c r="A2235" s="71">
        <v>7195892867996</v>
      </c>
      <c r="B2235" s="71">
        <v>7006564295340</v>
      </c>
      <c r="C2235" s="70" t="s">
        <v>48</v>
      </c>
      <c r="D2235">
        <v>0</v>
      </c>
      <c r="E2235" s="72">
        <v>12100</v>
      </c>
      <c r="F2235" s="72">
        <v>37900</v>
      </c>
      <c r="G2235" s="70" t="s">
        <v>84</v>
      </c>
      <c r="H2235" s="70" t="s">
        <v>1672</v>
      </c>
      <c r="I2235" s="70" t="s">
        <v>91</v>
      </c>
    </row>
    <row r="2236" spans="1:9" x14ac:dyDescent="0.2">
      <c r="A2236" s="71">
        <v>7195892877998</v>
      </c>
      <c r="B2236" s="71">
        <v>7006564295364</v>
      </c>
      <c r="C2236" s="70" t="s">
        <v>48</v>
      </c>
      <c r="D2236">
        <v>0</v>
      </c>
      <c r="E2236" s="72">
        <v>1900</v>
      </c>
      <c r="F2236" s="72">
        <v>0</v>
      </c>
      <c r="G2236" s="70" t="s">
        <v>84</v>
      </c>
      <c r="H2236" s="70" t="s">
        <v>1673</v>
      </c>
      <c r="I2236" s="70" t="s">
        <v>91</v>
      </c>
    </row>
    <row r="2237" spans="1:9" x14ac:dyDescent="0.2">
      <c r="A2237" s="71">
        <v>7195892878002</v>
      </c>
      <c r="B2237" s="71">
        <v>7006564295406</v>
      </c>
      <c r="C2237" s="70" t="s">
        <v>48</v>
      </c>
      <c r="D2237">
        <v>0</v>
      </c>
      <c r="E2237" s="72">
        <v>1700</v>
      </c>
      <c r="F2237" s="72">
        <v>3100</v>
      </c>
      <c r="G2237" s="70" t="s">
        <v>84</v>
      </c>
      <c r="H2237" s="70" t="s">
        <v>1674</v>
      </c>
      <c r="I2237" s="70" t="s">
        <v>91</v>
      </c>
    </row>
    <row r="2238" spans="1:9" x14ac:dyDescent="0.2">
      <c r="A2238" s="71">
        <v>7195892888008</v>
      </c>
      <c r="B2238" s="71">
        <v>7006564305433</v>
      </c>
      <c r="C2238" s="70" t="s">
        <v>48</v>
      </c>
      <c r="D2238">
        <v>0</v>
      </c>
      <c r="E2238" s="72">
        <v>7100</v>
      </c>
      <c r="F2238" s="72">
        <v>36400</v>
      </c>
      <c r="G2238" s="70" t="s">
        <v>84</v>
      </c>
      <c r="H2238" s="70" t="s">
        <v>1675</v>
      </c>
      <c r="I2238" s="70" t="s">
        <v>91</v>
      </c>
    </row>
    <row r="2239" spans="1:9" x14ac:dyDescent="0.2">
      <c r="A2239" s="71">
        <v>7195892888013</v>
      </c>
      <c r="B2239" s="71">
        <v>7006564305467</v>
      </c>
      <c r="C2239" s="70" t="s">
        <v>48</v>
      </c>
      <c r="D2239">
        <v>0</v>
      </c>
      <c r="E2239" s="72">
        <v>14300</v>
      </c>
      <c r="F2239" s="72">
        <v>51800</v>
      </c>
      <c r="G2239" s="70" t="s">
        <v>84</v>
      </c>
      <c r="H2239" s="70" t="s">
        <v>1676</v>
      </c>
      <c r="I2239" s="70" t="s">
        <v>91</v>
      </c>
    </row>
    <row r="2240" spans="1:9" x14ac:dyDescent="0.2">
      <c r="A2240" s="71">
        <v>7195892898017</v>
      </c>
      <c r="B2240" s="71">
        <v>7006564315501</v>
      </c>
      <c r="C2240" s="70" t="s">
        <v>48</v>
      </c>
      <c r="D2240">
        <v>0</v>
      </c>
      <c r="E2240" s="72">
        <v>6000</v>
      </c>
      <c r="F2240" s="72">
        <v>80800</v>
      </c>
      <c r="G2240" s="70" t="s">
        <v>84</v>
      </c>
      <c r="H2240" s="70" t="s">
        <v>1677</v>
      </c>
      <c r="I2240" s="70" t="s">
        <v>91</v>
      </c>
    </row>
    <row r="2241" spans="1:9" x14ac:dyDescent="0.2">
      <c r="A2241" s="71">
        <v>7195892898021</v>
      </c>
      <c r="B2241" s="71">
        <v>7006564325537</v>
      </c>
      <c r="C2241" s="70" t="s">
        <v>48</v>
      </c>
      <c r="D2241">
        <v>0</v>
      </c>
      <c r="E2241" s="72">
        <v>44300</v>
      </c>
      <c r="F2241" s="72">
        <v>55300</v>
      </c>
      <c r="G2241" s="70" t="s">
        <v>84</v>
      </c>
      <c r="H2241" s="70" t="s">
        <v>63</v>
      </c>
      <c r="I2241" s="70" t="s">
        <v>91</v>
      </c>
    </row>
    <row r="2242" spans="1:9" x14ac:dyDescent="0.2">
      <c r="A2242" s="71">
        <v>7195892898025</v>
      </c>
      <c r="B2242" s="71">
        <v>7006564335570</v>
      </c>
      <c r="C2242" s="70" t="s">
        <v>48</v>
      </c>
      <c r="D2242">
        <v>0</v>
      </c>
      <c r="E2242" s="72">
        <v>44300</v>
      </c>
      <c r="F2242" s="72">
        <v>95300</v>
      </c>
      <c r="G2242" s="70" t="s">
        <v>84</v>
      </c>
      <c r="H2242" s="70" t="s">
        <v>65</v>
      </c>
      <c r="I2242" s="70" t="s">
        <v>91</v>
      </c>
    </row>
    <row r="2243" spans="1:9" x14ac:dyDescent="0.2">
      <c r="A2243" s="71">
        <v>7195892908031</v>
      </c>
      <c r="B2243" s="71">
        <v>7006564345606</v>
      </c>
      <c r="C2243" s="70" t="s">
        <v>48</v>
      </c>
      <c r="D2243">
        <v>0</v>
      </c>
      <c r="E2243" s="72">
        <v>39800</v>
      </c>
      <c r="F2243" s="72">
        <v>66900</v>
      </c>
      <c r="G2243" s="70" t="s">
        <v>84</v>
      </c>
      <c r="H2243" s="70" t="s">
        <v>1678</v>
      </c>
      <c r="I2243" s="70" t="s">
        <v>91</v>
      </c>
    </row>
    <row r="2244" spans="1:9" x14ac:dyDescent="0.2">
      <c r="A2244" s="71">
        <v>7195892918036</v>
      </c>
      <c r="B2244" s="71">
        <v>7006564355641</v>
      </c>
      <c r="C2244" s="70" t="s">
        <v>48</v>
      </c>
      <c r="D2244">
        <v>0</v>
      </c>
      <c r="E2244" s="72">
        <v>59500</v>
      </c>
      <c r="F2244" s="72">
        <v>0</v>
      </c>
      <c r="G2244" s="70" t="s">
        <v>84</v>
      </c>
      <c r="H2244" s="70" t="s">
        <v>1679</v>
      </c>
      <c r="I2244" s="70" t="s">
        <v>91</v>
      </c>
    </row>
    <row r="2245" spans="1:9" x14ac:dyDescent="0.2">
      <c r="A2245" s="71">
        <v>7195892918037</v>
      </c>
      <c r="B2245" s="71">
        <v>7006564355641</v>
      </c>
      <c r="C2245" s="70" t="s">
        <v>48</v>
      </c>
      <c r="D2245">
        <v>0</v>
      </c>
      <c r="E2245" s="72">
        <v>0</v>
      </c>
      <c r="F2245" s="72">
        <v>-15000</v>
      </c>
      <c r="G2245" s="70" t="s">
        <v>82</v>
      </c>
      <c r="H2245" s="70" t="s">
        <v>1679</v>
      </c>
      <c r="I2245" s="70" t="s">
        <v>91</v>
      </c>
    </row>
    <row r="2246" spans="1:9" x14ac:dyDescent="0.2">
      <c r="A2246" s="71">
        <v>7195892928047</v>
      </c>
      <c r="B2246" s="71">
        <v>7006564365739</v>
      </c>
      <c r="C2246" s="70" t="s">
        <v>111</v>
      </c>
      <c r="D2246">
        <v>0</v>
      </c>
      <c r="E2246" s="72">
        <v>58400</v>
      </c>
      <c r="F2246" s="72">
        <v>170900</v>
      </c>
      <c r="G2246" s="70" t="s">
        <v>84</v>
      </c>
      <c r="H2246" s="70" t="s">
        <v>1680</v>
      </c>
      <c r="I2246" s="70" t="s">
        <v>91</v>
      </c>
    </row>
    <row r="2247" spans="1:9" x14ac:dyDescent="0.2">
      <c r="A2247" s="71">
        <v>7195892928052</v>
      </c>
      <c r="B2247" s="71">
        <v>7006564375774</v>
      </c>
      <c r="C2247" s="70" t="s">
        <v>75</v>
      </c>
      <c r="D2247">
        <v>-1.6</v>
      </c>
      <c r="E2247" s="72">
        <v>-400</v>
      </c>
      <c r="F2247" s="72">
        <v>0</v>
      </c>
      <c r="G2247" s="70" t="s">
        <v>76</v>
      </c>
      <c r="H2247" s="70" t="s">
        <v>1681</v>
      </c>
      <c r="I2247" s="70" t="s">
        <v>376</v>
      </c>
    </row>
    <row r="2248" spans="1:9" x14ac:dyDescent="0.2">
      <c r="A2248" s="71">
        <v>7195892928053</v>
      </c>
      <c r="B2248" s="71">
        <v>7006564375774</v>
      </c>
      <c r="C2248" s="70" t="s">
        <v>79</v>
      </c>
      <c r="D2248">
        <v>1.6</v>
      </c>
      <c r="E2248" s="72">
        <v>400</v>
      </c>
      <c r="F2248" s="72">
        <v>0</v>
      </c>
      <c r="G2248" s="70" t="s">
        <v>76</v>
      </c>
      <c r="H2248" s="70" t="s">
        <v>1681</v>
      </c>
      <c r="I2248" s="70" t="s">
        <v>90</v>
      </c>
    </row>
    <row r="2249" spans="1:9" x14ac:dyDescent="0.2">
      <c r="A2249" s="71">
        <v>7195892938093</v>
      </c>
      <c r="B2249" s="71">
        <v>7006564395924</v>
      </c>
      <c r="C2249" s="70" t="s">
        <v>117</v>
      </c>
      <c r="D2249">
        <v>-4.01</v>
      </c>
      <c r="E2249" s="72">
        <v>-110100</v>
      </c>
      <c r="F2249" s="72">
        <v>-159700</v>
      </c>
      <c r="G2249" s="70" t="s">
        <v>76</v>
      </c>
      <c r="H2249" s="70" t="s">
        <v>1682</v>
      </c>
      <c r="I2249" s="70" t="s">
        <v>130</v>
      </c>
    </row>
    <row r="2250" spans="1:9" x14ac:dyDescent="0.2">
      <c r="A2250" s="71">
        <v>7195892938094</v>
      </c>
      <c r="B2250" s="71">
        <v>7006564395924</v>
      </c>
      <c r="C2250" s="70" t="s">
        <v>48</v>
      </c>
      <c r="D2250">
        <v>4.01</v>
      </c>
      <c r="E2250" s="72">
        <v>110100</v>
      </c>
      <c r="F2250" s="72">
        <v>159700</v>
      </c>
      <c r="G2250" s="70" t="s">
        <v>76</v>
      </c>
      <c r="H2250" s="70" t="s">
        <v>1682</v>
      </c>
      <c r="I2250" s="70" t="s">
        <v>159</v>
      </c>
    </row>
    <row r="2251" spans="1:9" x14ac:dyDescent="0.2">
      <c r="A2251" s="71">
        <v>7195892938095</v>
      </c>
      <c r="B2251" s="71">
        <v>7006564395924</v>
      </c>
      <c r="C2251" s="70" t="s">
        <v>48</v>
      </c>
      <c r="D2251">
        <v>0</v>
      </c>
      <c r="E2251" s="72">
        <v>115000</v>
      </c>
      <c r="F2251" s="72">
        <v>30200</v>
      </c>
      <c r="G2251" s="70" t="s">
        <v>84</v>
      </c>
      <c r="H2251" s="70" t="s">
        <v>1682</v>
      </c>
      <c r="I2251" s="70" t="s">
        <v>91</v>
      </c>
    </row>
    <row r="2252" spans="1:9" x14ac:dyDescent="0.2">
      <c r="A2252" s="71">
        <v>7195892978121</v>
      </c>
      <c r="B2252" s="71">
        <v>7006564456277</v>
      </c>
      <c r="C2252" s="70" t="s">
        <v>48</v>
      </c>
      <c r="D2252">
        <v>0</v>
      </c>
      <c r="E2252" s="72">
        <v>31900</v>
      </c>
      <c r="F2252" s="72">
        <v>23100</v>
      </c>
      <c r="G2252" s="70" t="s">
        <v>84</v>
      </c>
      <c r="H2252" s="70" t="s">
        <v>1683</v>
      </c>
      <c r="I2252" s="70" t="s">
        <v>91</v>
      </c>
    </row>
    <row r="2253" spans="1:9" x14ac:dyDescent="0.2">
      <c r="A2253" s="71">
        <v>7195892978125</v>
      </c>
      <c r="B2253" s="71">
        <v>7006564476313</v>
      </c>
      <c r="C2253" s="70" t="s">
        <v>48</v>
      </c>
      <c r="D2253">
        <v>0</v>
      </c>
      <c r="E2253" s="72">
        <v>29600</v>
      </c>
      <c r="F2253" s="72">
        <v>51900</v>
      </c>
      <c r="G2253" s="70" t="s">
        <v>84</v>
      </c>
      <c r="H2253" s="70" t="s">
        <v>1684</v>
      </c>
      <c r="I2253" s="70" t="s">
        <v>91</v>
      </c>
    </row>
    <row r="2254" spans="1:9" x14ac:dyDescent="0.2">
      <c r="A2254" s="71">
        <v>7195892988130</v>
      </c>
      <c r="B2254" s="71">
        <v>7006564486349</v>
      </c>
      <c r="C2254" s="70" t="s">
        <v>48</v>
      </c>
      <c r="D2254">
        <v>0</v>
      </c>
      <c r="E2254" s="72">
        <v>29600</v>
      </c>
      <c r="F2254" s="72">
        <v>15900</v>
      </c>
      <c r="G2254" s="70" t="s">
        <v>84</v>
      </c>
      <c r="H2254" s="70" t="s">
        <v>1685</v>
      </c>
      <c r="I2254" s="70" t="s">
        <v>91</v>
      </c>
    </row>
    <row r="2255" spans="1:9" x14ac:dyDescent="0.2">
      <c r="A2255" s="71">
        <v>7195892998135</v>
      </c>
      <c r="B2255" s="71">
        <v>7006564496387</v>
      </c>
      <c r="C2255" s="70" t="s">
        <v>48</v>
      </c>
      <c r="D2255">
        <v>0</v>
      </c>
      <c r="E2255" s="72">
        <v>33600</v>
      </c>
      <c r="F2255" s="72">
        <v>42200</v>
      </c>
      <c r="G2255" s="70" t="s">
        <v>84</v>
      </c>
      <c r="H2255" s="70" t="s">
        <v>1686</v>
      </c>
      <c r="I2255" s="70" t="s">
        <v>91</v>
      </c>
    </row>
    <row r="2256" spans="1:9" x14ac:dyDescent="0.2">
      <c r="A2256" s="71">
        <v>7195893008139</v>
      </c>
      <c r="B2256" s="71">
        <v>7006564516426</v>
      </c>
      <c r="C2256" s="70" t="s">
        <v>48</v>
      </c>
      <c r="D2256">
        <v>0</v>
      </c>
      <c r="E2256" s="72">
        <v>28600</v>
      </c>
      <c r="F2256" s="72">
        <v>21100</v>
      </c>
      <c r="G2256" s="70" t="s">
        <v>84</v>
      </c>
      <c r="H2256" s="70" t="s">
        <v>1687</v>
      </c>
      <c r="I2256" s="70" t="s">
        <v>91</v>
      </c>
    </row>
    <row r="2257" spans="1:9" x14ac:dyDescent="0.2">
      <c r="A2257" s="71">
        <v>7195893008145</v>
      </c>
      <c r="B2257" s="71">
        <v>7006564526464</v>
      </c>
      <c r="C2257" s="70" t="s">
        <v>48</v>
      </c>
      <c r="D2257">
        <v>0</v>
      </c>
      <c r="E2257" s="72">
        <v>252800</v>
      </c>
      <c r="F2257" s="72">
        <v>32900</v>
      </c>
      <c r="G2257" s="70" t="s">
        <v>84</v>
      </c>
      <c r="H2257" s="70" t="s">
        <v>1688</v>
      </c>
      <c r="I2257" s="70" t="s">
        <v>91</v>
      </c>
    </row>
    <row r="2258" spans="1:9" x14ac:dyDescent="0.2">
      <c r="A2258" s="71">
        <v>7195893008150</v>
      </c>
      <c r="B2258" s="71">
        <v>7006564536501</v>
      </c>
      <c r="C2258" s="70" t="s">
        <v>48</v>
      </c>
      <c r="D2258">
        <v>0</v>
      </c>
      <c r="E2258" s="72">
        <v>268500</v>
      </c>
      <c r="F2258" s="72">
        <v>76300</v>
      </c>
      <c r="G2258" s="70" t="s">
        <v>84</v>
      </c>
      <c r="H2258" s="70" t="s">
        <v>1689</v>
      </c>
      <c r="I2258" s="70" t="s">
        <v>91</v>
      </c>
    </row>
    <row r="2259" spans="1:9" x14ac:dyDescent="0.2">
      <c r="A2259" s="71">
        <v>7195893038170</v>
      </c>
      <c r="B2259" s="71">
        <v>7006564556733</v>
      </c>
      <c r="C2259" s="70" t="s">
        <v>48</v>
      </c>
      <c r="D2259">
        <v>0</v>
      </c>
      <c r="E2259" s="72">
        <v>507800</v>
      </c>
      <c r="F2259" s="72">
        <v>12300</v>
      </c>
      <c r="G2259" s="70" t="s">
        <v>84</v>
      </c>
      <c r="H2259" s="70" t="s">
        <v>1690</v>
      </c>
      <c r="I2259" s="70" t="s">
        <v>91</v>
      </c>
    </row>
    <row r="2260" spans="1:9" x14ac:dyDescent="0.2">
      <c r="A2260" s="71">
        <v>7195893038178</v>
      </c>
      <c r="B2260" s="71">
        <v>7006564556768</v>
      </c>
      <c r="C2260" s="70" t="s">
        <v>48</v>
      </c>
      <c r="D2260">
        <v>0</v>
      </c>
      <c r="E2260" s="72">
        <v>299000</v>
      </c>
      <c r="F2260" s="72">
        <v>100100</v>
      </c>
      <c r="G2260" s="70" t="s">
        <v>84</v>
      </c>
      <c r="H2260" s="70" t="s">
        <v>1691</v>
      </c>
      <c r="I2260" s="70" t="s">
        <v>91</v>
      </c>
    </row>
    <row r="2261" spans="1:9" x14ac:dyDescent="0.2">
      <c r="A2261" s="71">
        <v>7195893038185</v>
      </c>
      <c r="B2261" s="71">
        <v>7006564576818</v>
      </c>
      <c r="C2261" s="70" t="s">
        <v>48</v>
      </c>
      <c r="D2261">
        <v>0</v>
      </c>
      <c r="E2261" s="72">
        <v>292000</v>
      </c>
      <c r="F2261" s="72">
        <v>1463600</v>
      </c>
      <c r="G2261" s="70" t="s">
        <v>84</v>
      </c>
      <c r="H2261" s="70" t="s">
        <v>1692</v>
      </c>
      <c r="I2261" s="70" t="s">
        <v>91</v>
      </c>
    </row>
    <row r="2262" spans="1:9" x14ac:dyDescent="0.2">
      <c r="A2262" s="71">
        <v>7195893048200</v>
      </c>
      <c r="B2262" s="71">
        <v>7006564616915</v>
      </c>
      <c r="C2262" s="70" t="s">
        <v>48</v>
      </c>
      <c r="D2262">
        <v>0</v>
      </c>
      <c r="E2262" s="72">
        <v>328500</v>
      </c>
      <c r="F2262" s="72">
        <v>172500</v>
      </c>
      <c r="G2262" s="70" t="s">
        <v>84</v>
      </c>
      <c r="H2262" s="70" t="s">
        <v>1693</v>
      </c>
      <c r="I2262" s="70" t="s">
        <v>91</v>
      </c>
    </row>
    <row r="2263" spans="1:9" x14ac:dyDescent="0.2">
      <c r="A2263" s="71">
        <v>7195893058205</v>
      </c>
      <c r="B2263" s="71">
        <v>7006564636956</v>
      </c>
      <c r="C2263" s="70" t="s">
        <v>48</v>
      </c>
      <c r="D2263">
        <v>0</v>
      </c>
      <c r="E2263" s="72">
        <v>373700</v>
      </c>
      <c r="F2263" s="72">
        <v>0</v>
      </c>
      <c r="G2263" s="70" t="s">
        <v>84</v>
      </c>
      <c r="H2263" s="70" t="s">
        <v>1694</v>
      </c>
      <c r="I2263" s="70" t="s">
        <v>91</v>
      </c>
    </row>
    <row r="2264" spans="1:9" x14ac:dyDescent="0.2">
      <c r="A2264" s="71">
        <v>7195893058206</v>
      </c>
      <c r="B2264" s="71">
        <v>7006564636956</v>
      </c>
      <c r="C2264" s="70" t="s">
        <v>48</v>
      </c>
      <c r="D2264">
        <v>0</v>
      </c>
      <c r="E2264" s="72">
        <v>0</v>
      </c>
      <c r="F2264" s="72">
        <v>-15000</v>
      </c>
      <c r="G2264" s="70" t="s">
        <v>82</v>
      </c>
      <c r="H2264" s="70" t="s">
        <v>1694</v>
      </c>
      <c r="I2264" s="70" t="s">
        <v>91</v>
      </c>
    </row>
    <row r="2265" spans="1:9" x14ac:dyDescent="0.2">
      <c r="A2265" s="71">
        <v>7195893058208</v>
      </c>
      <c r="B2265" s="71">
        <v>7006564646985</v>
      </c>
      <c r="C2265" s="70" t="s">
        <v>75</v>
      </c>
      <c r="D2265">
        <v>0</v>
      </c>
      <c r="E2265" s="72">
        <v>100</v>
      </c>
      <c r="F2265" s="72">
        <v>0</v>
      </c>
      <c r="G2265" s="70" t="s">
        <v>84</v>
      </c>
      <c r="H2265" s="70" t="s">
        <v>1695</v>
      </c>
      <c r="I2265" s="70" t="s">
        <v>83</v>
      </c>
    </row>
    <row r="2266" spans="1:9" x14ac:dyDescent="0.2">
      <c r="A2266" s="71">
        <v>7195893058212</v>
      </c>
      <c r="B2266" s="71">
        <v>7006564647007</v>
      </c>
      <c r="C2266" s="70" t="s">
        <v>48</v>
      </c>
      <c r="D2266">
        <v>0</v>
      </c>
      <c r="E2266" s="72">
        <v>15000</v>
      </c>
      <c r="F2266" s="72">
        <v>54800</v>
      </c>
      <c r="G2266" s="70" t="s">
        <v>84</v>
      </c>
      <c r="H2266" s="70" t="s">
        <v>1696</v>
      </c>
      <c r="I2266" s="70" t="s">
        <v>91</v>
      </c>
    </row>
    <row r="2267" spans="1:9" x14ac:dyDescent="0.2">
      <c r="A2267" s="71">
        <v>7195893088235</v>
      </c>
      <c r="B2267" s="71">
        <v>7006564667281</v>
      </c>
      <c r="C2267" s="70" t="s">
        <v>48</v>
      </c>
      <c r="D2267">
        <v>0</v>
      </c>
      <c r="E2267" s="72">
        <v>14800</v>
      </c>
      <c r="F2267" s="72">
        <v>74000</v>
      </c>
      <c r="G2267" s="70" t="s">
        <v>84</v>
      </c>
      <c r="H2267" s="70" t="s">
        <v>1697</v>
      </c>
      <c r="I2267" s="70" t="s">
        <v>91</v>
      </c>
    </row>
    <row r="2268" spans="1:9" x14ac:dyDescent="0.2">
      <c r="A2268" s="71">
        <v>7195893088239</v>
      </c>
      <c r="B2268" s="71">
        <v>7006564677318</v>
      </c>
      <c r="C2268" s="70" t="s">
        <v>48</v>
      </c>
      <c r="D2268">
        <v>0</v>
      </c>
      <c r="E2268" s="72">
        <v>15300</v>
      </c>
      <c r="F2268" s="72">
        <v>203600</v>
      </c>
      <c r="G2268" s="70" t="s">
        <v>84</v>
      </c>
      <c r="H2268" s="70" t="s">
        <v>1698</v>
      </c>
      <c r="I2268" s="70" t="s">
        <v>91</v>
      </c>
    </row>
    <row r="2269" spans="1:9" x14ac:dyDescent="0.2">
      <c r="A2269" s="71">
        <v>7195893098243</v>
      </c>
      <c r="B2269" s="71">
        <v>7006564697352</v>
      </c>
      <c r="C2269" s="70" t="s">
        <v>48</v>
      </c>
      <c r="D2269">
        <v>0</v>
      </c>
      <c r="E2269" s="72">
        <v>14200</v>
      </c>
      <c r="F2269" s="72">
        <v>94700</v>
      </c>
      <c r="G2269" s="70" t="s">
        <v>84</v>
      </c>
      <c r="H2269" s="70" t="s">
        <v>1699</v>
      </c>
      <c r="I2269" s="70" t="s">
        <v>91</v>
      </c>
    </row>
    <row r="2270" spans="1:9" x14ac:dyDescent="0.2">
      <c r="A2270" s="71">
        <v>7195893098247</v>
      </c>
      <c r="B2270" s="71">
        <v>7006564707390</v>
      </c>
      <c r="C2270" s="70" t="s">
        <v>48</v>
      </c>
      <c r="D2270">
        <v>0</v>
      </c>
      <c r="E2270" s="72">
        <v>13400</v>
      </c>
      <c r="F2270" s="72">
        <v>156900</v>
      </c>
      <c r="G2270" s="70" t="s">
        <v>84</v>
      </c>
      <c r="H2270" s="70" t="s">
        <v>1700</v>
      </c>
      <c r="I2270" s="70" t="s">
        <v>91</v>
      </c>
    </row>
    <row r="2271" spans="1:9" x14ac:dyDescent="0.2">
      <c r="A2271" s="71">
        <v>7195893108254</v>
      </c>
      <c r="B2271" s="71">
        <v>7006564717467</v>
      </c>
      <c r="C2271" s="70" t="s">
        <v>48</v>
      </c>
      <c r="D2271">
        <v>0</v>
      </c>
      <c r="E2271" s="72">
        <v>28200</v>
      </c>
      <c r="F2271" s="72">
        <v>41700</v>
      </c>
      <c r="G2271" s="70" t="s">
        <v>84</v>
      </c>
      <c r="H2271" s="70" t="s">
        <v>1701</v>
      </c>
      <c r="I2271" s="70" t="s">
        <v>91</v>
      </c>
    </row>
    <row r="2272" spans="1:9" x14ac:dyDescent="0.2">
      <c r="A2272" s="71">
        <v>7195893108258</v>
      </c>
      <c r="B2272" s="71">
        <v>7006564727501</v>
      </c>
      <c r="C2272" s="70" t="s">
        <v>48</v>
      </c>
      <c r="D2272">
        <v>0</v>
      </c>
      <c r="E2272" s="72">
        <v>0</v>
      </c>
      <c r="F2272" s="72">
        <v>55100</v>
      </c>
      <c r="G2272" s="70" t="s">
        <v>84</v>
      </c>
      <c r="H2272" s="70" t="s">
        <v>1702</v>
      </c>
      <c r="I2272" s="70" t="s">
        <v>91</v>
      </c>
    </row>
    <row r="2273" spans="1:9" x14ac:dyDescent="0.2">
      <c r="A2273" s="71">
        <v>7195893118265</v>
      </c>
      <c r="B2273" s="71">
        <v>7006564757575</v>
      </c>
      <c r="C2273" s="70" t="s">
        <v>48</v>
      </c>
      <c r="D2273">
        <v>0</v>
      </c>
      <c r="E2273" s="72">
        <v>0</v>
      </c>
      <c r="F2273" s="72">
        <v>50000</v>
      </c>
      <c r="G2273" s="70" t="s">
        <v>84</v>
      </c>
      <c r="H2273" s="70" t="s">
        <v>1703</v>
      </c>
      <c r="I2273" s="70" t="s">
        <v>91</v>
      </c>
    </row>
    <row r="2274" spans="1:9" x14ac:dyDescent="0.2">
      <c r="A2274" s="71">
        <v>7195893138293</v>
      </c>
      <c r="B2274" s="71">
        <v>7006564777811</v>
      </c>
      <c r="C2274" s="70" t="s">
        <v>48</v>
      </c>
      <c r="D2274">
        <v>0</v>
      </c>
      <c r="E2274" s="72">
        <v>0</v>
      </c>
      <c r="F2274" s="72">
        <v>39500</v>
      </c>
      <c r="G2274" s="70" t="s">
        <v>84</v>
      </c>
      <c r="H2274" s="70" t="s">
        <v>1704</v>
      </c>
      <c r="I2274" s="70" t="s">
        <v>91</v>
      </c>
    </row>
    <row r="2275" spans="1:9" x14ac:dyDescent="0.2">
      <c r="A2275" s="71">
        <v>7195893148314</v>
      </c>
      <c r="B2275" s="71">
        <v>7006564787870</v>
      </c>
      <c r="C2275" s="70" t="s">
        <v>48</v>
      </c>
      <c r="D2275">
        <v>0</v>
      </c>
      <c r="E2275" s="72">
        <v>0</v>
      </c>
      <c r="F2275" s="72">
        <v>83800</v>
      </c>
      <c r="G2275" s="70" t="s">
        <v>84</v>
      </c>
      <c r="H2275" s="70" t="s">
        <v>1705</v>
      </c>
      <c r="I2275" s="70" t="s">
        <v>91</v>
      </c>
    </row>
    <row r="2276" spans="1:9" x14ac:dyDescent="0.2">
      <c r="A2276" s="71">
        <v>7195893148321</v>
      </c>
      <c r="B2276" s="71">
        <v>7006564797907</v>
      </c>
      <c r="C2276" s="70" t="s">
        <v>48</v>
      </c>
      <c r="D2276">
        <v>0</v>
      </c>
      <c r="E2276" s="72">
        <v>33400</v>
      </c>
      <c r="F2276" s="72">
        <v>34500</v>
      </c>
      <c r="G2276" s="70" t="s">
        <v>84</v>
      </c>
      <c r="H2276" s="70" t="s">
        <v>1706</v>
      </c>
      <c r="I2276" s="70" t="s">
        <v>91</v>
      </c>
    </row>
    <row r="2277" spans="1:9" x14ac:dyDescent="0.2">
      <c r="A2277" s="71">
        <v>7195893158328</v>
      </c>
      <c r="B2277" s="71">
        <v>7006564817965</v>
      </c>
      <c r="C2277" s="70" t="s">
        <v>48</v>
      </c>
      <c r="D2277">
        <v>0</v>
      </c>
      <c r="E2277" s="72">
        <v>-700</v>
      </c>
      <c r="F2277" s="72">
        <v>0</v>
      </c>
      <c r="G2277" s="70" t="s">
        <v>82</v>
      </c>
      <c r="H2277" s="70" t="s">
        <v>1707</v>
      </c>
      <c r="I2277" s="70" t="s">
        <v>91</v>
      </c>
    </row>
    <row r="2278" spans="1:9" x14ac:dyDescent="0.2">
      <c r="A2278" s="71">
        <v>7195893158329</v>
      </c>
      <c r="B2278" s="71">
        <v>7006564817965</v>
      </c>
      <c r="C2278" s="70" t="s">
        <v>48</v>
      </c>
      <c r="D2278">
        <v>0</v>
      </c>
      <c r="E2278" s="72">
        <v>0</v>
      </c>
      <c r="F2278" s="72">
        <v>28500</v>
      </c>
      <c r="G2278" s="70" t="s">
        <v>84</v>
      </c>
      <c r="H2278" s="70" t="s">
        <v>1707</v>
      </c>
      <c r="I2278" s="70" t="s">
        <v>91</v>
      </c>
    </row>
    <row r="2279" spans="1:9" x14ac:dyDescent="0.2">
      <c r="A2279" s="71">
        <v>7195893158334</v>
      </c>
      <c r="B2279" s="71">
        <v>7006564828001</v>
      </c>
      <c r="C2279" s="70" t="s">
        <v>75</v>
      </c>
      <c r="D2279">
        <v>0</v>
      </c>
      <c r="E2279" s="72">
        <v>700</v>
      </c>
      <c r="F2279" s="72">
        <v>0</v>
      </c>
      <c r="G2279" s="70" t="s">
        <v>84</v>
      </c>
      <c r="H2279" s="70" t="s">
        <v>1708</v>
      </c>
      <c r="I2279" s="70" t="s">
        <v>83</v>
      </c>
    </row>
    <row r="2280" spans="1:9" x14ac:dyDescent="0.2">
      <c r="A2280" s="71">
        <v>7195893158335</v>
      </c>
      <c r="B2280" s="71">
        <v>7006564828001</v>
      </c>
      <c r="C2280" s="70" t="s">
        <v>79</v>
      </c>
      <c r="D2280">
        <v>0</v>
      </c>
      <c r="E2280" s="72">
        <v>700</v>
      </c>
      <c r="F2280" s="72">
        <v>0</v>
      </c>
      <c r="G2280" s="70" t="s">
        <v>84</v>
      </c>
      <c r="H2280" s="70" t="s">
        <v>1708</v>
      </c>
      <c r="I2280" s="70" t="s">
        <v>83</v>
      </c>
    </row>
    <row r="2281" spans="1:9" x14ac:dyDescent="0.2">
      <c r="A2281" s="71">
        <v>7195893158336</v>
      </c>
      <c r="B2281" s="71">
        <v>7006564828001</v>
      </c>
      <c r="C2281" s="70" t="s">
        <v>80</v>
      </c>
      <c r="D2281">
        <v>0</v>
      </c>
      <c r="E2281" s="72">
        <v>100</v>
      </c>
      <c r="F2281" s="72">
        <v>0</v>
      </c>
      <c r="G2281" s="70" t="s">
        <v>84</v>
      </c>
      <c r="H2281" s="70" t="s">
        <v>1708</v>
      </c>
      <c r="I2281" s="70" t="s">
        <v>83</v>
      </c>
    </row>
    <row r="2282" spans="1:9" x14ac:dyDescent="0.2">
      <c r="A2282" s="71">
        <v>7195893168339</v>
      </c>
      <c r="B2282" s="71">
        <v>7006564828025</v>
      </c>
      <c r="C2282" s="70" t="s">
        <v>79</v>
      </c>
      <c r="D2282">
        <v>0</v>
      </c>
      <c r="E2282" s="72">
        <v>200</v>
      </c>
      <c r="F2282" s="72">
        <v>0</v>
      </c>
      <c r="G2282" s="70" t="s">
        <v>84</v>
      </c>
      <c r="H2282" s="70" t="s">
        <v>1709</v>
      </c>
      <c r="I2282" s="70" t="s">
        <v>83</v>
      </c>
    </row>
    <row r="2283" spans="1:9" x14ac:dyDescent="0.2">
      <c r="A2283" s="71">
        <v>7195893178347</v>
      </c>
      <c r="B2283" s="71">
        <v>7006564848122</v>
      </c>
      <c r="C2283" s="70" t="s">
        <v>79</v>
      </c>
      <c r="D2283">
        <v>-9.5</v>
      </c>
      <c r="E2283" s="72">
        <v>-2100</v>
      </c>
      <c r="F2283" s="72">
        <v>0</v>
      </c>
      <c r="G2283" s="70" t="s">
        <v>76</v>
      </c>
      <c r="H2283" s="70" t="s">
        <v>1710</v>
      </c>
      <c r="I2283" s="70" t="s">
        <v>94</v>
      </c>
    </row>
    <row r="2284" spans="1:9" x14ac:dyDescent="0.2">
      <c r="A2284" s="71">
        <v>7195893178348</v>
      </c>
      <c r="B2284" s="71">
        <v>7006564848122</v>
      </c>
      <c r="C2284" s="70" t="s">
        <v>75</v>
      </c>
      <c r="D2284">
        <v>9.5</v>
      </c>
      <c r="E2284" s="72">
        <v>2100</v>
      </c>
      <c r="F2284" s="72">
        <v>0</v>
      </c>
      <c r="G2284" s="70" t="s">
        <v>76</v>
      </c>
      <c r="H2284" s="70" t="s">
        <v>1710</v>
      </c>
      <c r="I2284" s="70" t="s">
        <v>119</v>
      </c>
    </row>
    <row r="2285" spans="1:9" x14ac:dyDescent="0.2">
      <c r="A2285" s="71">
        <v>7195893178349</v>
      </c>
      <c r="B2285" s="71">
        <v>7006564848122</v>
      </c>
      <c r="C2285" s="70" t="s">
        <v>75</v>
      </c>
      <c r="D2285">
        <v>0</v>
      </c>
      <c r="E2285" s="72">
        <v>2400</v>
      </c>
      <c r="F2285" s="72">
        <v>0</v>
      </c>
      <c r="G2285" s="70" t="s">
        <v>84</v>
      </c>
      <c r="H2285" s="70" t="s">
        <v>1710</v>
      </c>
      <c r="I2285" s="70" t="s">
        <v>83</v>
      </c>
    </row>
    <row r="2286" spans="1:9" x14ac:dyDescent="0.2">
      <c r="A2286" s="71">
        <v>7195893188372</v>
      </c>
      <c r="B2286" s="71">
        <v>7006564848182</v>
      </c>
      <c r="C2286" s="70" t="s">
        <v>117</v>
      </c>
      <c r="D2286">
        <v>0.5</v>
      </c>
      <c r="E2286" s="72">
        <v>100</v>
      </c>
      <c r="F2286" s="72">
        <v>0</v>
      </c>
      <c r="G2286" s="70" t="s">
        <v>76</v>
      </c>
      <c r="H2286" s="70" t="s">
        <v>1711</v>
      </c>
      <c r="I2286" s="70" t="s">
        <v>553</v>
      </c>
    </row>
    <row r="2287" spans="1:9" x14ac:dyDescent="0.2">
      <c r="A2287" s="71">
        <v>7195893188373</v>
      </c>
      <c r="B2287" s="71">
        <v>7006564848182</v>
      </c>
      <c r="C2287" s="70" t="s">
        <v>79</v>
      </c>
      <c r="D2287">
        <v>4</v>
      </c>
      <c r="E2287" s="72">
        <v>700</v>
      </c>
      <c r="F2287" s="72">
        <v>0</v>
      </c>
      <c r="G2287" s="70" t="s">
        <v>76</v>
      </c>
      <c r="H2287" s="70" t="s">
        <v>1711</v>
      </c>
      <c r="I2287" s="70" t="s">
        <v>345</v>
      </c>
    </row>
    <row r="2288" spans="1:9" x14ac:dyDescent="0.2">
      <c r="A2288" s="71">
        <v>7195893188374</v>
      </c>
      <c r="B2288" s="71">
        <v>7006564848182</v>
      </c>
      <c r="C2288" s="70" t="s">
        <v>81</v>
      </c>
      <c r="D2288">
        <v>-0.15</v>
      </c>
      <c r="E2288" s="72">
        <v>-100</v>
      </c>
      <c r="F2288" s="72">
        <v>0</v>
      </c>
      <c r="G2288" s="70" t="s">
        <v>76</v>
      </c>
      <c r="H2288" s="70" t="s">
        <v>1711</v>
      </c>
      <c r="I2288" s="70" t="s">
        <v>344</v>
      </c>
    </row>
    <row r="2289" spans="1:9" x14ac:dyDescent="0.2">
      <c r="A2289" s="71">
        <v>7195893188375</v>
      </c>
      <c r="B2289" s="71">
        <v>7006564848182</v>
      </c>
      <c r="C2289" s="70" t="s">
        <v>75</v>
      </c>
      <c r="D2289">
        <v>28.05</v>
      </c>
      <c r="E2289" s="72">
        <v>4600</v>
      </c>
      <c r="F2289" s="72">
        <v>0</v>
      </c>
      <c r="G2289" s="70" t="s">
        <v>76</v>
      </c>
      <c r="H2289" s="70" t="s">
        <v>1711</v>
      </c>
      <c r="I2289" s="70" t="s">
        <v>345</v>
      </c>
    </row>
    <row r="2290" spans="1:9" x14ac:dyDescent="0.2">
      <c r="A2290" s="71">
        <v>7195893188376</v>
      </c>
      <c r="B2290" s="71">
        <v>7006564848182</v>
      </c>
      <c r="C2290" s="70" t="s">
        <v>80</v>
      </c>
      <c r="D2290">
        <v>-32.4</v>
      </c>
      <c r="E2290" s="72">
        <v>-5300</v>
      </c>
      <c r="F2290" s="72">
        <v>0</v>
      </c>
      <c r="G2290" s="70" t="s">
        <v>76</v>
      </c>
      <c r="H2290" s="70" t="s">
        <v>1711</v>
      </c>
      <c r="I2290" s="70" t="s">
        <v>567</v>
      </c>
    </row>
    <row r="2291" spans="1:9" x14ac:dyDescent="0.2">
      <c r="A2291" s="71">
        <v>7195893188377</v>
      </c>
      <c r="B2291" s="71">
        <v>7006564848182</v>
      </c>
      <c r="C2291" s="70" t="s">
        <v>117</v>
      </c>
      <c r="D2291">
        <v>0</v>
      </c>
      <c r="E2291" s="72">
        <v>54900</v>
      </c>
      <c r="F2291" s="72">
        <v>74900</v>
      </c>
      <c r="G2291" s="70" t="s">
        <v>84</v>
      </c>
      <c r="H2291" s="70" t="s">
        <v>1711</v>
      </c>
      <c r="I2291" s="70" t="s">
        <v>91</v>
      </c>
    </row>
    <row r="2292" spans="1:9" x14ac:dyDescent="0.2">
      <c r="A2292" s="71">
        <v>7195893188378</v>
      </c>
      <c r="B2292" s="71">
        <v>7006564848182</v>
      </c>
      <c r="C2292" s="70" t="s">
        <v>79</v>
      </c>
      <c r="D2292">
        <v>0</v>
      </c>
      <c r="E2292" s="72">
        <v>400</v>
      </c>
      <c r="F2292" s="72">
        <v>0</v>
      </c>
      <c r="G2292" s="70" t="s">
        <v>84</v>
      </c>
      <c r="H2292" s="70" t="s">
        <v>1711</v>
      </c>
      <c r="I2292" s="70" t="s">
        <v>83</v>
      </c>
    </row>
    <row r="2293" spans="1:9" x14ac:dyDescent="0.2">
      <c r="A2293" s="71">
        <v>7195893188379</v>
      </c>
      <c r="B2293" s="71">
        <v>7006564848182</v>
      </c>
      <c r="C2293" s="70" t="s">
        <v>75</v>
      </c>
      <c r="D2293">
        <v>0</v>
      </c>
      <c r="E2293" s="72">
        <v>4300</v>
      </c>
      <c r="F2293" s="72">
        <v>0</v>
      </c>
      <c r="G2293" s="70" t="s">
        <v>84</v>
      </c>
      <c r="H2293" s="70" t="s">
        <v>1711</v>
      </c>
      <c r="I2293" s="70" t="s">
        <v>83</v>
      </c>
    </row>
    <row r="2294" spans="1:9" x14ac:dyDescent="0.2">
      <c r="A2294" s="71">
        <v>7195893198389</v>
      </c>
      <c r="B2294" s="71">
        <v>7006564898302</v>
      </c>
      <c r="C2294" s="70" t="s">
        <v>48</v>
      </c>
      <c r="D2294">
        <v>0</v>
      </c>
      <c r="E2294" s="72">
        <v>19900</v>
      </c>
      <c r="F2294" s="72">
        <v>64800</v>
      </c>
      <c r="G2294" s="70" t="s">
        <v>84</v>
      </c>
      <c r="H2294" s="70" t="s">
        <v>1712</v>
      </c>
      <c r="I2294" s="70" t="s">
        <v>91</v>
      </c>
    </row>
    <row r="2295" spans="1:9" x14ac:dyDescent="0.2">
      <c r="A2295" s="71">
        <v>7195893208395</v>
      </c>
      <c r="B2295" s="71">
        <v>7006564908338</v>
      </c>
      <c r="C2295" s="70" t="s">
        <v>48</v>
      </c>
      <c r="D2295">
        <v>0</v>
      </c>
      <c r="E2295" s="72">
        <v>19900</v>
      </c>
      <c r="F2295" s="72">
        <v>84100</v>
      </c>
      <c r="G2295" s="70" t="s">
        <v>84</v>
      </c>
      <c r="H2295" s="70" t="s">
        <v>1713</v>
      </c>
      <c r="I2295" s="70" t="s">
        <v>91</v>
      </c>
    </row>
    <row r="2296" spans="1:9" x14ac:dyDescent="0.2">
      <c r="A2296" s="71">
        <v>7195893228414</v>
      </c>
      <c r="B2296" s="71">
        <v>7006564928559</v>
      </c>
      <c r="C2296" s="70" t="s">
        <v>75</v>
      </c>
      <c r="D2296">
        <v>0</v>
      </c>
      <c r="E2296" s="72">
        <v>400</v>
      </c>
      <c r="F2296" s="72">
        <v>0</v>
      </c>
      <c r="G2296" s="70" t="s">
        <v>84</v>
      </c>
      <c r="H2296" s="70" t="s">
        <v>88</v>
      </c>
      <c r="I2296" s="70" t="s">
        <v>83</v>
      </c>
    </row>
    <row r="2297" spans="1:9" x14ac:dyDescent="0.2">
      <c r="A2297" s="71">
        <v>7195893238418</v>
      </c>
      <c r="B2297" s="71">
        <v>7006564928583</v>
      </c>
      <c r="C2297" s="70" t="s">
        <v>48</v>
      </c>
      <c r="D2297">
        <v>0</v>
      </c>
      <c r="E2297" s="72">
        <v>13000</v>
      </c>
      <c r="F2297" s="72">
        <v>58500</v>
      </c>
      <c r="G2297" s="70" t="s">
        <v>84</v>
      </c>
      <c r="H2297" s="70" t="s">
        <v>1714</v>
      </c>
      <c r="I2297" s="70" t="s">
        <v>91</v>
      </c>
    </row>
    <row r="2298" spans="1:9" x14ac:dyDescent="0.2">
      <c r="A2298" s="71">
        <v>7195893238423</v>
      </c>
      <c r="B2298" s="71">
        <v>7006564938618</v>
      </c>
      <c r="C2298" s="70" t="s">
        <v>48</v>
      </c>
      <c r="D2298">
        <v>0</v>
      </c>
      <c r="E2298" s="72">
        <v>13700</v>
      </c>
      <c r="F2298" s="72">
        <v>33800</v>
      </c>
      <c r="G2298" s="70" t="s">
        <v>84</v>
      </c>
      <c r="H2298" s="70" t="s">
        <v>1715</v>
      </c>
      <c r="I2298" s="70" t="s">
        <v>91</v>
      </c>
    </row>
    <row r="2299" spans="1:9" x14ac:dyDescent="0.2">
      <c r="A2299" s="71">
        <v>7195893258446</v>
      </c>
      <c r="B2299" s="71">
        <v>7006564988748</v>
      </c>
      <c r="C2299" s="70" t="s">
        <v>48</v>
      </c>
      <c r="D2299">
        <v>-2.74</v>
      </c>
      <c r="E2299" s="72">
        <v>-117300</v>
      </c>
      <c r="F2299" s="72">
        <v>0</v>
      </c>
      <c r="G2299" s="70" t="s">
        <v>76</v>
      </c>
      <c r="H2299" s="70" t="s">
        <v>1716</v>
      </c>
      <c r="I2299" s="70" t="s">
        <v>78</v>
      </c>
    </row>
    <row r="2300" spans="1:9" x14ac:dyDescent="0.2">
      <c r="A2300" s="71">
        <v>7195893258447</v>
      </c>
      <c r="B2300" s="71">
        <v>7006564988748</v>
      </c>
      <c r="C2300" s="70" t="s">
        <v>75</v>
      </c>
      <c r="D2300">
        <v>1.8280000000000001</v>
      </c>
      <c r="E2300" s="72">
        <v>77800</v>
      </c>
      <c r="F2300" s="72">
        <v>0</v>
      </c>
      <c r="G2300" s="70" t="s">
        <v>76</v>
      </c>
      <c r="H2300" s="70" t="s">
        <v>1716</v>
      </c>
      <c r="I2300" s="70" t="s">
        <v>78</v>
      </c>
    </row>
    <row r="2301" spans="1:9" x14ac:dyDescent="0.2">
      <c r="A2301" s="71">
        <v>7195893258448</v>
      </c>
      <c r="B2301" s="71">
        <v>7006564988748</v>
      </c>
      <c r="C2301" s="70" t="s">
        <v>79</v>
      </c>
      <c r="D2301">
        <v>1.2E-2</v>
      </c>
      <c r="E2301" s="72">
        <v>500</v>
      </c>
      <c r="F2301" s="72">
        <v>0</v>
      </c>
      <c r="G2301" s="70" t="s">
        <v>76</v>
      </c>
      <c r="H2301" s="70" t="s">
        <v>1716</v>
      </c>
      <c r="I2301" s="70" t="s">
        <v>78</v>
      </c>
    </row>
    <row r="2302" spans="1:9" x14ac:dyDescent="0.2">
      <c r="A2302" s="71">
        <v>7195893258449</v>
      </c>
      <c r="B2302" s="71">
        <v>7006564988748</v>
      </c>
      <c r="C2302" s="70" t="s">
        <v>297</v>
      </c>
      <c r="D2302">
        <v>0.9</v>
      </c>
      <c r="E2302" s="72">
        <v>39000</v>
      </c>
      <c r="F2302" s="72">
        <v>0</v>
      </c>
      <c r="G2302" s="70" t="s">
        <v>76</v>
      </c>
      <c r="H2302" s="70" t="s">
        <v>1716</v>
      </c>
      <c r="I2302" s="70" t="s">
        <v>78</v>
      </c>
    </row>
    <row r="2303" spans="1:9" x14ac:dyDescent="0.2">
      <c r="A2303" s="71">
        <v>7195893268461</v>
      </c>
      <c r="B2303" s="71">
        <v>7006565008789</v>
      </c>
      <c r="C2303" s="70" t="s">
        <v>48</v>
      </c>
      <c r="D2303">
        <v>0</v>
      </c>
      <c r="E2303" s="72">
        <v>13800</v>
      </c>
      <c r="F2303" s="72">
        <v>18700</v>
      </c>
      <c r="G2303" s="70" t="s">
        <v>84</v>
      </c>
      <c r="H2303" s="70" t="s">
        <v>1717</v>
      </c>
      <c r="I2303" s="70" t="s">
        <v>91</v>
      </c>
    </row>
    <row r="2304" spans="1:9" x14ac:dyDescent="0.2">
      <c r="A2304" s="71">
        <v>7195893268466</v>
      </c>
      <c r="B2304" s="71">
        <v>7006565018828</v>
      </c>
      <c r="C2304" s="70" t="s">
        <v>48</v>
      </c>
      <c r="D2304">
        <v>0</v>
      </c>
      <c r="E2304" s="72">
        <v>15000</v>
      </c>
      <c r="F2304" s="72">
        <v>103700</v>
      </c>
      <c r="G2304" s="70" t="s">
        <v>84</v>
      </c>
      <c r="H2304" s="70" t="s">
        <v>1718</v>
      </c>
      <c r="I2304" s="70" t="s">
        <v>91</v>
      </c>
    </row>
    <row r="2305" spans="1:9" x14ac:dyDescent="0.2">
      <c r="A2305" s="71">
        <v>7195893288481</v>
      </c>
      <c r="B2305" s="71">
        <v>7006565028878</v>
      </c>
      <c r="C2305" s="70" t="s">
        <v>48</v>
      </c>
      <c r="D2305">
        <v>0</v>
      </c>
      <c r="E2305" s="72">
        <v>11400</v>
      </c>
      <c r="F2305" s="72">
        <v>99100</v>
      </c>
      <c r="G2305" s="70" t="s">
        <v>84</v>
      </c>
      <c r="H2305" s="70" t="s">
        <v>1719</v>
      </c>
      <c r="I2305" s="70" t="s">
        <v>91</v>
      </c>
    </row>
    <row r="2306" spans="1:9" x14ac:dyDescent="0.2">
      <c r="A2306" s="71">
        <v>7195893298488</v>
      </c>
      <c r="B2306" s="71">
        <v>7006565028921</v>
      </c>
      <c r="C2306" s="70" t="s">
        <v>48</v>
      </c>
      <c r="D2306">
        <v>0</v>
      </c>
      <c r="E2306" s="72">
        <v>13400</v>
      </c>
      <c r="F2306" s="72">
        <v>16500</v>
      </c>
      <c r="G2306" s="70" t="s">
        <v>84</v>
      </c>
      <c r="H2306" s="70" t="s">
        <v>1720</v>
      </c>
      <c r="I2306" s="70" t="s">
        <v>91</v>
      </c>
    </row>
    <row r="2307" spans="1:9" x14ac:dyDescent="0.2">
      <c r="A2307" s="71">
        <v>7195893298495</v>
      </c>
      <c r="B2307" s="71">
        <v>7006565038956</v>
      </c>
      <c r="C2307" s="70" t="s">
        <v>48</v>
      </c>
      <c r="D2307">
        <v>0</v>
      </c>
      <c r="E2307" s="72">
        <v>13900</v>
      </c>
      <c r="F2307" s="72">
        <v>37500</v>
      </c>
      <c r="G2307" s="70" t="s">
        <v>84</v>
      </c>
      <c r="H2307" s="70" t="s">
        <v>1721</v>
      </c>
      <c r="I2307" s="70" t="s">
        <v>91</v>
      </c>
    </row>
    <row r="2308" spans="1:9" x14ac:dyDescent="0.2">
      <c r="A2308" s="71">
        <v>7195893308501</v>
      </c>
      <c r="B2308" s="71">
        <v>7006565038984</v>
      </c>
      <c r="C2308" s="70" t="s">
        <v>48</v>
      </c>
      <c r="D2308">
        <v>0</v>
      </c>
      <c r="E2308" s="72">
        <v>11500</v>
      </c>
      <c r="F2308" s="72">
        <v>54700</v>
      </c>
      <c r="G2308" s="70" t="s">
        <v>84</v>
      </c>
      <c r="H2308" s="70" t="s">
        <v>1722</v>
      </c>
      <c r="I2308" s="70" t="s">
        <v>91</v>
      </c>
    </row>
    <row r="2309" spans="1:9" x14ac:dyDescent="0.2">
      <c r="A2309" s="71">
        <v>7195893308506</v>
      </c>
      <c r="B2309" s="71">
        <v>7006565049013</v>
      </c>
      <c r="C2309" s="70" t="s">
        <v>48</v>
      </c>
      <c r="D2309">
        <v>0</v>
      </c>
      <c r="E2309" s="72">
        <v>33000</v>
      </c>
      <c r="F2309" s="72">
        <v>56400</v>
      </c>
      <c r="G2309" s="70" t="s">
        <v>84</v>
      </c>
      <c r="H2309" s="70" t="s">
        <v>1723</v>
      </c>
      <c r="I2309" s="70" t="s">
        <v>91</v>
      </c>
    </row>
    <row r="2310" spans="1:9" x14ac:dyDescent="0.2">
      <c r="A2310" s="71">
        <v>7195893318511</v>
      </c>
      <c r="B2310" s="71">
        <v>7006565059065</v>
      </c>
      <c r="C2310" s="70" t="s">
        <v>48</v>
      </c>
      <c r="D2310">
        <v>0</v>
      </c>
      <c r="E2310" s="72">
        <v>33000</v>
      </c>
      <c r="F2310" s="72">
        <v>67700</v>
      </c>
      <c r="G2310" s="70" t="s">
        <v>84</v>
      </c>
      <c r="H2310" s="70" t="s">
        <v>1724</v>
      </c>
      <c r="I2310" s="70" t="s">
        <v>91</v>
      </c>
    </row>
    <row r="2311" spans="1:9" x14ac:dyDescent="0.2">
      <c r="A2311" s="71">
        <v>7195893328516</v>
      </c>
      <c r="B2311" s="71">
        <v>7006565059101</v>
      </c>
      <c r="C2311" s="70" t="s">
        <v>48</v>
      </c>
      <c r="D2311">
        <v>0</v>
      </c>
      <c r="E2311" s="72">
        <v>12500</v>
      </c>
      <c r="F2311" s="72">
        <v>42200</v>
      </c>
      <c r="G2311" s="70" t="s">
        <v>84</v>
      </c>
      <c r="H2311" s="70" t="s">
        <v>1725</v>
      </c>
      <c r="I2311" s="70" t="s">
        <v>91</v>
      </c>
    </row>
    <row r="2312" spans="1:9" x14ac:dyDescent="0.2">
      <c r="A2312" s="71">
        <v>7195893338533</v>
      </c>
      <c r="B2312" s="71">
        <v>7006565089181</v>
      </c>
      <c r="C2312" s="70" t="s">
        <v>48</v>
      </c>
      <c r="D2312">
        <v>0</v>
      </c>
      <c r="E2312" s="72">
        <v>0</v>
      </c>
      <c r="F2312" s="72">
        <v>23300</v>
      </c>
      <c r="G2312" s="70" t="s">
        <v>84</v>
      </c>
      <c r="H2312" s="70" t="s">
        <v>1726</v>
      </c>
      <c r="I2312" s="70" t="s">
        <v>91</v>
      </c>
    </row>
    <row r="2313" spans="1:9" x14ac:dyDescent="0.2">
      <c r="A2313" s="71">
        <v>7195893348542</v>
      </c>
      <c r="B2313" s="71">
        <v>7006565099264</v>
      </c>
      <c r="C2313" s="70" t="s">
        <v>48</v>
      </c>
      <c r="D2313">
        <v>0</v>
      </c>
      <c r="E2313" s="72">
        <v>31800</v>
      </c>
      <c r="F2313" s="72">
        <v>26500</v>
      </c>
      <c r="G2313" s="70" t="s">
        <v>84</v>
      </c>
      <c r="H2313" s="70" t="s">
        <v>1727</v>
      </c>
      <c r="I2313" s="70" t="s">
        <v>91</v>
      </c>
    </row>
    <row r="2314" spans="1:9" x14ac:dyDescent="0.2">
      <c r="A2314" s="71">
        <v>7195893358548</v>
      </c>
      <c r="B2314" s="71">
        <v>7006565109299</v>
      </c>
      <c r="C2314" s="70" t="s">
        <v>48</v>
      </c>
      <c r="D2314">
        <v>0</v>
      </c>
      <c r="E2314" s="72">
        <v>31700</v>
      </c>
      <c r="F2314" s="72">
        <v>26500</v>
      </c>
      <c r="G2314" s="70" t="s">
        <v>84</v>
      </c>
      <c r="H2314" s="70" t="s">
        <v>1728</v>
      </c>
      <c r="I2314" s="70" t="s">
        <v>91</v>
      </c>
    </row>
    <row r="2315" spans="1:9" x14ac:dyDescent="0.2">
      <c r="A2315" s="71">
        <v>7195893378556</v>
      </c>
      <c r="B2315" s="71">
        <v>7006565119364</v>
      </c>
      <c r="C2315" s="70" t="s">
        <v>48</v>
      </c>
      <c r="D2315">
        <v>0</v>
      </c>
      <c r="E2315" s="72">
        <v>30800</v>
      </c>
      <c r="F2315" s="72">
        <v>70500</v>
      </c>
      <c r="G2315" s="70" t="s">
        <v>84</v>
      </c>
      <c r="H2315" s="70" t="s">
        <v>1729</v>
      </c>
      <c r="I2315" s="70" t="s">
        <v>91</v>
      </c>
    </row>
    <row r="2316" spans="1:9" x14ac:dyDescent="0.2">
      <c r="A2316" s="71">
        <v>7195893378562</v>
      </c>
      <c r="B2316" s="71">
        <v>7006565139405</v>
      </c>
      <c r="C2316" s="70" t="s">
        <v>48</v>
      </c>
      <c r="D2316">
        <v>0</v>
      </c>
      <c r="E2316" s="72">
        <v>30800</v>
      </c>
      <c r="F2316" s="72">
        <v>47000</v>
      </c>
      <c r="G2316" s="70" t="s">
        <v>84</v>
      </c>
      <c r="H2316" s="70" t="s">
        <v>1730</v>
      </c>
      <c r="I2316" s="70" t="s">
        <v>91</v>
      </c>
    </row>
    <row r="2317" spans="1:9" x14ac:dyDescent="0.2">
      <c r="A2317" s="71">
        <v>7195893388567</v>
      </c>
      <c r="B2317" s="71">
        <v>7006565149443</v>
      </c>
      <c r="C2317" s="70" t="s">
        <v>48</v>
      </c>
      <c r="D2317">
        <v>0</v>
      </c>
      <c r="E2317" s="72">
        <v>30900</v>
      </c>
      <c r="F2317" s="72">
        <v>47100</v>
      </c>
      <c r="G2317" s="70" t="s">
        <v>84</v>
      </c>
      <c r="H2317" s="70" t="s">
        <v>1731</v>
      </c>
      <c r="I2317" s="70" t="s">
        <v>91</v>
      </c>
    </row>
    <row r="2318" spans="1:9" x14ac:dyDescent="0.2">
      <c r="A2318" s="71">
        <v>7195893418588</v>
      </c>
      <c r="B2318" s="71">
        <v>7006565169691</v>
      </c>
      <c r="C2318" s="70" t="s">
        <v>48</v>
      </c>
      <c r="D2318">
        <v>0</v>
      </c>
      <c r="E2318" s="72">
        <v>33300</v>
      </c>
      <c r="F2318" s="72">
        <v>42000</v>
      </c>
      <c r="G2318" s="70" t="s">
        <v>84</v>
      </c>
      <c r="H2318" s="70" t="s">
        <v>1732</v>
      </c>
      <c r="I2318" s="70" t="s">
        <v>91</v>
      </c>
    </row>
    <row r="2319" spans="1:9" x14ac:dyDescent="0.2">
      <c r="A2319" s="71">
        <v>7195893418593</v>
      </c>
      <c r="B2319" s="71">
        <v>7006565179722</v>
      </c>
      <c r="C2319" s="70" t="s">
        <v>48</v>
      </c>
      <c r="D2319">
        <v>0</v>
      </c>
      <c r="E2319" s="72">
        <v>33300</v>
      </c>
      <c r="F2319" s="72">
        <v>35900</v>
      </c>
      <c r="G2319" s="70" t="s">
        <v>84</v>
      </c>
      <c r="H2319" s="70" t="s">
        <v>1733</v>
      </c>
      <c r="I2319" s="70" t="s">
        <v>91</v>
      </c>
    </row>
    <row r="2320" spans="1:9" x14ac:dyDescent="0.2">
      <c r="A2320" s="71">
        <v>7195893428597</v>
      </c>
      <c r="B2320" s="71">
        <v>7006565189751</v>
      </c>
      <c r="C2320" s="70" t="s">
        <v>48</v>
      </c>
      <c r="D2320">
        <v>0</v>
      </c>
      <c r="E2320" s="72">
        <v>31800</v>
      </c>
      <c r="F2320" s="72">
        <v>57600</v>
      </c>
      <c r="G2320" s="70" t="s">
        <v>84</v>
      </c>
      <c r="H2320" s="70" t="s">
        <v>1734</v>
      </c>
      <c r="I2320" s="70" t="s">
        <v>91</v>
      </c>
    </row>
    <row r="2321" spans="1:9" x14ac:dyDescent="0.2">
      <c r="A2321" s="71">
        <v>7195893428600</v>
      </c>
      <c r="B2321" s="71">
        <v>7006565189781</v>
      </c>
      <c r="C2321" s="70" t="s">
        <v>48</v>
      </c>
      <c r="D2321">
        <v>0</v>
      </c>
      <c r="E2321" s="72">
        <v>14100</v>
      </c>
      <c r="F2321" s="72">
        <v>33000</v>
      </c>
      <c r="G2321" s="70" t="s">
        <v>84</v>
      </c>
      <c r="H2321" s="70" t="s">
        <v>1735</v>
      </c>
      <c r="I2321" s="70" t="s">
        <v>91</v>
      </c>
    </row>
    <row r="2322" spans="1:9" x14ac:dyDescent="0.2">
      <c r="A2322" s="71">
        <v>7195893428603</v>
      </c>
      <c r="B2322" s="71">
        <v>7006565199815</v>
      </c>
      <c r="C2322" s="70" t="s">
        <v>48</v>
      </c>
      <c r="D2322">
        <v>0</v>
      </c>
      <c r="E2322" s="72">
        <v>28900</v>
      </c>
      <c r="F2322" s="72">
        <v>62000</v>
      </c>
      <c r="G2322" s="70" t="s">
        <v>84</v>
      </c>
      <c r="H2322" s="70" t="s">
        <v>1736</v>
      </c>
      <c r="I2322" s="70" t="s">
        <v>91</v>
      </c>
    </row>
    <row r="2323" spans="1:9" x14ac:dyDescent="0.2">
      <c r="A2323" s="71">
        <v>7195893438607</v>
      </c>
      <c r="B2323" s="71">
        <v>7006565209850</v>
      </c>
      <c r="C2323" s="70" t="s">
        <v>48</v>
      </c>
      <c r="D2323">
        <v>0</v>
      </c>
      <c r="E2323" s="72">
        <v>29200</v>
      </c>
      <c r="F2323" s="72">
        <v>36600</v>
      </c>
      <c r="G2323" s="70" t="s">
        <v>84</v>
      </c>
      <c r="H2323" s="70" t="s">
        <v>1737</v>
      </c>
      <c r="I2323" s="70" t="s">
        <v>91</v>
      </c>
    </row>
    <row r="2324" spans="1:9" x14ac:dyDescent="0.2">
      <c r="A2324" s="71">
        <v>7195893438611</v>
      </c>
      <c r="B2324" s="71">
        <v>7006565219878</v>
      </c>
      <c r="C2324" s="70" t="s">
        <v>145</v>
      </c>
      <c r="D2324">
        <v>0</v>
      </c>
      <c r="E2324" s="72">
        <v>197800</v>
      </c>
      <c r="F2324" s="72">
        <v>0</v>
      </c>
      <c r="G2324" s="70" t="s">
        <v>84</v>
      </c>
      <c r="H2324" s="70" t="s">
        <v>1738</v>
      </c>
      <c r="I2324" s="70" t="s">
        <v>91</v>
      </c>
    </row>
    <row r="2325" spans="1:9" x14ac:dyDescent="0.2">
      <c r="A2325" s="71">
        <v>7195893458635</v>
      </c>
      <c r="B2325" s="71">
        <v>7006565220124</v>
      </c>
      <c r="C2325" s="70" t="s">
        <v>111</v>
      </c>
      <c r="D2325">
        <v>0</v>
      </c>
      <c r="E2325" s="72">
        <v>80700</v>
      </c>
      <c r="F2325" s="72">
        <v>0</v>
      </c>
      <c r="G2325" s="70" t="s">
        <v>84</v>
      </c>
      <c r="H2325" s="70" t="s">
        <v>1739</v>
      </c>
      <c r="I2325" s="70" t="s">
        <v>91</v>
      </c>
    </row>
    <row r="2326" spans="1:9" x14ac:dyDescent="0.2">
      <c r="A2326" s="71">
        <v>7195893478667</v>
      </c>
      <c r="B2326" s="71">
        <v>7006565260295</v>
      </c>
      <c r="C2326" s="70" t="s">
        <v>111</v>
      </c>
      <c r="D2326">
        <v>0</v>
      </c>
      <c r="E2326" s="72">
        <v>0</v>
      </c>
      <c r="F2326" s="72">
        <v>36600</v>
      </c>
      <c r="G2326" s="70" t="s">
        <v>84</v>
      </c>
      <c r="H2326" s="70" t="s">
        <v>1740</v>
      </c>
      <c r="I2326" s="70" t="s">
        <v>91</v>
      </c>
    </row>
    <row r="2327" spans="1:9" x14ac:dyDescent="0.2">
      <c r="A2327" s="71">
        <v>7195893478668</v>
      </c>
      <c r="B2327" s="71">
        <v>7006565260295</v>
      </c>
      <c r="C2327" s="70" t="s">
        <v>81</v>
      </c>
      <c r="D2327">
        <v>0</v>
      </c>
      <c r="E2327" s="72">
        <v>500</v>
      </c>
      <c r="F2327" s="72">
        <v>0</v>
      </c>
      <c r="G2327" s="70" t="s">
        <v>84</v>
      </c>
      <c r="H2327" s="70" t="s">
        <v>1740</v>
      </c>
      <c r="I2327" s="70" t="s">
        <v>91</v>
      </c>
    </row>
    <row r="2328" spans="1:9" x14ac:dyDescent="0.2">
      <c r="A2328" s="71">
        <v>7195893478674</v>
      </c>
      <c r="B2328" s="71">
        <v>7006565270343</v>
      </c>
      <c r="C2328" s="70" t="s">
        <v>48</v>
      </c>
      <c r="D2328">
        <v>0</v>
      </c>
      <c r="E2328" s="72">
        <v>11700</v>
      </c>
      <c r="F2328" s="72">
        <v>44100</v>
      </c>
      <c r="G2328" s="70" t="s">
        <v>84</v>
      </c>
      <c r="H2328" s="70" t="s">
        <v>1741</v>
      </c>
      <c r="I2328" s="70" t="s">
        <v>91</v>
      </c>
    </row>
    <row r="2329" spans="1:9" x14ac:dyDescent="0.2">
      <c r="A2329" s="71">
        <v>7195893488685</v>
      </c>
      <c r="B2329" s="71">
        <v>7006565280450</v>
      </c>
      <c r="C2329" s="70" t="s">
        <v>48</v>
      </c>
      <c r="D2329">
        <v>0</v>
      </c>
      <c r="E2329" s="72">
        <v>5500</v>
      </c>
      <c r="F2329" s="72">
        <v>91900</v>
      </c>
      <c r="G2329" s="70" t="s">
        <v>84</v>
      </c>
      <c r="H2329" s="70" t="s">
        <v>73</v>
      </c>
      <c r="I2329" s="70" t="s">
        <v>91</v>
      </c>
    </row>
    <row r="2330" spans="1:9" x14ac:dyDescent="0.2">
      <c r="A2330" s="71">
        <v>7195893498691</v>
      </c>
      <c r="B2330" s="71">
        <v>7006565290483</v>
      </c>
      <c r="C2330" s="70" t="s">
        <v>48</v>
      </c>
      <c r="D2330">
        <v>0</v>
      </c>
      <c r="E2330" s="72">
        <v>5300</v>
      </c>
      <c r="F2330" s="72">
        <v>49200</v>
      </c>
      <c r="G2330" s="70" t="s">
        <v>84</v>
      </c>
      <c r="H2330" s="70" t="s">
        <v>1742</v>
      </c>
      <c r="I2330" s="70" t="s">
        <v>91</v>
      </c>
    </row>
    <row r="2331" spans="1:9" x14ac:dyDescent="0.2">
      <c r="A2331" s="71">
        <v>7195893498697</v>
      </c>
      <c r="B2331" s="71">
        <v>7006565300519</v>
      </c>
      <c r="C2331" s="70" t="s">
        <v>48</v>
      </c>
      <c r="D2331">
        <v>0</v>
      </c>
      <c r="E2331" s="72">
        <v>5300</v>
      </c>
      <c r="F2331" s="72">
        <v>97400</v>
      </c>
      <c r="G2331" s="70" t="s">
        <v>84</v>
      </c>
      <c r="H2331" s="70" t="s">
        <v>1743</v>
      </c>
      <c r="I2331" s="70" t="s">
        <v>91</v>
      </c>
    </row>
    <row r="2332" spans="1:9" x14ac:dyDescent="0.2">
      <c r="A2332" s="71">
        <v>7195893508704</v>
      </c>
      <c r="B2332" s="71">
        <v>7006565300554</v>
      </c>
      <c r="C2332" s="70" t="s">
        <v>48</v>
      </c>
      <c r="D2332">
        <v>0</v>
      </c>
      <c r="E2332" s="72">
        <v>5000</v>
      </c>
      <c r="F2332" s="72">
        <v>35400</v>
      </c>
      <c r="G2332" s="70" t="s">
        <v>84</v>
      </c>
      <c r="H2332" s="70" t="s">
        <v>1744</v>
      </c>
      <c r="I2332" s="70" t="s">
        <v>91</v>
      </c>
    </row>
    <row r="2333" spans="1:9" x14ac:dyDescent="0.2">
      <c r="A2333" s="71">
        <v>7195893508711</v>
      </c>
      <c r="B2333" s="71">
        <v>7006565310590</v>
      </c>
      <c r="C2333" s="70" t="s">
        <v>48</v>
      </c>
      <c r="D2333">
        <v>0</v>
      </c>
      <c r="E2333" s="72">
        <v>4900</v>
      </c>
      <c r="F2333" s="72">
        <v>28300</v>
      </c>
      <c r="G2333" s="70" t="s">
        <v>84</v>
      </c>
      <c r="H2333" s="70" t="s">
        <v>1745</v>
      </c>
      <c r="I2333" s="70" t="s">
        <v>91</v>
      </c>
    </row>
    <row r="2334" spans="1:9" x14ac:dyDescent="0.2">
      <c r="A2334" s="71">
        <v>7195893518716</v>
      </c>
      <c r="B2334" s="71">
        <v>7006565320622</v>
      </c>
      <c r="C2334" s="70" t="s">
        <v>48</v>
      </c>
      <c r="D2334">
        <v>0</v>
      </c>
      <c r="E2334" s="72">
        <v>4800</v>
      </c>
      <c r="F2334" s="72">
        <v>38900</v>
      </c>
      <c r="G2334" s="70" t="s">
        <v>84</v>
      </c>
      <c r="H2334" s="70" t="s">
        <v>1746</v>
      </c>
      <c r="I2334" s="70" t="s">
        <v>91</v>
      </c>
    </row>
    <row r="2335" spans="1:9" x14ac:dyDescent="0.2">
      <c r="A2335" s="71">
        <v>7195893518721</v>
      </c>
      <c r="B2335" s="71">
        <v>7006565330653</v>
      </c>
      <c r="C2335" s="70" t="s">
        <v>48</v>
      </c>
      <c r="D2335">
        <v>0</v>
      </c>
      <c r="E2335" s="72">
        <v>4800</v>
      </c>
      <c r="F2335" s="72">
        <v>39400</v>
      </c>
      <c r="G2335" s="70" t="s">
        <v>84</v>
      </c>
      <c r="H2335" s="70" t="s">
        <v>1747</v>
      </c>
      <c r="I2335" s="70" t="s">
        <v>91</v>
      </c>
    </row>
    <row r="2336" spans="1:9" x14ac:dyDescent="0.2">
      <c r="A2336" s="71">
        <v>7195893518727</v>
      </c>
      <c r="B2336" s="71">
        <v>7006565330682</v>
      </c>
      <c r="C2336" s="70" t="s">
        <v>81</v>
      </c>
      <c r="D2336">
        <v>0</v>
      </c>
      <c r="E2336" s="72">
        <v>1000</v>
      </c>
      <c r="F2336" s="72">
        <v>0</v>
      </c>
      <c r="G2336" s="70" t="s">
        <v>84</v>
      </c>
      <c r="H2336" s="70" t="s">
        <v>1748</v>
      </c>
      <c r="I2336" s="70" t="s">
        <v>91</v>
      </c>
    </row>
    <row r="2337" spans="1:9" x14ac:dyDescent="0.2">
      <c r="A2337" s="71">
        <v>7195893528735</v>
      </c>
      <c r="B2337" s="71">
        <v>7006565340716</v>
      </c>
      <c r="C2337" s="70" t="s">
        <v>79</v>
      </c>
      <c r="D2337">
        <v>-5.0999999999999996</v>
      </c>
      <c r="E2337" s="72">
        <v>-1200</v>
      </c>
      <c r="F2337" s="72">
        <v>0</v>
      </c>
      <c r="G2337" s="70" t="s">
        <v>76</v>
      </c>
      <c r="H2337" s="70" t="s">
        <v>1749</v>
      </c>
      <c r="I2337" s="70" t="s">
        <v>78</v>
      </c>
    </row>
    <row r="2338" spans="1:9" x14ac:dyDescent="0.2">
      <c r="A2338" s="71">
        <v>7195893528736</v>
      </c>
      <c r="B2338" s="71">
        <v>7006565340716</v>
      </c>
      <c r="C2338" s="70" t="s">
        <v>75</v>
      </c>
      <c r="D2338">
        <v>3.9</v>
      </c>
      <c r="E2338" s="72">
        <v>900</v>
      </c>
      <c r="F2338" s="72">
        <v>0</v>
      </c>
      <c r="G2338" s="70" t="s">
        <v>76</v>
      </c>
      <c r="H2338" s="70" t="s">
        <v>1749</v>
      </c>
      <c r="I2338" s="70" t="s">
        <v>78</v>
      </c>
    </row>
    <row r="2339" spans="1:9" x14ac:dyDescent="0.2">
      <c r="A2339" s="71">
        <v>7195893528737</v>
      </c>
      <c r="B2339" s="71">
        <v>7006565340716</v>
      </c>
      <c r="C2339" s="70" t="s">
        <v>80</v>
      </c>
      <c r="D2339">
        <v>1.2</v>
      </c>
      <c r="E2339" s="72">
        <v>300</v>
      </c>
      <c r="F2339" s="72">
        <v>0</v>
      </c>
      <c r="G2339" s="70" t="s">
        <v>76</v>
      </c>
      <c r="H2339" s="70" t="s">
        <v>1749</v>
      </c>
      <c r="I2339" s="70" t="s">
        <v>78</v>
      </c>
    </row>
    <row r="2340" spans="1:9" x14ac:dyDescent="0.2">
      <c r="A2340" s="71">
        <v>7195893528746</v>
      </c>
      <c r="B2340" s="71">
        <v>7006565350754</v>
      </c>
      <c r="C2340" s="70" t="s">
        <v>48</v>
      </c>
      <c r="D2340">
        <v>0</v>
      </c>
      <c r="E2340" s="72">
        <v>22400</v>
      </c>
      <c r="F2340" s="72">
        <v>61400</v>
      </c>
      <c r="G2340" s="70" t="s">
        <v>84</v>
      </c>
      <c r="H2340" s="70" t="s">
        <v>1750</v>
      </c>
      <c r="I2340" s="70" t="s">
        <v>91</v>
      </c>
    </row>
    <row r="2341" spans="1:9" x14ac:dyDescent="0.2">
      <c r="A2341" s="71">
        <v>7195893548761</v>
      </c>
      <c r="B2341" s="71">
        <v>7006565370849</v>
      </c>
      <c r="C2341" s="70" t="s">
        <v>48</v>
      </c>
      <c r="D2341">
        <v>0</v>
      </c>
      <c r="E2341" s="72">
        <v>6500</v>
      </c>
      <c r="F2341" s="72">
        <v>0</v>
      </c>
      <c r="G2341" s="70" t="s">
        <v>84</v>
      </c>
      <c r="H2341" s="70" t="s">
        <v>1751</v>
      </c>
      <c r="I2341" s="70" t="s">
        <v>91</v>
      </c>
    </row>
    <row r="2342" spans="1:9" x14ac:dyDescent="0.2">
      <c r="A2342" s="71">
        <v>7195893548764</v>
      </c>
      <c r="B2342" s="71">
        <v>7006565370873</v>
      </c>
      <c r="C2342" s="70" t="s">
        <v>48</v>
      </c>
      <c r="D2342">
        <v>0</v>
      </c>
      <c r="E2342" s="72">
        <v>45000</v>
      </c>
      <c r="F2342" s="72">
        <v>1900</v>
      </c>
      <c r="G2342" s="70" t="s">
        <v>84</v>
      </c>
      <c r="H2342" s="70" t="s">
        <v>1752</v>
      </c>
      <c r="I2342" s="70" t="s">
        <v>91</v>
      </c>
    </row>
    <row r="2343" spans="1:9" x14ac:dyDescent="0.2">
      <c r="A2343" s="71">
        <v>7195893558772</v>
      </c>
      <c r="B2343" s="71">
        <v>7006565380974</v>
      </c>
      <c r="C2343" s="70" t="s">
        <v>75</v>
      </c>
      <c r="D2343">
        <v>-9.6829999999999998</v>
      </c>
      <c r="E2343" s="72">
        <v>-2600</v>
      </c>
      <c r="F2343" s="72">
        <v>0</v>
      </c>
      <c r="G2343" s="70" t="s">
        <v>76</v>
      </c>
      <c r="H2343" s="70" t="s">
        <v>1753</v>
      </c>
      <c r="I2343" s="70" t="s">
        <v>78</v>
      </c>
    </row>
    <row r="2344" spans="1:9" x14ac:dyDescent="0.2">
      <c r="A2344" s="71">
        <v>7195893558773</v>
      </c>
      <c r="B2344" s="71">
        <v>7006565380974</v>
      </c>
      <c r="C2344" s="70" t="s">
        <v>81</v>
      </c>
      <c r="D2344">
        <v>0.58299999999999996</v>
      </c>
      <c r="E2344" s="72">
        <v>200</v>
      </c>
      <c r="F2344" s="72">
        <v>0</v>
      </c>
      <c r="G2344" s="70" t="s">
        <v>76</v>
      </c>
      <c r="H2344" s="70" t="s">
        <v>1753</v>
      </c>
      <c r="I2344" s="70" t="s">
        <v>78</v>
      </c>
    </row>
    <row r="2345" spans="1:9" x14ac:dyDescent="0.2">
      <c r="A2345" s="71">
        <v>7195893558774</v>
      </c>
      <c r="B2345" s="71">
        <v>7006565380974</v>
      </c>
      <c r="C2345" s="70" t="s">
        <v>79</v>
      </c>
      <c r="D2345">
        <v>9.1</v>
      </c>
      <c r="E2345" s="72">
        <v>2400</v>
      </c>
      <c r="F2345" s="72">
        <v>0</v>
      </c>
      <c r="G2345" s="70" t="s">
        <v>76</v>
      </c>
      <c r="H2345" s="70" t="s">
        <v>1753</v>
      </c>
      <c r="I2345" s="70" t="s">
        <v>78</v>
      </c>
    </row>
    <row r="2346" spans="1:9" x14ac:dyDescent="0.2">
      <c r="A2346" s="71">
        <v>7195893558779</v>
      </c>
      <c r="B2346" s="71">
        <v>7006565380995</v>
      </c>
      <c r="C2346" s="70" t="s">
        <v>48</v>
      </c>
      <c r="D2346">
        <v>0</v>
      </c>
      <c r="E2346" s="72">
        <v>1500</v>
      </c>
      <c r="F2346" s="72">
        <v>0</v>
      </c>
      <c r="G2346" s="70" t="s">
        <v>84</v>
      </c>
      <c r="H2346" s="70" t="s">
        <v>1754</v>
      </c>
      <c r="I2346" s="70" t="s">
        <v>91</v>
      </c>
    </row>
    <row r="2347" spans="1:9" x14ac:dyDescent="0.2">
      <c r="A2347" s="71">
        <v>7195893568784</v>
      </c>
      <c r="B2347" s="71">
        <v>7006565381037</v>
      </c>
      <c r="C2347" s="70" t="s">
        <v>75</v>
      </c>
      <c r="D2347">
        <v>6.7690000000000001</v>
      </c>
      <c r="E2347" s="72">
        <v>1500</v>
      </c>
      <c r="F2347" s="72">
        <v>0</v>
      </c>
      <c r="G2347" s="70" t="s">
        <v>76</v>
      </c>
      <c r="H2347" s="70" t="s">
        <v>1755</v>
      </c>
      <c r="I2347" s="70" t="s">
        <v>301</v>
      </c>
    </row>
    <row r="2348" spans="1:9" x14ac:dyDescent="0.2">
      <c r="A2348" s="71">
        <v>7195893568785</v>
      </c>
      <c r="B2348" s="71">
        <v>7006565381037</v>
      </c>
      <c r="C2348" s="70" t="s">
        <v>48</v>
      </c>
      <c r="D2348">
        <v>0.2</v>
      </c>
      <c r="E2348" s="72">
        <v>100</v>
      </c>
      <c r="F2348" s="72">
        <v>0</v>
      </c>
      <c r="G2348" s="70" t="s">
        <v>76</v>
      </c>
      <c r="H2348" s="70" t="s">
        <v>1755</v>
      </c>
      <c r="I2348" s="70" t="s">
        <v>301</v>
      </c>
    </row>
    <row r="2349" spans="1:9" x14ac:dyDescent="0.2">
      <c r="A2349" s="71">
        <v>7195893568786</v>
      </c>
      <c r="B2349" s="71">
        <v>7006565381037</v>
      </c>
      <c r="C2349" s="70" t="s">
        <v>81</v>
      </c>
      <c r="D2349">
        <v>0.65100000000000002</v>
      </c>
      <c r="E2349" s="72">
        <v>100</v>
      </c>
      <c r="F2349" s="72">
        <v>0</v>
      </c>
      <c r="G2349" s="70" t="s">
        <v>76</v>
      </c>
      <c r="H2349" s="70" t="s">
        <v>1755</v>
      </c>
      <c r="I2349" s="70" t="s">
        <v>301</v>
      </c>
    </row>
    <row r="2350" spans="1:9" x14ac:dyDescent="0.2">
      <c r="A2350" s="71">
        <v>7195893568787</v>
      </c>
      <c r="B2350" s="71">
        <v>7006565381037</v>
      </c>
      <c r="C2350" s="70" t="s">
        <v>79</v>
      </c>
      <c r="D2350">
        <v>-7.62</v>
      </c>
      <c r="E2350" s="72">
        <v>-1700</v>
      </c>
      <c r="F2350" s="72">
        <v>0</v>
      </c>
      <c r="G2350" s="70" t="s">
        <v>76</v>
      </c>
      <c r="H2350" s="70" t="s">
        <v>1755</v>
      </c>
      <c r="I2350" s="70" t="s">
        <v>1756</v>
      </c>
    </row>
    <row r="2351" spans="1:9" x14ac:dyDescent="0.2">
      <c r="A2351" s="71">
        <v>7195893578795</v>
      </c>
      <c r="B2351" s="71">
        <v>7006565391081</v>
      </c>
      <c r="C2351" s="70" t="s">
        <v>48</v>
      </c>
      <c r="D2351">
        <v>0</v>
      </c>
      <c r="E2351" s="72">
        <v>33300</v>
      </c>
      <c r="F2351" s="72">
        <v>38200</v>
      </c>
      <c r="G2351" s="70" t="s">
        <v>84</v>
      </c>
      <c r="H2351" s="70" t="s">
        <v>1757</v>
      </c>
      <c r="I2351" s="70" t="s">
        <v>91</v>
      </c>
    </row>
    <row r="2352" spans="1:9" x14ac:dyDescent="0.2">
      <c r="A2352" s="71">
        <v>7195893578801</v>
      </c>
      <c r="B2352" s="71">
        <v>7006565391117</v>
      </c>
      <c r="C2352" s="70" t="s">
        <v>48</v>
      </c>
      <c r="D2352">
        <v>0</v>
      </c>
      <c r="E2352" s="72">
        <v>32800</v>
      </c>
      <c r="F2352" s="72">
        <v>27200</v>
      </c>
      <c r="G2352" s="70" t="s">
        <v>84</v>
      </c>
      <c r="H2352" s="70" t="s">
        <v>1758</v>
      </c>
      <c r="I2352" s="70" t="s">
        <v>91</v>
      </c>
    </row>
    <row r="2353" spans="1:9" x14ac:dyDescent="0.2">
      <c r="A2353" s="71">
        <v>7195893588806</v>
      </c>
      <c r="B2353" s="71">
        <v>7006565411155</v>
      </c>
      <c r="C2353" s="70" t="s">
        <v>48</v>
      </c>
      <c r="D2353">
        <v>0</v>
      </c>
      <c r="E2353" s="72">
        <v>32800</v>
      </c>
      <c r="F2353" s="72">
        <v>67000</v>
      </c>
      <c r="G2353" s="70" t="s">
        <v>84</v>
      </c>
      <c r="H2353" s="70" t="s">
        <v>1759</v>
      </c>
      <c r="I2353" s="70" t="s">
        <v>91</v>
      </c>
    </row>
    <row r="2354" spans="1:9" x14ac:dyDescent="0.2">
      <c r="A2354" s="71">
        <v>7195893598819</v>
      </c>
      <c r="B2354" s="71">
        <v>7006565421320</v>
      </c>
      <c r="C2354" s="70" t="s">
        <v>48</v>
      </c>
      <c r="D2354">
        <v>0</v>
      </c>
      <c r="E2354" s="72">
        <v>13200</v>
      </c>
      <c r="F2354" s="72">
        <v>159300</v>
      </c>
      <c r="G2354" s="70" t="s">
        <v>84</v>
      </c>
      <c r="H2354" s="70" t="s">
        <v>1760</v>
      </c>
      <c r="I2354" s="70" t="s">
        <v>91</v>
      </c>
    </row>
    <row r="2355" spans="1:9" x14ac:dyDescent="0.2">
      <c r="A2355" s="71">
        <v>7195893608829</v>
      </c>
      <c r="B2355" s="71">
        <v>7006565441389</v>
      </c>
      <c r="C2355" s="70" t="s">
        <v>48</v>
      </c>
      <c r="D2355">
        <v>0</v>
      </c>
      <c r="E2355" s="72">
        <v>13700</v>
      </c>
      <c r="F2355" s="72">
        <v>134800</v>
      </c>
      <c r="G2355" s="70" t="s">
        <v>84</v>
      </c>
      <c r="H2355" s="70" t="s">
        <v>1761</v>
      </c>
      <c r="I2355" s="70" t="s">
        <v>91</v>
      </c>
    </row>
    <row r="2356" spans="1:9" x14ac:dyDescent="0.2">
      <c r="A2356" s="71">
        <v>7195893618834</v>
      </c>
      <c r="B2356" s="71">
        <v>7006565451425</v>
      </c>
      <c r="C2356" s="70" t="s">
        <v>48</v>
      </c>
      <c r="D2356">
        <v>0</v>
      </c>
      <c r="E2356" s="72">
        <v>13200</v>
      </c>
      <c r="F2356" s="72">
        <v>54100</v>
      </c>
      <c r="G2356" s="70" t="s">
        <v>84</v>
      </c>
      <c r="H2356" s="70" t="s">
        <v>1762</v>
      </c>
      <c r="I2356" s="70" t="s">
        <v>91</v>
      </c>
    </row>
    <row r="2357" spans="1:9" x14ac:dyDescent="0.2">
      <c r="A2357" s="71">
        <v>7195893618839</v>
      </c>
      <c r="B2357" s="71">
        <v>7006565461460</v>
      </c>
      <c r="C2357" s="70" t="s">
        <v>48</v>
      </c>
      <c r="D2357">
        <v>0</v>
      </c>
      <c r="E2357" s="72">
        <v>12300</v>
      </c>
      <c r="F2357" s="72">
        <v>61100</v>
      </c>
      <c r="G2357" s="70" t="s">
        <v>84</v>
      </c>
      <c r="H2357" s="70" t="s">
        <v>1763</v>
      </c>
      <c r="I2357" s="70" t="s">
        <v>91</v>
      </c>
    </row>
    <row r="2358" spans="1:9" x14ac:dyDescent="0.2">
      <c r="A2358" s="71">
        <v>7195893618842</v>
      </c>
      <c r="B2358" s="71">
        <v>7006565471494</v>
      </c>
      <c r="C2358" s="70" t="s">
        <v>48</v>
      </c>
      <c r="D2358">
        <v>0</v>
      </c>
      <c r="E2358" s="72">
        <v>12300</v>
      </c>
      <c r="F2358" s="72">
        <v>64400</v>
      </c>
      <c r="G2358" s="70" t="s">
        <v>84</v>
      </c>
      <c r="H2358" s="70" t="s">
        <v>1764</v>
      </c>
      <c r="I2358" s="70" t="s">
        <v>91</v>
      </c>
    </row>
    <row r="2359" spans="1:9" x14ac:dyDescent="0.2">
      <c r="A2359" s="71">
        <v>7195893628846</v>
      </c>
      <c r="B2359" s="71">
        <v>7006565481528</v>
      </c>
      <c r="C2359" s="70" t="s">
        <v>75</v>
      </c>
      <c r="D2359">
        <v>-1.63</v>
      </c>
      <c r="E2359" s="72">
        <v>0</v>
      </c>
      <c r="F2359" s="72">
        <v>0</v>
      </c>
      <c r="G2359" s="70" t="s">
        <v>76</v>
      </c>
      <c r="H2359" s="70" t="s">
        <v>1765</v>
      </c>
      <c r="I2359" s="70" t="s">
        <v>78</v>
      </c>
    </row>
    <row r="2360" spans="1:9" x14ac:dyDescent="0.2">
      <c r="A2360" s="71">
        <v>7195893628847</v>
      </c>
      <c r="B2360" s="71">
        <v>7006565481528</v>
      </c>
      <c r="C2360" s="70" t="s">
        <v>79</v>
      </c>
      <c r="D2360">
        <v>1.91</v>
      </c>
      <c r="E2360" s="72">
        <v>0</v>
      </c>
      <c r="F2360" s="72">
        <v>0</v>
      </c>
      <c r="G2360" s="70" t="s">
        <v>76</v>
      </c>
      <c r="H2360" s="70" t="s">
        <v>1765</v>
      </c>
      <c r="I2360" s="70" t="s">
        <v>78</v>
      </c>
    </row>
    <row r="2361" spans="1:9" x14ac:dyDescent="0.2">
      <c r="A2361" s="71">
        <v>7195893628848</v>
      </c>
      <c r="B2361" s="71">
        <v>7006565481528</v>
      </c>
      <c r="C2361" s="70" t="s">
        <v>81</v>
      </c>
      <c r="D2361">
        <v>-0.28000000000000003</v>
      </c>
      <c r="E2361" s="72">
        <v>0</v>
      </c>
      <c r="F2361" s="72">
        <v>0</v>
      </c>
      <c r="G2361" s="70" t="s">
        <v>76</v>
      </c>
      <c r="H2361" s="70" t="s">
        <v>1765</v>
      </c>
      <c r="I2361" s="70" t="s">
        <v>78</v>
      </c>
    </row>
    <row r="2362" spans="1:9" x14ac:dyDescent="0.2">
      <c r="A2362" s="71">
        <v>7195893628849</v>
      </c>
      <c r="B2362" s="71">
        <v>7006565481528</v>
      </c>
      <c r="C2362" s="70" t="s">
        <v>75</v>
      </c>
      <c r="D2362">
        <v>0</v>
      </c>
      <c r="E2362" s="72">
        <v>700</v>
      </c>
      <c r="F2362" s="72">
        <v>0</v>
      </c>
      <c r="G2362" s="70" t="s">
        <v>84</v>
      </c>
      <c r="H2362" s="70" t="s">
        <v>1765</v>
      </c>
      <c r="I2362" s="70" t="s">
        <v>83</v>
      </c>
    </row>
    <row r="2363" spans="1:9" x14ac:dyDescent="0.2">
      <c r="A2363" s="71">
        <v>7195893628850</v>
      </c>
      <c r="B2363" s="71">
        <v>7006565481528</v>
      </c>
      <c r="C2363" s="70" t="s">
        <v>79</v>
      </c>
      <c r="D2363">
        <v>0</v>
      </c>
      <c r="E2363" s="72">
        <v>700</v>
      </c>
      <c r="F2363" s="72">
        <v>0</v>
      </c>
      <c r="G2363" s="70" t="s">
        <v>84</v>
      </c>
      <c r="H2363" s="70" t="s">
        <v>1765</v>
      </c>
      <c r="I2363" s="70" t="s">
        <v>83</v>
      </c>
    </row>
    <row r="2364" spans="1:9" x14ac:dyDescent="0.2">
      <c r="A2364" s="71">
        <v>7195893638854</v>
      </c>
      <c r="B2364" s="71">
        <v>7006565491569</v>
      </c>
      <c r="C2364" s="70" t="s">
        <v>79</v>
      </c>
      <c r="D2364">
        <v>-2.6589999999999998</v>
      </c>
      <c r="E2364" s="72">
        <v>-600</v>
      </c>
      <c r="F2364" s="72">
        <v>0</v>
      </c>
      <c r="G2364" s="70" t="s">
        <v>76</v>
      </c>
      <c r="H2364" s="70" t="s">
        <v>1766</v>
      </c>
      <c r="I2364" s="70" t="s">
        <v>94</v>
      </c>
    </row>
    <row r="2365" spans="1:9" x14ac:dyDescent="0.2">
      <c r="A2365" s="71">
        <v>7195893638855</v>
      </c>
      <c r="B2365" s="71">
        <v>7006565491569</v>
      </c>
      <c r="C2365" s="70" t="s">
        <v>75</v>
      </c>
      <c r="D2365">
        <v>2.6589999999999998</v>
      </c>
      <c r="E2365" s="72">
        <v>600</v>
      </c>
      <c r="F2365" s="72">
        <v>0</v>
      </c>
      <c r="G2365" s="70" t="s">
        <v>76</v>
      </c>
      <c r="H2365" s="70" t="s">
        <v>1766</v>
      </c>
      <c r="I2365" s="70" t="s">
        <v>119</v>
      </c>
    </row>
    <row r="2366" spans="1:9" x14ac:dyDescent="0.2">
      <c r="A2366" s="71">
        <v>7195893638856</v>
      </c>
      <c r="B2366" s="71">
        <v>7006565491569</v>
      </c>
      <c r="C2366" s="70" t="s">
        <v>75</v>
      </c>
      <c r="D2366">
        <v>0</v>
      </c>
      <c r="E2366" s="72">
        <v>2000</v>
      </c>
      <c r="F2366" s="72">
        <v>0</v>
      </c>
      <c r="G2366" s="70" t="s">
        <v>84</v>
      </c>
      <c r="H2366" s="70" t="s">
        <v>1766</v>
      </c>
      <c r="I2366" s="70" t="s">
        <v>83</v>
      </c>
    </row>
    <row r="2367" spans="1:9" x14ac:dyDescent="0.2">
      <c r="A2367" s="71">
        <v>7195893648862</v>
      </c>
      <c r="B2367" s="71">
        <v>7006565491629</v>
      </c>
      <c r="C2367" s="70" t="s">
        <v>48</v>
      </c>
      <c r="D2367">
        <v>0</v>
      </c>
      <c r="E2367" s="72">
        <v>4000</v>
      </c>
      <c r="F2367" s="72">
        <v>16400</v>
      </c>
      <c r="G2367" s="70" t="s">
        <v>84</v>
      </c>
      <c r="H2367" s="70" t="s">
        <v>1767</v>
      </c>
      <c r="I2367" s="70" t="s">
        <v>91</v>
      </c>
    </row>
    <row r="2368" spans="1:9" x14ac:dyDescent="0.2">
      <c r="A2368" s="71">
        <v>7195893658884</v>
      </c>
      <c r="B2368" s="71">
        <v>7006565501697</v>
      </c>
      <c r="C2368" s="70" t="s">
        <v>75</v>
      </c>
      <c r="D2368">
        <v>-2</v>
      </c>
      <c r="E2368" s="72">
        <v>0</v>
      </c>
      <c r="F2368" s="72">
        <v>0</v>
      </c>
      <c r="G2368" s="70" t="s">
        <v>76</v>
      </c>
      <c r="H2368" s="70" t="s">
        <v>1768</v>
      </c>
      <c r="I2368" s="70" t="s">
        <v>89</v>
      </c>
    </row>
    <row r="2369" spans="1:9" x14ac:dyDescent="0.2">
      <c r="A2369" s="71">
        <v>7195893658885</v>
      </c>
      <c r="B2369" s="71">
        <v>7006565501697</v>
      </c>
      <c r="C2369" s="70" t="s">
        <v>81</v>
      </c>
      <c r="D2369">
        <v>2</v>
      </c>
      <c r="E2369" s="72">
        <v>0</v>
      </c>
      <c r="F2369" s="72">
        <v>0</v>
      </c>
      <c r="G2369" s="70" t="s">
        <v>76</v>
      </c>
      <c r="H2369" s="70" t="s">
        <v>1768</v>
      </c>
      <c r="I2369" s="70" t="s">
        <v>90</v>
      </c>
    </row>
    <row r="2370" spans="1:9" x14ac:dyDescent="0.2">
      <c r="A2370" s="71">
        <v>7195893658886</v>
      </c>
      <c r="B2370" s="71">
        <v>7006565501697</v>
      </c>
      <c r="C2370" s="70" t="s">
        <v>79</v>
      </c>
      <c r="D2370">
        <v>0</v>
      </c>
      <c r="E2370" s="72">
        <v>400</v>
      </c>
      <c r="F2370" s="72">
        <v>0</v>
      </c>
      <c r="G2370" s="70" t="s">
        <v>84</v>
      </c>
      <c r="H2370" s="70" t="s">
        <v>1768</v>
      </c>
      <c r="I2370" s="70" t="s">
        <v>83</v>
      </c>
    </row>
    <row r="2371" spans="1:9" x14ac:dyDescent="0.2">
      <c r="A2371" s="71">
        <v>7195893658887</v>
      </c>
      <c r="B2371" s="71">
        <v>7006565501697</v>
      </c>
      <c r="C2371" s="70" t="s">
        <v>81</v>
      </c>
      <c r="D2371">
        <v>0</v>
      </c>
      <c r="E2371" s="72">
        <v>2900</v>
      </c>
      <c r="F2371" s="72">
        <v>0</v>
      </c>
      <c r="G2371" s="70" t="s">
        <v>84</v>
      </c>
      <c r="H2371" s="70" t="s">
        <v>1768</v>
      </c>
      <c r="I2371" s="70" t="s">
        <v>91</v>
      </c>
    </row>
    <row r="2372" spans="1:9" x14ac:dyDescent="0.2">
      <c r="A2372" s="71">
        <v>7195893688907</v>
      </c>
      <c r="B2372" s="71">
        <v>7006565521940</v>
      </c>
      <c r="C2372" s="70" t="s">
        <v>48</v>
      </c>
      <c r="D2372">
        <v>0</v>
      </c>
      <c r="E2372" s="72">
        <v>0</v>
      </c>
      <c r="F2372" s="72">
        <v>37200</v>
      </c>
      <c r="G2372" s="70" t="s">
        <v>84</v>
      </c>
      <c r="H2372" s="70" t="s">
        <v>1769</v>
      </c>
      <c r="I2372" s="70" t="s">
        <v>91</v>
      </c>
    </row>
    <row r="2373" spans="1:9" x14ac:dyDescent="0.2">
      <c r="A2373" s="71">
        <v>7195893688910</v>
      </c>
      <c r="B2373" s="71">
        <v>7006565521967</v>
      </c>
      <c r="C2373" s="70" t="s">
        <v>48</v>
      </c>
      <c r="D2373">
        <v>0</v>
      </c>
      <c r="E2373" s="72">
        <v>0</v>
      </c>
      <c r="F2373" s="72">
        <v>37200</v>
      </c>
      <c r="G2373" s="70" t="s">
        <v>84</v>
      </c>
      <c r="H2373" s="70" t="s">
        <v>1770</v>
      </c>
      <c r="I2373" s="70" t="s">
        <v>91</v>
      </c>
    </row>
    <row r="2374" spans="1:9" x14ac:dyDescent="0.2">
      <c r="A2374" s="71">
        <v>7195893698913</v>
      </c>
      <c r="B2374" s="71">
        <v>7006565521994</v>
      </c>
      <c r="C2374" s="70" t="s">
        <v>48</v>
      </c>
      <c r="D2374">
        <v>0</v>
      </c>
      <c r="E2374" s="72">
        <v>0</v>
      </c>
      <c r="F2374" s="72">
        <v>400</v>
      </c>
      <c r="G2374" s="70" t="s">
        <v>84</v>
      </c>
      <c r="H2374" s="70" t="s">
        <v>1771</v>
      </c>
      <c r="I2374" s="70" t="s">
        <v>91</v>
      </c>
    </row>
    <row r="2375" spans="1:9" x14ac:dyDescent="0.2">
      <c r="A2375" s="71">
        <v>7195893698916</v>
      </c>
      <c r="B2375" s="71">
        <v>7006565532021</v>
      </c>
      <c r="C2375" s="70" t="s">
        <v>48</v>
      </c>
      <c r="D2375">
        <v>0</v>
      </c>
      <c r="E2375" s="72">
        <v>0</v>
      </c>
      <c r="F2375" s="72">
        <v>37200</v>
      </c>
      <c r="G2375" s="70" t="s">
        <v>84</v>
      </c>
      <c r="H2375" s="70" t="s">
        <v>1772</v>
      </c>
      <c r="I2375" s="70" t="s">
        <v>91</v>
      </c>
    </row>
    <row r="2376" spans="1:9" x14ac:dyDescent="0.2">
      <c r="A2376" s="71">
        <v>7195893708919</v>
      </c>
      <c r="B2376" s="71">
        <v>7006565532048</v>
      </c>
      <c r="C2376" s="70" t="s">
        <v>48</v>
      </c>
      <c r="D2376">
        <v>0</v>
      </c>
      <c r="E2376" s="72">
        <v>0</v>
      </c>
      <c r="F2376" s="72">
        <v>37200</v>
      </c>
      <c r="G2376" s="70" t="s">
        <v>84</v>
      </c>
      <c r="H2376" s="70" t="s">
        <v>1773</v>
      </c>
      <c r="I2376" s="70" t="s">
        <v>91</v>
      </c>
    </row>
    <row r="2377" spans="1:9" x14ac:dyDescent="0.2">
      <c r="A2377" s="71">
        <v>7195893708922</v>
      </c>
      <c r="B2377" s="71">
        <v>7006565532075</v>
      </c>
      <c r="C2377" s="70" t="s">
        <v>48</v>
      </c>
      <c r="D2377">
        <v>0</v>
      </c>
      <c r="E2377" s="72">
        <v>0</v>
      </c>
      <c r="F2377" s="72">
        <v>37500</v>
      </c>
      <c r="G2377" s="70" t="s">
        <v>84</v>
      </c>
      <c r="H2377" s="70" t="s">
        <v>1774</v>
      </c>
      <c r="I2377" s="70" t="s">
        <v>91</v>
      </c>
    </row>
    <row r="2378" spans="1:9" x14ac:dyDescent="0.2">
      <c r="A2378" s="71">
        <v>7195893718925</v>
      </c>
      <c r="B2378" s="71">
        <v>7006565542102</v>
      </c>
      <c r="C2378" s="70" t="s">
        <v>48</v>
      </c>
      <c r="D2378">
        <v>0</v>
      </c>
      <c r="E2378" s="72">
        <v>0</v>
      </c>
      <c r="F2378" s="72">
        <v>37500</v>
      </c>
      <c r="G2378" s="70" t="s">
        <v>84</v>
      </c>
      <c r="H2378" s="70" t="s">
        <v>1775</v>
      </c>
      <c r="I2378" s="70" t="s">
        <v>91</v>
      </c>
    </row>
    <row r="2379" spans="1:9" x14ac:dyDescent="0.2">
      <c r="A2379" s="71">
        <v>7195893718929</v>
      </c>
      <c r="B2379" s="71">
        <v>7006565542131</v>
      </c>
      <c r="C2379" s="70" t="s">
        <v>48</v>
      </c>
      <c r="D2379">
        <v>0</v>
      </c>
      <c r="E2379" s="72">
        <v>22000</v>
      </c>
      <c r="F2379" s="72">
        <v>31100</v>
      </c>
      <c r="G2379" s="70" t="s">
        <v>84</v>
      </c>
      <c r="H2379" s="70" t="s">
        <v>1776</v>
      </c>
      <c r="I2379" s="70" t="s">
        <v>91</v>
      </c>
    </row>
    <row r="2380" spans="1:9" x14ac:dyDescent="0.2">
      <c r="A2380" s="71">
        <v>7195893728933</v>
      </c>
      <c r="B2380" s="71">
        <v>7006565552164</v>
      </c>
      <c r="C2380" s="70" t="s">
        <v>48</v>
      </c>
      <c r="D2380">
        <v>0</v>
      </c>
      <c r="E2380" s="72">
        <v>38200</v>
      </c>
      <c r="F2380" s="72">
        <v>23600</v>
      </c>
      <c r="G2380" s="70" t="s">
        <v>84</v>
      </c>
      <c r="H2380" s="70" t="s">
        <v>1777</v>
      </c>
      <c r="I2380" s="70" t="s">
        <v>91</v>
      </c>
    </row>
    <row r="2381" spans="1:9" x14ac:dyDescent="0.2">
      <c r="A2381" s="71">
        <v>7195893728945</v>
      </c>
      <c r="B2381" s="71">
        <v>7006565552252</v>
      </c>
      <c r="C2381" s="70" t="s">
        <v>48</v>
      </c>
      <c r="D2381">
        <v>0</v>
      </c>
      <c r="E2381" s="72">
        <v>0</v>
      </c>
      <c r="F2381" s="72">
        <v>35100</v>
      </c>
      <c r="G2381" s="70" t="s">
        <v>84</v>
      </c>
      <c r="H2381" s="70" t="s">
        <v>1778</v>
      </c>
      <c r="I2381" s="70" t="s">
        <v>91</v>
      </c>
    </row>
    <row r="2382" spans="1:9" x14ac:dyDescent="0.2">
      <c r="A2382" s="71">
        <v>7195893738952</v>
      </c>
      <c r="B2382" s="71">
        <v>7006565572295</v>
      </c>
      <c r="C2382" s="70" t="s">
        <v>48</v>
      </c>
      <c r="D2382">
        <v>0</v>
      </c>
      <c r="E2382" s="72">
        <v>0</v>
      </c>
      <c r="F2382" s="72">
        <v>39900</v>
      </c>
      <c r="G2382" s="70" t="s">
        <v>84</v>
      </c>
      <c r="H2382" s="70" t="s">
        <v>1779</v>
      </c>
      <c r="I2382" s="70" t="s">
        <v>91</v>
      </c>
    </row>
    <row r="2383" spans="1:9" x14ac:dyDescent="0.2">
      <c r="A2383" s="71">
        <v>7195893738956</v>
      </c>
      <c r="B2383" s="71">
        <v>7006565572325</v>
      </c>
      <c r="C2383" s="70" t="s">
        <v>80</v>
      </c>
      <c r="D2383">
        <v>-7</v>
      </c>
      <c r="E2383" s="72">
        <v>-1200</v>
      </c>
      <c r="F2383" s="72">
        <v>0</v>
      </c>
      <c r="G2383" s="70" t="s">
        <v>76</v>
      </c>
      <c r="H2383" s="70" t="s">
        <v>1780</v>
      </c>
      <c r="I2383" s="70" t="s">
        <v>373</v>
      </c>
    </row>
    <row r="2384" spans="1:9" x14ac:dyDescent="0.2">
      <c r="A2384" s="71">
        <v>7195893738957</v>
      </c>
      <c r="B2384" s="71">
        <v>7006565572325</v>
      </c>
      <c r="C2384" s="70" t="s">
        <v>81</v>
      </c>
      <c r="D2384">
        <v>-0.4</v>
      </c>
      <c r="E2384" s="72">
        <v>-100</v>
      </c>
      <c r="F2384" s="72">
        <v>0</v>
      </c>
      <c r="G2384" s="70" t="s">
        <v>76</v>
      </c>
      <c r="H2384" s="70" t="s">
        <v>1780</v>
      </c>
      <c r="I2384" s="70" t="s">
        <v>373</v>
      </c>
    </row>
    <row r="2385" spans="1:9" x14ac:dyDescent="0.2">
      <c r="A2385" s="71">
        <v>7195893738958</v>
      </c>
      <c r="B2385" s="71">
        <v>7006565572325</v>
      </c>
      <c r="C2385" s="70" t="s">
        <v>75</v>
      </c>
      <c r="D2385">
        <v>7.4</v>
      </c>
      <c r="E2385" s="72">
        <v>1300</v>
      </c>
      <c r="F2385" s="72">
        <v>0</v>
      </c>
      <c r="G2385" s="70" t="s">
        <v>76</v>
      </c>
      <c r="H2385" s="70" t="s">
        <v>1780</v>
      </c>
      <c r="I2385" s="70" t="s">
        <v>342</v>
      </c>
    </row>
    <row r="2386" spans="1:9" x14ac:dyDescent="0.2">
      <c r="A2386" s="71">
        <v>7195893738960</v>
      </c>
      <c r="B2386" s="71">
        <v>7006565572325</v>
      </c>
      <c r="C2386" s="70" t="s">
        <v>75</v>
      </c>
      <c r="D2386">
        <v>0</v>
      </c>
      <c r="E2386" s="72">
        <v>1000</v>
      </c>
      <c r="F2386" s="72">
        <v>0</v>
      </c>
      <c r="G2386" s="70" t="s">
        <v>84</v>
      </c>
      <c r="H2386" s="70" t="s">
        <v>1780</v>
      </c>
      <c r="I2386" s="70" t="s">
        <v>83</v>
      </c>
    </row>
    <row r="2387" spans="1:9" x14ac:dyDescent="0.2">
      <c r="A2387" s="71">
        <v>7195893748965</v>
      </c>
      <c r="B2387" s="71">
        <v>7006565582349</v>
      </c>
      <c r="C2387" s="70" t="s">
        <v>48</v>
      </c>
      <c r="D2387">
        <v>0</v>
      </c>
      <c r="E2387" s="72">
        <v>0</v>
      </c>
      <c r="F2387" s="72">
        <v>80200</v>
      </c>
      <c r="G2387" s="70" t="s">
        <v>84</v>
      </c>
      <c r="H2387" s="70" t="s">
        <v>1781</v>
      </c>
      <c r="I2387" s="70" t="s">
        <v>91</v>
      </c>
    </row>
    <row r="2388" spans="1:9" x14ac:dyDescent="0.2">
      <c r="A2388" s="71">
        <v>7195893748974</v>
      </c>
      <c r="B2388" s="71">
        <v>7006565582386</v>
      </c>
      <c r="C2388" s="70" t="s">
        <v>48</v>
      </c>
      <c r="D2388">
        <v>0</v>
      </c>
      <c r="E2388" s="72">
        <v>0</v>
      </c>
      <c r="F2388" s="72">
        <v>54700</v>
      </c>
      <c r="G2388" s="70" t="s">
        <v>84</v>
      </c>
      <c r="H2388" s="70" t="s">
        <v>1782</v>
      </c>
      <c r="I2388" s="70" t="s">
        <v>91</v>
      </c>
    </row>
    <row r="2389" spans="1:9" x14ac:dyDescent="0.2">
      <c r="A2389" s="71">
        <v>7195893758980</v>
      </c>
      <c r="B2389" s="71">
        <v>7006565592421</v>
      </c>
      <c r="C2389" s="70" t="s">
        <v>48</v>
      </c>
      <c r="D2389">
        <v>0</v>
      </c>
      <c r="E2389" s="72">
        <v>0</v>
      </c>
      <c r="F2389" s="72">
        <v>69800</v>
      </c>
      <c r="G2389" s="70" t="s">
        <v>84</v>
      </c>
      <c r="H2389" s="70" t="s">
        <v>1783</v>
      </c>
      <c r="I2389" s="70" t="s">
        <v>91</v>
      </c>
    </row>
    <row r="2390" spans="1:9" x14ac:dyDescent="0.2">
      <c r="A2390" s="71">
        <v>7195893758985</v>
      </c>
      <c r="B2390" s="71">
        <v>7006565602475</v>
      </c>
      <c r="C2390" s="70" t="s">
        <v>75</v>
      </c>
      <c r="D2390">
        <v>9.9</v>
      </c>
      <c r="E2390" s="72">
        <v>2200</v>
      </c>
      <c r="F2390" s="72">
        <v>0</v>
      </c>
      <c r="G2390" s="70" t="s">
        <v>76</v>
      </c>
      <c r="H2390" s="70" t="s">
        <v>1784</v>
      </c>
      <c r="I2390" s="70" t="s">
        <v>340</v>
      </c>
    </row>
    <row r="2391" spans="1:9" x14ac:dyDescent="0.2">
      <c r="A2391" s="71">
        <v>7195893758986</v>
      </c>
      <c r="B2391" s="71">
        <v>7006565602475</v>
      </c>
      <c r="C2391" s="70" t="s">
        <v>80</v>
      </c>
      <c r="D2391">
        <v>-3.4</v>
      </c>
      <c r="E2391" s="72">
        <v>-600</v>
      </c>
      <c r="F2391" s="72">
        <v>0</v>
      </c>
      <c r="G2391" s="70" t="s">
        <v>76</v>
      </c>
      <c r="H2391" s="70" t="s">
        <v>1784</v>
      </c>
      <c r="I2391" s="70" t="s">
        <v>338</v>
      </c>
    </row>
    <row r="2392" spans="1:9" x14ac:dyDescent="0.2">
      <c r="A2392" s="71">
        <v>7195893758987</v>
      </c>
      <c r="B2392" s="71">
        <v>7006565602475</v>
      </c>
      <c r="C2392" s="70" t="s">
        <v>81</v>
      </c>
      <c r="D2392">
        <v>2.5</v>
      </c>
      <c r="E2392" s="72">
        <v>400</v>
      </c>
      <c r="F2392" s="72">
        <v>0</v>
      </c>
      <c r="G2392" s="70" t="s">
        <v>76</v>
      </c>
      <c r="H2392" s="70" t="s">
        <v>1784</v>
      </c>
      <c r="I2392" s="70" t="s">
        <v>345</v>
      </c>
    </row>
    <row r="2393" spans="1:9" x14ac:dyDescent="0.2">
      <c r="A2393" s="71">
        <v>7195893758988</v>
      </c>
      <c r="B2393" s="71">
        <v>7006565602475</v>
      </c>
      <c r="C2393" s="70" t="s">
        <v>79</v>
      </c>
      <c r="D2393">
        <v>-9</v>
      </c>
      <c r="E2393" s="72">
        <v>-2000</v>
      </c>
      <c r="F2393" s="72">
        <v>0</v>
      </c>
      <c r="G2393" s="70" t="s">
        <v>76</v>
      </c>
      <c r="H2393" s="70" t="s">
        <v>1784</v>
      </c>
      <c r="I2393" s="70" t="s">
        <v>373</v>
      </c>
    </row>
    <row r="2394" spans="1:9" x14ac:dyDescent="0.2">
      <c r="A2394" s="71">
        <v>7195893758989</v>
      </c>
      <c r="B2394" s="71">
        <v>7006565602475</v>
      </c>
      <c r="C2394" s="70" t="s">
        <v>75</v>
      </c>
      <c r="D2394">
        <v>0</v>
      </c>
      <c r="E2394" s="72">
        <v>1800</v>
      </c>
      <c r="F2394" s="72">
        <v>0</v>
      </c>
      <c r="G2394" s="70" t="s">
        <v>84</v>
      </c>
      <c r="H2394" s="70" t="s">
        <v>1784</v>
      </c>
      <c r="I2394" s="70" t="s">
        <v>83</v>
      </c>
    </row>
    <row r="2395" spans="1:9" x14ac:dyDescent="0.2">
      <c r="A2395" s="71">
        <v>7195893758991</v>
      </c>
      <c r="B2395" s="71">
        <v>7006565602475</v>
      </c>
      <c r="C2395" s="70" t="s">
        <v>81</v>
      </c>
      <c r="D2395">
        <v>0</v>
      </c>
      <c r="E2395" s="72">
        <v>2600</v>
      </c>
      <c r="F2395" s="72">
        <v>0</v>
      </c>
      <c r="G2395" s="70" t="s">
        <v>84</v>
      </c>
      <c r="H2395" s="70" t="s">
        <v>1784</v>
      </c>
      <c r="I2395" s="70" t="s">
        <v>91</v>
      </c>
    </row>
    <row r="2396" spans="1:9" x14ac:dyDescent="0.2">
      <c r="A2396" s="71">
        <v>7195893768994</v>
      </c>
      <c r="B2396" s="71">
        <v>7006565602502</v>
      </c>
      <c r="C2396" s="70" t="s">
        <v>81</v>
      </c>
      <c r="D2396">
        <v>0</v>
      </c>
      <c r="E2396" s="72">
        <v>9200</v>
      </c>
      <c r="F2396" s="72">
        <v>0</v>
      </c>
      <c r="G2396" s="70" t="s">
        <v>84</v>
      </c>
      <c r="H2396" s="70" t="s">
        <v>1785</v>
      </c>
      <c r="I2396" s="70" t="s">
        <v>91</v>
      </c>
    </row>
    <row r="2397" spans="1:9" x14ac:dyDescent="0.2">
      <c r="A2397" s="71">
        <v>7195893778996</v>
      </c>
      <c r="B2397" s="71">
        <v>7006565612524</v>
      </c>
      <c r="C2397" s="70" t="s">
        <v>81</v>
      </c>
      <c r="D2397">
        <v>0</v>
      </c>
      <c r="E2397" s="72">
        <v>9000</v>
      </c>
      <c r="F2397" s="72">
        <v>0</v>
      </c>
      <c r="G2397" s="70" t="s">
        <v>84</v>
      </c>
      <c r="H2397" s="70" t="s">
        <v>1786</v>
      </c>
      <c r="I2397" s="70" t="s">
        <v>91</v>
      </c>
    </row>
    <row r="2398" spans="1:9" x14ac:dyDescent="0.2">
      <c r="A2398" s="71">
        <v>7195893779005</v>
      </c>
      <c r="B2398" s="71">
        <v>7006565612556</v>
      </c>
      <c r="C2398" s="70" t="s">
        <v>48</v>
      </c>
      <c r="D2398">
        <v>0</v>
      </c>
      <c r="E2398" s="72">
        <v>0</v>
      </c>
      <c r="F2398" s="72">
        <v>-3200</v>
      </c>
      <c r="G2398" s="70" t="s">
        <v>82</v>
      </c>
      <c r="H2398" s="70" t="s">
        <v>1787</v>
      </c>
      <c r="I2398" s="70" t="s">
        <v>91</v>
      </c>
    </row>
    <row r="2399" spans="1:9" x14ac:dyDescent="0.2">
      <c r="A2399" s="71">
        <v>7195893779010</v>
      </c>
      <c r="B2399" s="71">
        <v>7006565622596</v>
      </c>
      <c r="C2399" s="70" t="s">
        <v>75</v>
      </c>
      <c r="D2399">
        <v>-1.25</v>
      </c>
      <c r="E2399" s="72">
        <v>0</v>
      </c>
      <c r="F2399" s="72">
        <v>0</v>
      </c>
      <c r="G2399" s="70" t="s">
        <v>76</v>
      </c>
      <c r="H2399" s="70" t="s">
        <v>1788</v>
      </c>
      <c r="I2399" s="70" t="s">
        <v>78</v>
      </c>
    </row>
    <row r="2400" spans="1:9" x14ac:dyDescent="0.2">
      <c r="A2400" s="71">
        <v>7195893779011</v>
      </c>
      <c r="B2400" s="71">
        <v>7006565622596</v>
      </c>
      <c r="C2400" s="70" t="s">
        <v>79</v>
      </c>
      <c r="D2400">
        <v>2.75</v>
      </c>
      <c r="E2400" s="72">
        <v>0</v>
      </c>
      <c r="F2400" s="72">
        <v>0</v>
      </c>
      <c r="G2400" s="70" t="s">
        <v>76</v>
      </c>
      <c r="H2400" s="70" t="s">
        <v>1788</v>
      </c>
      <c r="I2400" s="70" t="s">
        <v>78</v>
      </c>
    </row>
    <row r="2401" spans="1:9" x14ac:dyDescent="0.2">
      <c r="A2401" s="71">
        <v>7195893779012</v>
      </c>
      <c r="B2401" s="71">
        <v>7006565622596</v>
      </c>
      <c r="C2401" s="70" t="s">
        <v>81</v>
      </c>
      <c r="D2401">
        <v>-1.5</v>
      </c>
      <c r="E2401" s="72">
        <v>0</v>
      </c>
      <c r="F2401" s="72">
        <v>0</v>
      </c>
      <c r="G2401" s="70" t="s">
        <v>76</v>
      </c>
      <c r="H2401" s="70" t="s">
        <v>1788</v>
      </c>
      <c r="I2401" s="70" t="s">
        <v>78</v>
      </c>
    </row>
    <row r="2402" spans="1:9" x14ac:dyDescent="0.2">
      <c r="A2402" s="71">
        <v>7195893779013</v>
      </c>
      <c r="B2402" s="71">
        <v>7006565622596</v>
      </c>
      <c r="C2402" s="70" t="s">
        <v>75</v>
      </c>
      <c r="D2402">
        <v>0</v>
      </c>
      <c r="E2402" s="72">
        <v>300</v>
      </c>
      <c r="F2402" s="72">
        <v>0</v>
      </c>
      <c r="G2402" s="70" t="s">
        <v>84</v>
      </c>
      <c r="H2402" s="70" t="s">
        <v>1788</v>
      </c>
      <c r="I2402" s="70" t="s">
        <v>83</v>
      </c>
    </row>
    <row r="2403" spans="1:9" x14ac:dyDescent="0.2">
      <c r="A2403" s="71">
        <v>7195893779014</v>
      </c>
      <c r="B2403" s="71">
        <v>7006565622596</v>
      </c>
      <c r="C2403" s="70" t="s">
        <v>79</v>
      </c>
      <c r="D2403">
        <v>0</v>
      </c>
      <c r="E2403" s="72">
        <v>800</v>
      </c>
      <c r="F2403" s="72">
        <v>0</v>
      </c>
      <c r="G2403" s="70" t="s">
        <v>84</v>
      </c>
      <c r="H2403" s="70" t="s">
        <v>1788</v>
      </c>
      <c r="I2403" s="70" t="s">
        <v>83</v>
      </c>
    </row>
    <row r="2404" spans="1:9" x14ac:dyDescent="0.2">
      <c r="A2404" s="71">
        <v>7195893779015</v>
      </c>
      <c r="B2404" s="71">
        <v>7006565622596</v>
      </c>
      <c r="C2404" s="70" t="s">
        <v>81</v>
      </c>
      <c r="D2404">
        <v>0</v>
      </c>
      <c r="E2404" s="72">
        <v>1800</v>
      </c>
      <c r="F2404" s="72">
        <v>0</v>
      </c>
      <c r="G2404" s="70" t="s">
        <v>84</v>
      </c>
      <c r="H2404" s="70" t="s">
        <v>1788</v>
      </c>
      <c r="I2404" s="70" t="s">
        <v>91</v>
      </c>
    </row>
    <row r="2405" spans="1:9" x14ac:dyDescent="0.2">
      <c r="A2405" s="71">
        <v>7195893789023</v>
      </c>
      <c r="B2405" s="71">
        <v>7006565622629</v>
      </c>
      <c r="C2405" s="70" t="s">
        <v>48</v>
      </c>
      <c r="D2405">
        <v>0</v>
      </c>
      <c r="E2405" s="72">
        <v>10900</v>
      </c>
      <c r="F2405" s="72">
        <v>30500</v>
      </c>
      <c r="G2405" s="70" t="s">
        <v>84</v>
      </c>
      <c r="H2405" s="70" t="s">
        <v>1789</v>
      </c>
      <c r="I2405" s="70" t="s">
        <v>91</v>
      </c>
    </row>
    <row r="2406" spans="1:9" x14ac:dyDescent="0.2">
      <c r="A2406" s="71">
        <v>7195893799030</v>
      </c>
      <c r="B2406" s="71">
        <v>7006565642691</v>
      </c>
      <c r="C2406" s="70" t="s">
        <v>75</v>
      </c>
      <c r="D2406">
        <v>5</v>
      </c>
      <c r="E2406" s="72">
        <v>5000</v>
      </c>
      <c r="F2406" s="72">
        <v>0</v>
      </c>
      <c r="G2406" s="70" t="s">
        <v>76</v>
      </c>
      <c r="H2406" s="70" t="s">
        <v>1790</v>
      </c>
      <c r="I2406" s="70" t="s">
        <v>1791</v>
      </c>
    </row>
    <row r="2407" spans="1:9" x14ac:dyDescent="0.2">
      <c r="A2407" s="71">
        <v>7195893799031</v>
      </c>
      <c r="B2407" s="71">
        <v>7006565642691</v>
      </c>
      <c r="C2407" s="70" t="s">
        <v>79</v>
      </c>
      <c r="D2407">
        <v>-1</v>
      </c>
      <c r="E2407" s="72">
        <v>-200</v>
      </c>
      <c r="F2407" s="72">
        <v>0</v>
      </c>
      <c r="G2407" s="70" t="s">
        <v>76</v>
      </c>
      <c r="H2407" s="70" t="s">
        <v>1790</v>
      </c>
      <c r="I2407" s="70" t="s">
        <v>571</v>
      </c>
    </row>
    <row r="2408" spans="1:9" x14ac:dyDescent="0.2">
      <c r="A2408" s="71">
        <v>7195893799032</v>
      </c>
      <c r="B2408" s="71">
        <v>7006565642691</v>
      </c>
      <c r="C2408" s="70" t="s">
        <v>80</v>
      </c>
      <c r="D2408">
        <v>1.5</v>
      </c>
      <c r="E2408" s="72">
        <v>200</v>
      </c>
      <c r="F2408" s="72">
        <v>0</v>
      </c>
      <c r="G2408" s="70" t="s">
        <v>76</v>
      </c>
      <c r="H2408" s="70" t="s">
        <v>1790</v>
      </c>
      <c r="I2408" s="70" t="s">
        <v>1792</v>
      </c>
    </row>
    <row r="2409" spans="1:9" x14ac:dyDescent="0.2">
      <c r="A2409" s="71">
        <v>7195893799033</v>
      </c>
      <c r="B2409" s="71">
        <v>7006565642691</v>
      </c>
      <c r="C2409" s="70" t="s">
        <v>81</v>
      </c>
      <c r="D2409">
        <v>-4.5</v>
      </c>
      <c r="E2409" s="72">
        <v>-500</v>
      </c>
      <c r="F2409" s="72">
        <v>0</v>
      </c>
      <c r="G2409" s="70" t="s">
        <v>76</v>
      </c>
      <c r="H2409" s="70" t="s">
        <v>1790</v>
      </c>
      <c r="I2409" s="70" t="s">
        <v>373</v>
      </c>
    </row>
    <row r="2410" spans="1:9" x14ac:dyDescent="0.2">
      <c r="A2410" s="71">
        <v>7195893799034</v>
      </c>
      <c r="B2410" s="71">
        <v>7006565642691</v>
      </c>
      <c r="C2410" s="70" t="s">
        <v>125</v>
      </c>
      <c r="D2410">
        <v>-1</v>
      </c>
      <c r="E2410" s="72">
        <v>-4500</v>
      </c>
      <c r="F2410" s="72">
        <v>0</v>
      </c>
      <c r="G2410" s="70" t="s">
        <v>76</v>
      </c>
      <c r="H2410" s="70" t="s">
        <v>1790</v>
      </c>
      <c r="I2410" s="70" t="s">
        <v>332</v>
      </c>
    </row>
    <row r="2411" spans="1:9" x14ac:dyDescent="0.2">
      <c r="A2411" s="71">
        <v>7195893799036</v>
      </c>
      <c r="B2411" s="71">
        <v>7006565642691</v>
      </c>
      <c r="C2411" s="70" t="s">
        <v>79</v>
      </c>
      <c r="D2411">
        <v>0</v>
      </c>
      <c r="E2411" s="72">
        <v>600</v>
      </c>
      <c r="F2411" s="72">
        <v>0</v>
      </c>
      <c r="G2411" s="70" t="s">
        <v>84</v>
      </c>
      <c r="H2411" s="70" t="s">
        <v>1790</v>
      </c>
      <c r="I2411" s="70" t="s">
        <v>83</v>
      </c>
    </row>
    <row r="2412" spans="1:9" x14ac:dyDescent="0.2">
      <c r="A2412" s="71">
        <v>7195893799037</v>
      </c>
      <c r="B2412" s="71">
        <v>7006565642691</v>
      </c>
      <c r="C2412" s="70" t="s">
        <v>80</v>
      </c>
      <c r="D2412">
        <v>0</v>
      </c>
      <c r="E2412" s="72">
        <v>200</v>
      </c>
      <c r="F2412" s="72">
        <v>0</v>
      </c>
      <c r="G2412" s="70" t="s">
        <v>84</v>
      </c>
      <c r="H2412" s="70" t="s">
        <v>1790</v>
      </c>
      <c r="I2412" s="70" t="s">
        <v>83</v>
      </c>
    </row>
    <row r="2413" spans="1:9" x14ac:dyDescent="0.2">
      <c r="A2413" s="71">
        <v>7195893809040</v>
      </c>
      <c r="B2413" s="71">
        <v>7006565642713</v>
      </c>
      <c r="C2413" s="70" t="s">
        <v>75</v>
      </c>
      <c r="D2413">
        <v>-0.71</v>
      </c>
      <c r="E2413" s="72">
        <v>-200</v>
      </c>
      <c r="F2413" s="72">
        <v>0</v>
      </c>
      <c r="G2413" s="70" t="s">
        <v>76</v>
      </c>
      <c r="H2413" s="70" t="s">
        <v>1793</v>
      </c>
      <c r="I2413" s="70" t="s">
        <v>1794</v>
      </c>
    </row>
    <row r="2414" spans="1:9" x14ac:dyDescent="0.2">
      <c r="A2414" s="71">
        <v>7195893809041</v>
      </c>
      <c r="B2414" s="71">
        <v>7006565642713</v>
      </c>
      <c r="C2414" s="70" t="s">
        <v>80</v>
      </c>
      <c r="D2414">
        <v>0.71</v>
      </c>
      <c r="E2414" s="72">
        <v>200</v>
      </c>
      <c r="F2414" s="72">
        <v>0</v>
      </c>
      <c r="G2414" s="70" t="s">
        <v>76</v>
      </c>
      <c r="H2414" s="70" t="s">
        <v>1793</v>
      </c>
      <c r="I2414" s="70" t="s">
        <v>90</v>
      </c>
    </row>
    <row r="2415" spans="1:9" x14ac:dyDescent="0.2">
      <c r="A2415" s="71">
        <v>7195893809053</v>
      </c>
      <c r="B2415" s="71">
        <v>7006565642743</v>
      </c>
      <c r="C2415" s="70" t="s">
        <v>75</v>
      </c>
      <c r="D2415">
        <v>-5.7</v>
      </c>
      <c r="E2415" s="72">
        <v>-1500</v>
      </c>
      <c r="F2415" s="72">
        <v>0</v>
      </c>
      <c r="G2415" s="70" t="s">
        <v>76</v>
      </c>
      <c r="H2415" s="70" t="s">
        <v>1795</v>
      </c>
      <c r="I2415" s="70" t="s">
        <v>376</v>
      </c>
    </row>
    <row r="2416" spans="1:9" x14ac:dyDescent="0.2">
      <c r="A2416" s="71">
        <v>7195893809054</v>
      </c>
      <c r="B2416" s="71">
        <v>7006565642743</v>
      </c>
      <c r="C2416" s="70" t="s">
        <v>79</v>
      </c>
      <c r="D2416">
        <v>5.7</v>
      </c>
      <c r="E2416" s="72">
        <v>1500</v>
      </c>
      <c r="F2416" s="72">
        <v>0</v>
      </c>
      <c r="G2416" s="70" t="s">
        <v>76</v>
      </c>
      <c r="H2416" s="70" t="s">
        <v>1795</v>
      </c>
      <c r="I2416" s="70" t="s">
        <v>90</v>
      </c>
    </row>
    <row r="2417" spans="1:9" x14ac:dyDescent="0.2">
      <c r="A2417" s="71">
        <v>7195893819055</v>
      </c>
      <c r="B2417" s="71">
        <v>7006565642743</v>
      </c>
      <c r="C2417" s="70" t="s">
        <v>111</v>
      </c>
      <c r="D2417">
        <v>0</v>
      </c>
      <c r="E2417" s="72">
        <v>65000</v>
      </c>
      <c r="F2417" s="72">
        <v>66600</v>
      </c>
      <c r="G2417" s="70" t="s">
        <v>84</v>
      </c>
      <c r="H2417" s="70" t="s">
        <v>1795</v>
      </c>
      <c r="I2417" s="70" t="s">
        <v>91</v>
      </c>
    </row>
    <row r="2418" spans="1:9" x14ac:dyDescent="0.2">
      <c r="A2418" s="71">
        <v>7195893819063</v>
      </c>
      <c r="B2418" s="71">
        <v>7006565652782</v>
      </c>
      <c r="C2418" s="70" t="s">
        <v>117</v>
      </c>
      <c r="D2418">
        <v>0</v>
      </c>
      <c r="E2418" s="72">
        <v>50000</v>
      </c>
      <c r="F2418" s="72">
        <v>0</v>
      </c>
      <c r="G2418" s="70" t="s">
        <v>84</v>
      </c>
      <c r="H2418" s="70" t="s">
        <v>1796</v>
      </c>
      <c r="I2418" s="70" t="s">
        <v>91</v>
      </c>
    </row>
    <row r="2419" spans="1:9" x14ac:dyDescent="0.2">
      <c r="A2419" s="71">
        <v>7195893819064</v>
      </c>
      <c r="B2419" s="71">
        <v>7006565652782</v>
      </c>
      <c r="C2419" s="70" t="s">
        <v>117</v>
      </c>
      <c r="D2419">
        <v>0</v>
      </c>
      <c r="E2419" s="72">
        <v>0</v>
      </c>
      <c r="F2419" s="72">
        <v>-2700</v>
      </c>
      <c r="G2419" s="70" t="s">
        <v>82</v>
      </c>
      <c r="H2419" s="70" t="s">
        <v>1796</v>
      </c>
      <c r="I2419" s="70" t="s">
        <v>91</v>
      </c>
    </row>
    <row r="2420" spans="1:9" x14ac:dyDescent="0.2">
      <c r="A2420" s="71">
        <v>7195893829070</v>
      </c>
      <c r="B2420" s="71">
        <v>7006565662811</v>
      </c>
      <c r="C2420" s="70" t="s">
        <v>111</v>
      </c>
      <c r="D2420">
        <v>0</v>
      </c>
      <c r="E2420" s="72">
        <v>65300</v>
      </c>
      <c r="F2420" s="72">
        <v>64700</v>
      </c>
      <c r="G2420" s="70" t="s">
        <v>84</v>
      </c>
      <c r="H2420" s="70" t="s">
        <v>1797</v>
      </c>
      <c r="I2420" s="70" t="s">
        <v>91</v>
      </c>
    </row>
    <row r="2421" spans="1:9" x14ac:dyDescent="0.2">
      <c r="A2421" s="71">
        <v>7195893829075</v>
      </c>
      <c r="B2421" s="71">
        <v>7006565672840</v>
      </c>
      <c r="C2421" s="70" t="s">
        <v>48</v>
      </c>
      <c r="D2421">
        <v>0</v>
      </c>
      <c r="E2421" s="72">
        <v>0</v>
      </c>
      <c r="F2421" s="72">
        <v>10200</v>
      </c>
      <c r="G2421" s="70" t="s">
        <v>84</v>
      </c>
      <c r="H2421" s="70" t="s">
        <v>1798</v>
      </c>
      <c r="I2421" s="70" t="s">
        <v>91</v>
      </c>
    </row>
    <row r="2422" spans="1:9" x14ac:dyDescent="0.2">
      <c r="A2422" s="71">
        <v>7195893829095</v>
      </c>
      <c r="B2422" s="71">
        <v>7006565672900</v>
      </c>
      <c r="C2422" s="70" t="s">
        <v>117</v>
      </c>
      <c r="D2422">
        <v>0</v>
      </c>
      <c r="E2422" s="72">
        <v>50000</v>
      </c>
      <c r="F2422" s="72">
        <v>0</v>
      </c>
      <c r="G2422" s="70" t="s">
        <v>84</v>
      </c>
      <c r="H2422" s="70" t="s">
        <v>1799</v>
      </c>
      <c r="I2422" s="70" t="s">
        <v>91</v>
      </c>
    </row>
    <row r="2423" spans="1:9" x14ac:dyDescent="0.2">
      <c r="A2423" s="71">
        <v>7195893829096</v>
      </c>
      <c r="B2423" s="71">
        <v>7006565672900</v>
      </c>
      <c r="C2423" s="70" t="s">
        <v>117</v>
      </c>
      <c r="D2423">
        <v>0</v>
      </c>
      <c r="E2423" s="72">
        <v>0</v>
      </c>
      <c r="F2423" s="72">
        <v>-7700</v>
      </c>
      <c r="G2423" s="70" t="s">
        <v>82</v>
      </c>
      <c r="H2423" s="70" t="s">
        <v>1799</v>
      </c>
      <c r="I2423" s="70" t="s">
        <v>91</v>
      </c>
    </row>
    <row r="2424" spans="1:9" x14ac:dyDescent="0.2">
      <c r="A2424" s="71">
        <v>7195893829097</v>
      </c>
      <c r="B2424" s="71">
        <v>7006565672900</v>
      </c>
      <c r="C2424" s="70" t="s">
        <v>75</v>
      </c>
      <c r="D2424">
        <v>0</v>
      </c>
      <c r="E2424" s="72">
        <v>700</v>
      </c>
      <c r="F2424" s="72">
        <v>0</v>
      </c>
      <c r="G2424" s="70" t="s">
        <v>84</v>
      </c>
      <c r="H2424" s="70" t="s">
        <v>1799</v>
      </c>
      <c r="I2424" s="70" t="s">
        <v>83</v>
      </c>
    </row>
    <row r="2425" spans="1:9" x14ac:dyDescent="0.2">
      <c r="A2425" s="71">
        <v>7195893839105</v>
      </c>
      <c r="B2425" s="71">
        <v>7006565702959</v>
      </c>
      <c r="C2425" s="70" t="s">
        <v>81</v>
      </c>
      <c r="D2425">
        <v>-0.59299999999999997</v>
      </c>
      <c r="E2425" s="72">
        <v>0</v>
      </c>
      <c r="F2425" s="72">
        <v>0</v>
      </c>
      <c r="G2425" s="70" t="s">
        <v>76</v>
      </c>
      <c r="H2425" s="70" t="s">
        <v>1800</v>
      </c>
      <c r="I2425" s="70" t="s">
        <v>376</v>
      </c>
    </row>
    <row r="2426" spans="1:9" x14ac:dyDescent="0.2">
      <c r="A2426" s="71">
        <v>7195893839106</v>
      </c>
      <c r="B2426" s="71">
        <v>7006565702959</v>
      </c>
      <c r="C2426" s="70" t="s">
        <v>79</v>
      </c>
      <c r="D2426">
        <v>0.59299999999999997</v>
      </c>
      <c r="E2426" s="72">
        <v>0</v>
      </c>
      <c r="F2426" s="72">
        <v>0</v>
      </c>
      <c r="G2426" s="70" t="s">
        <v>76</v>
      </c>
      <c r="H2426" s="70" t="s">
        <v>1800</v>
      </c>
      <c r="I2426" s="70" t="s">
        <v>129</v>
      </c>
    </row>
    <row r="2427" spans="1:9" x14ac:dyDescent="0.2">
      <c r="A2427" s="71">
        <v>7195893839107</v>
      </c>
      <c r="B2427" s="71">
        <v>7006565702959</v>
      </c>
      <c r="C2427" s="70" t="s">
        <v>117</v>
      </c>
      <c r="D2427">
        <v>0</v>
      </c>
      <c r="E2427" s="72">
        <v>35000</v>
      </c>
      <c r="F2427" s="72">
        <v>0</v>
      </c>
      <c r="G2427" s="70" t="s">
        <v>84</v>
      </c>
      <c r="H2427" s="70" t="s">
        <v>1800</v>
      </c>
      <c r="I2427" s="70" t="s">
        <v>91</v>
      </c>
    </row>
    <row r="2428" spans="1:9" x14ac:dyDescent="0.2">
      <c r="A2428" s="71">
        <v>7195893839108</v>
      </c>
      <c r="B2428" s="71">
        <v>7006565702959</v>
      </c>
      <c r="C2428" s="70" t="s">
        <v>117</v>
      </c>
      <c r="D2428">
        <v>0</v>
      </c>
      <c r="E2428" s="72">
        <v>0</v>
      </c>
      <c r="F2428" s="72">
        <v>-1000</v>
      </c>
      <c r="G2428" s="70" t="s">
        <v>82</v>
      </c>
      <c r="H2428" s="70" t="s">
        <v>1800</v>
      </c>
      <c r="I2428" s="70" t="s">
        <v>91</v>
      </c>
    </row>
    <row r="2429" spans="1:9" x14ac:dyDescent="0.2">
      <c r="A2429" s="71">
        <v>7195893839109</v>
      </c>
      <c r="B2429" s="71">
        <v>7006565702959</v>
      </c>
      <c r="C2429" s="70" t="s">
        <v>79</v>
      </c>
      <c r="D2429">
        <v>0</v>
      </c>
      <c r="E2429" s="72">
        <v>700</v>
      </c>
      <c r="F2429" s="72">
        <v>0</v>
      </c>
      <c r="G2429" s="70" t="s">
        <v>84</v>
      </c>
      <c r="H2429" s="70" t="s">
        <v>1800</v>
      </c>
      <c r="I2429" s="70" t="s">
        <v>83</v>
      </c>
    </row>
    <row r="2430" spans="1:9" x14ac:dyDescent="0.2">
      <c r="A2430" s="71">
        <v>7195893849115</v>
      </c>
      <c r="B2430" s="71">
        <v>7006565702994</v>
      </c>
      <c r="C2430" s="70" t="s">
        <v>81</v>
      </c>
      <c r="D2430">
        <v>0.84199999999999997</v>
      </c>
      <c r="E2430" s="72">
        <v>100</v>
      </c>
      <c r="F2430" s="72">
        <v>0</v>
      </c>
      <c r="G2430" s="70" t="s">
        <v>76</v>
      </c>
      <c r="H2430" s="70" t="s">
        <v>1801</v>
      </c>
      <c r="I2430" s="70" t="s">
        <v>345</v>
      </c>
    </row>
    <row r="2431" spans="1:9" x14ac:dyDescent="0.2">
      <c r="A2431" s="71">
        <v>7195893849116</v>
      </c>
      <c r="B2431" s="71">
        <v>7006565702994</v>
      </c>
      <c r="C2431" s="70" t="s">
        <v>75</v>
      </c>
      <c r="D2431">
        <v>0.16600000000000001</v>
      </c>
      <c r="E2431" s="72">
        <v>100</v>
      </c>
      <c r="F2431" s="72">
        <v>0</v>
      </c>
      <c r="G2431" s="70" t="s">
        <v>76</v>
      </c>
      <c r="H2431" s="70" t="s">
        <v>1801</v>
      </c>
      <c r="I2431" s="70" t="s">
        <v>345</v>
      </c>
    </row>
    <row r="2432" spans="1:9" x14ac:dyDescent="0.2">
      <c r="A2432" s="71">
        <v>7195893849117</v>
      </c>
      <c r="B2432" s="71">
        <v>7006565702994</v>
      </c>
      <c r="C2432" s="70" t="s">
        <v>79</v>
      </c>
      <c r="D2432">
        <v>7.484</v>
      </c>
      <c r="E2432" s="72">
        <v>1200</v>
      </c>
      <c r="F2432" s="72">
        <v>0</v>
      </c>
      <c r="G2432" s="70" t="s">
        <v>76</v>
      </c>
      <c r="H2432" s="70" t="s">
        <v>1801</v>
      </c>
      <c r="I2432" s="70" t="s">
        <v>345</v>
      </c>
    </row>
    <row r="2433" spans="1:9" x14ac:dyDescent="0.2">
      <c r="A2433" s="71">
        <v>7195893849118</v>
      </c>
      <c r="B2433" s="71">
        <v>7006565702994</v>
      </c>
      <c r="C2433" s="70" t="s">
        <v>80</v>
      </c>
      <c r="D2433">
        <v>-8.4920000000000009</v>
      </c>
      <c r="E2433" s="72">
        <v>-1400</v>
      </c>
      <c r="F2433" s="72">
        <v>0</v>
      </c>
      <c r="G2433" s="70" t="s">
        <v>76</v>
      </c>
      <c r="H2433" s="70" t="s">
        <v>1801</v>
      </c>
      <c r="I2433" s="70" t="s">
        <v>1064</v>
      </c>
    </row>
    <row r="2434" spans="1:9" x14ac:dyDescent="0.2">
      <c r="A2434" s="71">
        <v>7195893849119</v>
      </c>
      <c r="B2434" s="71">
        <v>7006565702994</v>
      </c>
      <c r="C2434" s="70" t="s">
        <v>81</v>
      </c>
      <c r="D2434">
        <v>0</v>
      </c>
      <c r="E2434" s="72">
        <v>1800</v>
      </c>
      <c r="F2434" s="72">
        <v>0</v>
      </c>
      <c r="G2434" s="70" t="s">
        <v>84</v>
      </c>
      <c r="H2434" s="70" t="s">
        <v>1801</v>
      </c>
      <c r="I2434" s="70" t="s">
        <v>91</v>
      </c>
    </row>
    <row r="2435" spans="1:9" x14ac:dyDescent="0.2">
      <c r="A2435" s="71">
        <v>7195893849120</v>
      </c>
      <c r="B2435" s="71">
        <v>7006565702994</v>
      </c>
      <c r="C2435" s="70" t="s">
        <v>75</v>
      </c>
      <c r="D2435">
        <v>0</v>
      </c>
      <c r="E2435" s="72">
        <v>400</v>
      </c>
      <c r="F2435" s="72">
        <v>0</v>
      </c>
      <c r="G2435" s="70" t="s">
        <v>84</v>
      </c>
      <c r="H2435" s="70" t="s">
        <v>1801</v>
      </c>
      <c r="I2435" s="70" t="s">
        <v>83</v>
      </c>
    </row>
    <row r="2436" spans="1:9" x14ac:dyDescent="0.2">
      <c r="A2436" s="71">
        <v>7195893849121</v>
      </c>
      <c r="B2436" s="71">
        <v>7006565702994</v>
      </c>
      <c r="C2436" s="70" t="s">
        <v>79</v>
      </c>
      <c r="D2436">
        <v>0</v>
      </c>
      <c r="E2436" s="72">
        <v>1200</v>
      </c>
      <c r="F2436" s="72">
        <v>0</v>
      </c>
      <c r="G2436" s="70" t="s">
        <v>84</v>
      </c>
      <c r="H2436" s="70" t="s">
        <v>1801</v>
      </c>
      <c r="I2436" s="70" t="s">
        <v>83</v>
      </c>
    </row>
    <row r="2437" spans="1:9" x14ac:dyDescent="0.2">
      <c r="A2437" s="71">
        <v>7195893869150</v>
      </c>
      <c r="B2437" s="71">
        <v>7006565713065</v>
      </c>
      <c r="C2437" s="70" t="s">
        <v>117</v>
      </c>
      <c r="D2437">
        <v>0.5</v>
      </c>
      <c r="E2437" s="72">
        <v>100</v>
      </c>
      <c r="F2437" s="72">
        <v>0</v>
      </c>
      <c r="G2437" s="70" t="s">
        <v>76</v>
      </c>
      <c r="H2437" s="70" t="s">
        <v>1802</v>
      </c>
      <c r="I2437" s="70" t="s">
        <v>301</v>
      </c>
    </row>
    <row r="2438" spans="1:9" x14ac:dyDescent="0.2">
      <c r="A2438" s="71">
        <v>7195893869151</v>
      </c>
      <c r="B2438" s="71">
        <v>7006565713065</v>
      </c>
      <c r="C2438" s="70" t="s">
        <v>79</v>
      </c>
      <c r="D2438">
        <v>-30.8</v>
      </c>
      <c r="E2438" s="72">
        <v>-6900</v>
      </c>
      <c r="F2438" s="72">
        <v>0</v>
      </c>
      <c r="G2438" s="70" t="s">
        <v>76</v>
      </c>
      <c r="H2438" s="70" t="s">
        <v>1802</v>
      </c>
      <c r="I2438" s="70" t="s">
        <v>1803</v>
      </c>
    </row>
    <row r="2439" spans="1:9" x14ac:dyDescent="0.2">
      <c r="A2439" s="71">
        <v>7195893869152</v>
      </c>
      <c r="B2439" s="71">
        <v>7006565713065</v>
      </c>
      <c r="C2439" s="70" t="s">
        <v>81</v>
      </c>
      <c r="D2439">
        <v>11.7</v>
      </c>
      <c r="E2439" s="72">
        <v>2600</v>
      </c>
      <c r="F2439" s="72">
        <v>0</v>
      </c>
      <c r="G2439" s="70" t="s">
        <v>76</v>
      </c>
      <c r="H2439" s="70" t="s">
        <v>1802</v>
      </c>
      <c r="I2439" s="70" t="s">
        <v>301</v>
      </c>
    </row>
    <row r="2440" spans="1:9" x14ac:dyDescent="0.2">
      <c r="A2440" s="71">
        <v>7195893869153</v>
      </c>
      <c r="B2440" s="71">
        <v>7006565713065</v>
      </c>
      <c r="C2440" s="70" t="s">
        <v>75</v>
      </c>
      <c r="D2440">
        <v>18.600000000000001</v>
      </c>
      <c r="E2440" s="72">
        <v>4200</v>
      </c>
      <c r="F2440" s="72">
        <v>0</v>
      </c>
      <c r="G2440" s="70" t="s">
        <v>76</v>
      </c>
      <c r="H2440" s="70" t="s">
        <v>1802</v>
      </c>
      <c r="I2440" s="70" t="s">
        <v>301</v>
      </c>
    </row>
    <row r="2441" spans="1:9" x14ac:dyDescent="0.2">
      <c r="A2441" s="71">
        <v>7195893869154</v>
      </c>
      <c r="B2441" s="71">
        <v>7006565713065</v>
      </c>
      <c r="C2441" s="70" t="s">
        <v>117</v>
      </c>
      <c r="D2441">
        <v>0</v>
      </c>
      <c r="E2441" s="72">
        <v>54900</v>
      </c>
      <c r="F2441" s="72">
        <v>0</v>
      </c>
      <c r="G2441" s="70" t="s">
        <v>84</v>
      </c>
      <c r="H2441" s="70" t="s">
        <v>1802</v>
      </c>
      <c r="I2441" s="70" t="s">
        <v>91</v>
      </c>
    </row>
    <row r="2442" spans="1:9" x14ac:dyDescent="0.2">
      <c r="A2442" s="71">
        <v>7195893869155</v>
      </c>
      <c r="B2442" s="71">
        <v>7006565713065</v>
      </c>
      <c r="C2442" s="70" t="s">
        <v>117</v>
      </c>
      <c r="D2442">
        <v>0</v>
      </c>
      <c r="E2442" s="72">
        <v>0</v>
      </c>
      <c r="F2442" s="72">
        <v>-1500</v>
      </c>
      <c r="G2442" s="70" t="s">
        <v>82</v>
      </c>
      <c r="H2442" s="70" t="s">
        <v>1802</v>
      </c>
      <c r="I2442" s="70" t="s">
        <v>91</v>
      </c>
    </row>
    <row r="2443" spans="1:9" x14ac:dyDescent="0.2">
      <c r="A2443" s="71">
        <v>7195893869157</v>
      </c>
      <c r="B2443" s="71">
        <v>7006565713065</v>
      </c>
      <c r="C2443" s="70" t="s">
        <v>81</v>
      </c>
      <c r="D2443">
        <v>0</v>
      </c>
      <c r="E2443" s="72">
        <v>10900</v>
      </c>
      <c r="F2443" s="72">
        <v>0</v>
      </c>
      <c r="G2443" s="70" t="s">
        <v>84</v>
      </c>
      <c r="H2443" s="70" t="s">
        <v>1802</v>
      </c>
      <c r="I2443" s="70" t="s">
        <v>91</v>
      </c>
    </row>
    <row r="2444" spans="1:9" x14ac:dyDescent="0.2">
      <c r="A2444" s="71">
        <v>7195893869158</v>
      </c>
      <c r="B2444" s="71">
        <v>7006565713065</v>
      </c>
      <c r="C2444" s="70" t="s">
        <v>75</v>
      </c>
      <c r="D2444">
        <v>0</v>
      </c>
      <c r="E2444" s="72">
        <v>1700</v>
      </c>
      <c r="F2444" s="72">
        <v>0</v>
      </c>
      <c r="G2444" s="70" t="s">
        <v>84</v>
      </c>
      <c r="H2444" s="70" t="s">
        <v>1802</v>
      </c>
      <c r="I2444" s="70" t="s">
        <v>83</v>
      </c>
    </row>
    <row r="2445" spans="1:9" x14ac:dyDescent="0.2">
      <c r="A2445" s="71">
        <v>7195893879162</v>
      </c>
      <c r="B2445" s="71">
        <v>7006565733129</v>
      </c>
      <c r="C2445" s="70" t="s">
        <v>48</v>
      </c>
      <c r="D2445">
        <v>0</v>
      </c>
      <c r="E2445" s="72">
        <v>24700</v>
      </c>
      <c r="F2445" s="72">
        <v>25400</v>
      </c>
      <c r="G2445" s="70" t="s">
        <v>84</v>
      </c>
      <c r="H2445" s="70" t="s">
        <v>1804</v>
      </c>
      <c r="I2445" s="70" t="s">
        <v>91</v>
      </c>
    </row>
    <row r="2446" spans="1:9" x14ac:dyDescent="0.2">
      <c r="A2446" s="71">
        <v>7195893879164</v>
      </c>
      <c r="B2446" s="71">
        <v>7006565743161</v>
      </c>
      <c r="C2446" s="70" t="s">
        <v>48</v>
      </c>
      <c r="D2446">
        <v>0</v>
      </c>
      <c r="E2446" s="72">
        <v>6700</v>
      </c>
      <c r="F2446" s="72">
        <v>0</v>
      </c>
      <c r="G2446" s="70" t="s">
        <v>84</v>
      </c>
      <c r="H2446" s="70" t="s">
        <v>1805</v>
      </c>
      <c r="I2446" s="70" t="s">
        <v>91</v>
      </c>
    </row>
    <row r="2447" spans="1:9" x14ac:dyDescent="0.2">
      <c r="A2447" s="71">
        <v>7195893889170</v>
      </c>
      <c r="B2447" s="71">
        <v>7006565743190</v>
      </c>
      <c r="C2447" s="70" t="s">
        <v>48</v>
      </c>
      <c r="D2447">
        <v>0</v>
      </c>
      <c r="E2447" s="72">
        <v>28000</v>
      </c>
      <c r="F2447" s="72">
        <v>67400</v>
      </c>
      <c r="G2447" s="70" t="s">
        <v>84</v>
      </c>
      <c r="H2447" s="70" t="s">
        <v>1806</v>
      </c>
      <c r="I2447" s="70" t="s">
        <v>91</v>
      </c>
    </row>
    <row r="2448" spans="1:9" x14ac:dyDescent="0.2">
      <c r="A2448" s="71">
        <v>7195893889172</v>
      </c>
      <c r="B2448" s="71">
        <v>7006565753219</v>
      </c>
      <c r="C2448" s="70" t="s">
        <v>48</v>
      </c>
      <c r="D2448">
        <v>0</v>
      </c>
      <c r="E2448" s="72">
        <v>26300</v>
      </c>
      <c r="F2448" s="72">
        <v>0</v>
      </c>
      <c r="G2448" s="70" t="s">
        <v>84</v>
      </c>
      <c r="H2448" s="70" t="s">
        <v>1807</v>
      </c>
      <c r="I2448" s="70" t="s">
        <v>91</v>
      </c>
    </row>
    <row r="2449" spans="1:9" x14ac:dyDescent="0.2">
      <c r="A2449" s="71">
        <v>7195893909187</v>
      </c>
      <c r="B2449" s="71">
        <v>7006565773395</v>
      </c>
      <c r="C2449" s="70" t="s">
        <v>48</v>
      </c>
      <c r="D2449">
        <v>0</v>
      </c>
      <c r="E2449" s="72">
        <v>0</v>
      </c>
      <c r="F2449" s="72">
        <v>10000</v>
      </c>
      <c r="G2449" s="70" t="s">
        <v>84</v>
      </c>
      <c r="H2449" s="70" t="s">
        <v>1808</v>
      </c>
      <c r="I2449" s="70" t="s">
        <v>91</v>
      </c>
    </row>
    <row r="2450" spans="1:9" x14ac:dyDescent="0.2">
      <c r="A2450" s="71">
        <v>7195893909190</v>
      </c>
      <c r="B2450" s="71">
        <v>7006565773419</v>
      </c>
      <c r="C2450" s="70" t="s">
        <v>48</v>
      </c>
      <c r="D2450">
        <v>0</v>
      </c>
      <c r="E2450" s="72">
        <v>0</v>
      </c>
      <c r="F2450" s="72">
        <v>10000</v>
      </c>
      <c r="G2450" s="70" t="s">
        <v>84</v>
      </c>
      <c r="H2450" s="70" t="s">
        <v>1809</v>
      </c>
      <c r="I2450" s="70" t="s">
        <v>91</v>
      </c>
    </row>
    <row r="2451" spans="1:9" x14ac:dyDescent="0.2">
      <c r="A2451" s="71">
        <v>7195893919195</v>
      </c>
      <c r="B2451" s="71">
        <v>7006565773465</v>
      </c>
      <c r="C2451" s="70" t="s">
        <v>48</v>
      </c>
      <c r="D2451">
        <v>0</v>
      </c>
      <c r="E2451" s="72">
        <v>0</v>
      </c>
      <c r="F2451" s="72">
        <v>10000</v>
      </c>
      <c r="G2451" s="70" t="s">
        <v>84</v>
      </c>
      <c r="H2451" s="70" t="s">
        <v>1810</v>
      </c>
      <c r="I2451" s="70" t="s">
        <v>91</v>
      </c>
    </row>
    <row r="2452" spans="1:9" x14ac:dyDescent="0.2">
      <c r="A2452" s="71">
        <v>7195893919200</v>
      </c>
      <c r="B2452" s="71">
        <v>7006565783512</v>
      </c>
      <c r="C2452" s="70" t="s">
        <v>48</v>
      </c>
      <c r="D2452">
        <v>0</v>
      </c>
      <c r="E2452" s="72">
        <v>0</v>
      </c>
      <c r="F2452" s="72">
        <v>10000</v>
      </c>
      <c r="G2452" s="70" t="s">
        <v>84</v>
      </c>
      <c r="H2452" s="70" t="s">
        <v>1811</v>
      </c>
      <c r="I2452" s="70" t="s">
        <v>91</v>
      </c>
    </row>
    <row r="2453" spans="1:9" x14ac:dyDescent="0.2">
      <c r="A2453" s="71">
        <v>7195893959229</v>
      </c>
      <c r="B2453" s="71">
        <v>7006565803857</v>
      </c>
      <c r="C2453" s="70" t="s">
        <v>48</v>
      </c>
      <c r="D2453">
        <v>0</v>
      </c>
      <c r="E2453" s="72">
        <v>0</v>
      </c>
      <c r="F2453" s="72">
        <v>5000</v>
      </c>
      <c r="G2453" s="70" t="s">
        <v>84</v>
      </c>
      <c r="H2453" s="70" t="s">
        <v>1812</v>
      </c>
      <c r="I2453" s="70" t="s">
        <v>91</v>
      </c>
    </row>
    <row r="2454" spans="1:9" x14ac:dyDescent="0.2">
      <c r="A2454" s="71">
        <v>7195893959232</v>
      </c>
      <c r="B2454" s="71">
        <v>7006565803880</v>
      </c>
      <c r="C2454" s="70" t="s">
        <v>48</v>
      </c>
      <c r="D2454">
        <v>0</v>
      </c>
      <c r="E2454" s="72">
        <v>0</v>
      </c>
      <c r="F2454" s="72">
        <v>5000</v>
      </c>
      <c r="G2454" s="70" t="s">
        <v>84</v>
      </c>
      <c r="H2454" s="70" t="s">
        <v>1813</v>
      </c>
      <c r="I2454" s="70" t="s">
        <v>91</v>
      </c>
    </row>
    <row r="2455" spans="1:9" x14ac:dyDescent="0.2">
      <c r="A2455" s="71">
        <v>7195893959235</v>
      </c>
      <c r="B2455" s="71">
        <v>7006565803904</v>
      </c>
      <c r="C2455" s="70" t="s">
        <v>48</v>
      </c>
      <c r="D2455">
        <v>0</v>
      </c>
      <c r="E2455" s="72">
        <v>0</v>
      </c>
      <c r="F2455" s="72">
        <v>5000</v>
      </c>
      <c r="G2455" s="70" t="s">
        <v>84</v>
      </c>
      <c r="H2455" s="70" t="s">
        <v>1814</v>
      </c>
      <c r="I2455" s="70" t="s">
        <v>91</v>
      </c>
    </row>
    <row r="2456" spans="1:9" x14ac:dyDescent="0.2">
      <c r="A2456" s="71">
        <v>7195893969238</v>
      </c>
      <c r="B2456" s="71">
        <v>7006565803928</v>
      </c>
      <c r="C2456" s="70" t="s">
        <v>48</v>
      </c>
      <c r="D2456">
        <v>0</v>
      </c>
      <c r="E2456" s="72">
        <v>0</v>
      </c>
      <c r="F2456" s="72">
        <v>5000</v>
      </c>
      <c r="G2456" s="70" t="s">
        <v>84</v>
      </c>
      <c r="H2456" s="70" t="s">
        <v>1815</v>
      </c>
      <c r="I2456" s="70" t="s">
        <v>91</v>
      </c>
    </row>
    <row r="2457" spans="1:9" x14ac:dyDescent="0.2">
      <c r="A2457" s="71">
        <v>7195893969241</v>
      </c>
      <c r="B2457" s="71">
        <v>7006565803953</v>
      </c>
      <c r="C2457" s="70" t="s">
        <v>48</v>
      </c>
      <c r="D2457">
        <v>0</v>
      </c>
      <c r="E2457" s="72">
        <v>0</v>
      </c>
      <c r="F2457" s="72">
        <v>5000</v>
      </c>
      <c r="G2457" s="70" t="s">
        <v>84</v>
      </c>
      <c r="H2457" s="70" t="s">
        <v>1816</v>
      </c>
      <c r="I2457" s="70" t="s">
        <v>91</v>
      </c>
    </row>
    <row r="2458" spans="1:9" x14ac:dyDescent="0.2">
      <c r="A2458" s="71">
        <v>7195893969244</v>
      </c>
      <c r="B2458" s="71">
        <v>7006565813977</v>
      </c>
      <c r="C2458" s="70" t="s">
        <v>48</v>
      </c>
      <c r="D2458">
        <v>0</v>
      </c>
      <c r="E2458" s="72">
        <v>0</v>
      </c>
      <c r="F2458" s="72">
        <v>5000</v>
      </c>
      <c r="G2458" s="70" t="s">
        <v>84</v>
      </c>
      <c r="H2458" s="70" t="s">
        <v>1817</v>
      </c>
      <c r="I2458" s="70" t="s">
        <v>91</v>
      </c>
    </row>
    <row r="2459" spans="1:9" x14ac:dyDescent="0.2">
      <c r="A2459" s="71">
        <v>7195893979247</v>
      </c>
      <c r="B2459" s="71">
        <v>7006565814001</v>
      </c>
      <c r="C2459" s="70" t="s">
        <v>48</v>
      </c>
      <c r="D2459">
        <v>0</v>
      </c>
      <c r="E2459" s="72">
        <v>0</v>
      </c>
      <c r="F2459" s="72">
        <v>5000</v>
      </c>
      <c r="G2459" s="70" t="s">
        <v>84</v>
      </c>
      <c r="H2459" s="70" t="s">
        <v>1818</v>
      </c>
      <c r="I2459" s="70" t="s">
        <v>91</v>
      </c>
    </row>
    <row r="2460" spans="1:9" x14ac:dyDescent="0.2">
      <c r="A2460" s="71">
        <v>7195893979250</v>
      </c>
      <c r="B2460" s="71">
        <v>7006565814025</v>
      </c>
      <c r="C2460" s="70" t="s">
        <v>48</v>
      </c>
      <c r="D2460">
        <v>0</v>
      </c>
      <c r="E2460" s="72">
        <v>0</v>
      </c>
      <c r="F2460" s="72">
        <v>5000</v>
      </c>
      <c r="G2460" s="70" t="s">
        <v>84</v>
      </c>
      <c r="H2460" s="70" t="s">
        <v>1819</v>
      </c>
      <c r="I2460" s="70" t="s">
        <v>91</v>
      </c>
    </row>
    <row r="2461" spans="1:9" x14ac:dyDescent="0.2">
      <c r="A2461" s="71">
        <v>7195893999266</v>
      </c>
      <c r="B2461" s="71">
        <v>7006565824202</v>
      </c>
      <c r="C2461" s="70" t="s">
        <v>48</v>
      </c>
      <c r="D2461">
        <v>0</v>
      </c>
      <c r="E2461" s="72">
        <v>446000</v>
      </c>
      <c r="F2461" s="72">
        <v>687700</v>
      </c>
      <c r="G2461" s="70" t="s">
        <v>84</v>
      </c>
      <c r="H2461" s="70" t="s">
        <v>1820</v>
      </c>
      <c r="I2461" s="70" t="s">
        <v>91</v>
      </c>
    </row>
    <row r="2462" spans="1:9" x14ac:dyDescent="0.2">
      <c r="A2462" s="71">
        <v>7195893999270</v>
      </c>
      <c r="B2462" s="71">
        <v>7006565834259</v>
      </c>
      <c r="C2462" s="70" t="s">
        <v>48</v>
      </c>
      <c r="D2462">
        <v>0</v>
      </c>
      <c r="E2462" s="72">
        <v>0</v>
      </c>
      <c r="F2462" s="72">
        <v>5000</v>
      </c>
      <c r="G2462" s="70" t="s">
        <v>84</v>
      </c>
      <c r="H2462" s="70" t="s">
        <v>1821</v>
      </c>
      <c r="I2462" s="70" t="s">
        <v>91</v>
      </c>
    </row>
    <row r="2463" spans="1:9" x14ac:dyDescent="0.2">
      <c r="A2463" s="71">
        <v>7195893999273</v>
      </c>
      <c r="B2463" s="71">
        <v>7006565834282</v>
      </c>
      <c r="C2463" s="70" t="s">
        <v>48</v>
      </c>
      <c r="D2463">
        <v>0</v>
      </c>
      <c r="E2463" s="72">
        <v>0</v>
      </c>
      <c r="F2463" s="72">
        <v>5000</v>
      </c>
      <c r="G2463" s="70" t="s">
        <v>84</v>
      </c>
      <c r="H2463" s="70" t="s">
        <v>1822</v>
      </c>
      <c r="I2463" s="70" t="s">
        <v>91</v>
      </c>
    </row>
    <row r="2464" spans="1:9" x14ac:dyDescent="0.2">
      <c r="A2464" s="71">
        <v>7195894009276</v>
      </c>
      <c r="B2464" s="71">
        <v>7006565834305</v>
      </c>
      <c r="C2464" s="70" t="s">
        <v>48</v>
      </c>
      <c r="D2464">
        <v>0</v>
      </c>
      <c r="E2464" s="72">
        <v>0</v>
      </c>
      <c r="F2464" s="72">
        <v>5000</v>
      </c>
      <c r="G2464" s="70" t="s">
        <v>84</v>
      </c>
      <c r="H2464" s="70" t="s">
        <v>1823</v>
      </c>
      <c r="I2464" s="70" t="s">
        <v>91</v>
      </c>
    </row>
    <row r="2465" spans="1:9" x14ac:dyDescent="0.2">
      <c r="A2465" s="71">
        <v>7195894009279</v>
      </c>
      <c r="B2465" s="71">
        <v>7006565834329</v>
      </c>
      <c r="C2465" s="70" t="s">
        <v>48</v>
      </c>
      <c r="D2465">
        <v>0</v>
      </c>
      <c r="E2465" s="72">
        <v>0</v>
      </c>
      <c r="F2465" s="72">
        <v>10000</v>
      </c>
      <c r="G2465" s="70" t="s">
        <v>84</v>
      </c>
      <c r="H2465" s="70" t="s">
        <v>1824</v>
      </c>
      <c r="I2465" s="70" t="s">
        <v>91</v>
      </c>
    </row>
    <row r="2466" spans="1:9" x14ac:dyDescent="0.2">
      <c r="A2466" s="71">
        <v>7195894019285</v>
      </c>
      <c r="B2466" s="71">
        <v>7006565844378</v>
      </c>
      <c r="C2466" s="70" t="s">
        <v>48</v>
      </c>
      <c r="D2466">
        <v>0</v>
      </c>
      <c r="E2466" s="72">
        <v>10000</v>
      </c>
      <c r="F2466" s="72">
        <v>1700</v>
      </c>
      <c r="G2466" s="70" t="s">
        <v>84</v>
      </c>
      <c r="H2466" s="70" t="s">
        <v>1825</v>
      </c>
      <c r="I2466" s="70" t="s">
        <v>91</v>
      </c>
    </row>
    <row r="2467" spans="1:9" x14ac:dyDescent="0.2">
      <c r="A2467" s="71">
        <v>7195894019286</v>
      </c>
      <c r="B2467" s="71">
        <v>7006565844378</v>
      </c>
      <c r="C2467" s="70" t="s">
        <v>81</v>
      </c>
      <c r="D2467">
        <v>0</v>
      </c>
      <c r="E2467" s="72">
        <v>200</v>
      </c>
      <c r="F2467" s="72">
        <v>0</v>
      </c>
      <c r="G2467" s="70" t="s">
        <v>84</v>
      </c>
      <c r="H2467" s="70" t="s">
        <v>1825</v>
      </c>
      <c r="I2467" s="70" t="s">
        <v>91</v>
      </c>
    </row>
    <row r="2468" spans="1:9" x14ac:dyDescent="0.2">
      <c r="A2468" s="71">
        <v>7195894029295</v>
      </c>
      <c r="B2468" s="71">
        <v>7006565874451</v>
      </c>
      <c r="C2468" s="70" t="s">
        <v>48</v>
      </c>
      <c r="D2468">
        <v>0</v>
      </c>
      <c r="E2468" s="72">
        <v>17600</v>
      </c>
      <c r="F2468" s="72">
        <v>42300</v>
      </c>
      <c r="G2468" s="70" t="s">
        <v>84</v>
      </c>
      <c r="H2468" s="70" t="s">
        <v>1826</v>
      </c>
      <c r="I2468" s="70" t="s">
        <v>91</v>
      </c>
    </row>
    <row r="2469" spans="1:9" x14ac:dyDescent="0.2">
      <c r="A2469" s="71">
        <v>7195894029299</v>
      </c>
      <c r="B2469" s="71">
        <v>7006565874482</v>
      </c>
      <c r="C2469" s="70" t="s">
        <v>48</v>
      </c>
      <c r="D2469">
        <v>0</v>
      </c>
      <c r="E2469" s="72">
        <v>11900</v>
      </c>
      <c r="F2469" s="72">
        <v>44100</v>
      </c>
      <c r="G2469" s="70" t="s">
        <v>84</v>
      </c>
      <c r="H2469" s="70" t="s">
        <v>1827</v>
      </c>
      <c r="I2469" s="70" t="s">
        <v>91</v>
      </c>
    </row>
    <row r="2470" spans="1:9" x14ac:dyDescent="0.2">
      <c r="A2470" s="71">
        <v>7195894039304</v>
      </c>
      <c r="B2470" s="71">
        <v>7006565884518</v>
      </c>
      <c r="C2470" s="70" t="s">
        <v>48</v>
      </c>
      <c r="D2470">
        <v>0</v>
      </c>
      <c r="E2470" s="72">
        <v>33600</v>
      </c>
      <c r="F2470" s="72">
        <v>23200</v>
      </c>
      <c r="G2470" s="70" t="s">
        <v>84</v>
      </c>
      <c r="H2470" s="70" t="s">
        <v>1828</v>
      </c>
      <c r="I2470" s="70" t="s">
        <v>91</v>
      </c>
    </row>
    <row r="2471" spans="1:9" x14ac:dyDescent="0.2">
      <c r="A2471" s="71">
        <v>7195894039308</v>
      </c>
      <c r="B2471" s="71">
        <v>7006565894552</v>
      </c>
      <c r="C2471" s="70" t="s">
        <v>48</v>
      </c>
      <c r="D2471">
        <v>0</v>
      </c>
      <c r="E2471" s="72">
        <v>31900</v>
      </c>
      <c r="F2471" s="72">
        <v>38200</v>
      </c>
      <c r="G2471" s="70" t="s">
        <v>84</v>
      </c>
      <c r="H2471" s="70" t="s">
        <v>1829</v>
      </c>
      <c r="I2471" s="70" t="s">
        <v>91</v>
      </c>
    </row>
    <row r="2472" spans="1:9" x14ac:dyDescent="0.2">
      <c r="A2472" s="71">
        <v>7195894049312</v>
      </c>
      <c r="B2472" s="71">
        <v>7006565904585</v>
      </c>
      <c r="C2472" s="70" t="s">
        <v>48</v>
      </c>
      <c r="D2472">
        <v>0</v>
      </c>
      <c r="E2472" s="72">
        <v>31900</v>
      </c>
      <c r="F2472" s="72">
        <v>32600</v>
      </c>
      <c r="G2472" s="70" t="s">
        <v>84</v>
      </c>
      <c r="H2472" s="70" t="s">
        <v>1830</v>
      </c>
      <c r="I2472" s="70" t="s">
        <v>91</v>
      </c>
    </row>
    <row r="2473" spans="1:9" x14ac:dyDescent="0.2">
      <c r="A2473" s="71">
        <v>7195894049318</v>
      </c>
      <c r="B2473" s="71">
        <v>7006565924627</v>
      </c>
      <c r="C2473" s="70" t="s">
        <v>48</v>
      </c>
      <c r="D2473">
        <v>0</v>
      </c>
      <c r="E2473" s="72">
        <v>31900</v>
      </c>
      <c r="F2473" s="72">
        <v>37200</v>
      </c>
      <c r="G2473" s="70" t="s">
        <v>84</v>
      </c>
      <c r="H2473" s="70" t="s">
        <v>1831</v>
      </c>
      <c r="I2473" s="70" t="s">
        <v>91</v>
      </c>
    </row>
    <row r="2474" spans="1:9" x14ac:dyDescent="0.2">
      <c r="A2474" s="71">
        <v>7195894059335</v>
      </c>
      <c r="B2474" s="71">
        <v>7006565934673</v>
      </c>
      <c r="C2474" s="70" t="s">
        <v>111</v>
      </c>
      <c r="D2474">
        <v>0</v>
      </c>
      <c r="E2474" s="72">
        <v>83500</v>
      </c>
      <c r="F2474" s="72">
        <v>7700</v>
      </c>
      <c r="G2474" s="70" t="s">
        <v>84</v>
      </c>
      <c r="H2474" s="70" t="s">
        <v>1832</v>
      </c>
      <c r="I2474" s="70" t="s">
        <v>91</v>
      </c>
    </row>
    <row r="2475" spans="1:9" x14ac:dyDescent="0.2">
      <c r="A2475" s="71">
        <v>7195894069347</v>
      </c>
      <c r="B2475" s="71">
        <v>7006565974754</v>
      </c>
      <c r="C2475" s="70" t="s">
        <v>48</v>
      </c>
      <c r="D2475">
        <v>0</v>
      </c>
      <c r="E2475" s="72">
        <v>0</v>
      </c>
      <c r="F2475" s="72">
        <v>55100</v>
      </c>
      <c r="G2475" s="70" t="s">
        <v>84</v>
      </c>
      <c r="H2475" s="70" t="s">
        <v>1833</v>
      </c>
      <c r="I2475" s="70" t="s">
        <v>91</v>
      </c>
    </row>
    <row r="2476" spans="1:9" x14ac:dyDescent="0.2">
      <c r="A2476" s="71">
        <v>7195894079373</v>
      </c>
      <c r="B2476" s="71">
        <v>7006565994861</v>
      </c>
      <c r="C2476" s="70" t="s">
        <v>79</v>
      </c>
      <c r="D2476">
        <v>-8.2200000000000006</v>
      </c>
      <c r="E2476" s="72">
        <v>-1900</v>
      </c>
      <c r="F2476" s="72">
        <v>0</v>
      </c>
      <c r="G2476" s="70" t="s">
        <v>76</v>
      </c>
      <c r="H2476" s="70" t="s">
        <v>1834</v>
      </c>
      <c r="I2476" s="70" t="s">
        <v>94</v>
      </c>
    </row>
    <row r="2477" spans="1:9" x14ac:dyDescent="0.2">
      <c r="A2477" s="71">
        <v>7195894079374</v>
      </c>
      <c r="B2477" s="71">
        <v>7006565994861</v>
      </c>
      <c r="C2477" s="70" t="s">
        <v>75</v>
      </c>
      <c r="D2477">
        <v>8.2200000000000006</v>
      </c>
      <c r="E2477" s="72">
        <v>1900</v>
      </c>
      <c r="F2477" s="72">
        <v>0</v>
      </c>
      <c r="G2477" s="70" t="s">
        <v>76</v>
      </c>
      <c r="H2477" s="70" t="s">
        <v>1834</v>
      </c>
      <c r="I2477" s="70" t="s">
        <v>119</v>
      </c>
    </row>
    <row r="2478" spans="1:9" x14ac:dyDescent="0.2">
      <c r="A2478" s="71">
        <v>7195894079376</v>
      </c>
      <c r="B2478" s="71">
        <v>7006565994861</v>
      </c>
      <c r="C2478" s="70" t="s">
        <v>75</v>
      </c>
      <c r="D2478">
        <v>0</v>
      </c>
      <c r="E2478" s="72">
        <v>700</v>
      </c>
      <c r="F2478" s="72">
        <v>0</v>
      </c>
      <c r="G2478" s="70" t="s">
        <v>84</v>
      </c>
      <c r="H2478" s="70" t="s">
        <v>1834</v>
      </c>
      <c r="I2478" s="70" t="s">
        <v>83</v>
      </c>
    </row>
    <row r="2479" spans="1:9" x14ac:dyDescent="0.2">
      <c r="A2479" s="71">
        <v>7195894089384</v>
      </c>
      <c r="B2479" s="71">
        <v>7006566024925</v>
      </c>
      <c r="C2479" s="70" t="s">
        <v>75</v>
      </c>
      <c r="D2479">
        <v>13.058</v>
      </c>
      <c r="E2479" s="72">
        <v>2400</v>
      </c>
      <c r="F2479" s="72">
        <v>0</v>
      </c>
      <c r="G2479" s="70" t="s">
        <v>76</v>
      </c>
      <c r="H2479" s="70" t="s">
        <v>1835</v>
      </c>
      <c r="I2479" s="70" t="s">
        <v>340</v>
      </c>
    </row>
    <row r="2480" spans="1:9" x14ac:dyDescent="0.2">
      <c r="A2480" s="71">
        <v>7195894089385</v>
      </c>
      <c r="B2480" s="71">
        <v>7006566024925</v>
      </c>
      <c r="C2480" s="70" t="s">
        <v>79</v>
      </c>
      <c r="D2480">
        <v>-5.5519999999999996</v>
      </c>
      <c r="E2480" s="72">
        <v>-1200</v>
      </c>
      <c r="F2480" s="72">
        <v>0</v>
      </c>
      <c r="G2480" s="70" t="s">
        <v>76</v>
      </c>
      <c r="H2480" s="70" t="s">
        <v>1835</v>
      </c>
      <c r="I2480" s="70" t="s">
        <v>373</v>
      </c>
    </row>
    <row r="2481" spans="1:9" x14ac:dyDescent="0.2">
      <c r="A2481" s="71">
        <v>7195894089386</v>
      </c>
      <c r="B2481" s="71">
        <v>7006566024925</v>
      </c>
      <c r="C2481" s="70" t="s">
        <v>80</v>
      </c>
      <c r="D2481">
        <v>-7.64</v>
      </c>
      <c r="E2481" s="72">
        <v>-1300</v>
      </c>
      <c r="F2481" s="72">
        <v>0</v>
      </c>
      <c r="G2481" s="70" t="s">
        <v>76</v>
      </c>
      <c r="H2481" s="70" t="s">
        <v>1835</v>
      </c>
      <c r="I2481" s="70" t="s">
        <v>338</v>
      </c>
    </row>
    <row r="2482" spans="1:9" x14ac:dyDescent="0.2">
      <c r="A2482" s="71">
        <v>7195894089387</v>
      </c>
      <c r="B2482" s="71">
        <v>7006566024925</v>
      </c>
      <c r="C2482" s="70" t="s">
        <v>81</v>
      </c>
      <c r="D2482">
        <v>0.13400000000000001</v>
      </c>
      <c r="E2482" s="72">
        <v>100</v>
      </c>
      <c r="F2482" s="72">
        <v>0</v>
      </c>
      <c r="G2482" s="70" t="s">
        <v>76</v>
      </c>
      <c r="H2482" s="70" t="s">
        <v>1835</v>
      </c>
      <c r="I2482" s="70" t="s">
        <v>345</v>
      </c>
    </row>
    <row r="2483" spans="1:9" x14ac:dyDescent="0.2">
      <c r="A2483" s="71">
        <v>7195894089398</v>
      </c>
      <c r="B2483" s="71">
        <v>7006566024954</v>
      </c>
      <c r="C2483" s="70" t="s">
        <v>80</v>
      </c>
      <c r="D2483">
        <v>-1.47</v>
      </c>
      <c r="E2483" s="72">
        <v>-200</v>
      </c>
      <c r="F2483" s="72">
        <v>0</v>
      </c>
      <c r="G2483" s="70" t="s">
        <v>76</v>
      </c>
      <c r="H2483" s="70" t="s">
        <v>1836</v>
      </c>
      <c r="I2483" s="70" t="s">
        <v>78</v>
      </c>
    </row>
    <row r="2484" spans="1:9" x14ac:dyDescent="0.2">
      <c r="A2484" s="71">
        <v>7195894089399</v>
      </c>
      <c r="B2484" s="71">
        <v>7006566024954</v>
      </c>
      <c r="C2484" s="70" t="s">
        <v>125</v>
      </c>
      <c r="D2484">
        <v>0.37</v>
      </c>
      <c r="E2484" s="72">
        <v>100</v>
      </c>
      <c r="F2484" s="72">
        <v>0</v>
      </c>
      <c r="G2484" s="70" t="s">
        <v>76</v>
      </c>
      <c r="H2484" s="70" t="s">
        <v>1836</v>
      </c>
      <c r="I2484" s="70" t="s">
        <v>78</v>
      </c>
    </row>
    <row r="2485" spans="1:9" x14ac:dyDescent="0.2">
      <c r="A2485" s="71">
        <v>7195894089400</v>
      </c>
      <c r="B2485" s="71">
        <v>7006566024954</v>
      </c>
      <c r="C2485" s="70" t="s">
        <v>79</v>
      </c>
      <c r="D2485">
        <v>1.1000000000000001</v>
      </c>
      <c r="E2485" s="72">
        <v>100</v>
      </c>
      <c r="F2485" s="72">
        <v>0</v>
      </c>
      <c r="G2485" s="70" t="s">
        <v>76</v>
      </c>
      <c r="H2485" s="70" t="s">
        <v>1836</v>
      </c>
      <c r="I2485" s="70" t="s">
        <v>78</v>
      </c>
    </row>
    <row r="2486" spans="1:9" x14ac:dyDescent="0.2">
      <c r="A2486" s="71">
        <v>7195894099410</v>
      </c>
      <c r="B2486" s="71">
        <v>7006566025004</v>
      </c>
      <c r="C2486" s="70" t="s">
        <v>48</v>
      </c>
      <c r="D2486">
        <v>0</v>
      </c>
      <c r="E2486" s="72">
        <v>33000</v>
      </c>
      <c r="F2486" s="72">
        <v>37800</v>
      </c>
      <c r="G2486" s="70" t="s">
        <v>84</v>
      </c>
      <c r="H2486" s="70" t="s">
        <v>1837</v>
      </c>
      <c r="I2486" s="70" t="s">
        <v>91</v>
      </c>
    </row>
    <row r="2487" spans="1:9" x14ac:dyDescent="0.2">
      <c r="A2487" s="71">
        <v>7195894109417</v>
      </c>
      <c r="B2487" s="71">
        <v>7006566035041</v>
      </c>
      <c r="C2487" s="70" t="s">
        <v>48</v>
      </c>
      <c r="D2487">
        <v>0</v>
      </c>
      <c r="E2487" s="72">
        <v>28000</v>
      </c>
      <c r="F2487" s="72">
        <v>41800</v>
      </c>
      <c r="G2487" s="70" t="s">
        <v>84</v>
      </c>
      <c r="H2487" s="70" t="s">
        <v>1838</v>
      </c>
      <c r="I2487" s="70" t="s">
        <v>91</v>
      </c>
    </row>
    <row r="2488" spans="1:9" x14ac:dyDescent="0.2">
      <c r="A2488" s="71">
        <v>7195894109421</v>
      </c>
      <c r="B2488" s="71">
        <v>7006566055078</v>
      </c>
      <c r="C2488" s="70" t="s">
        <v>48</v>
      </c>
      <c r="D2488">
        <v>0</v>
      </c>
      <c r="E2488" s="72">
        <v>64500</v>
      </c>
      <c r="F2488" s="72">
        <v>113100</v>
      </c>
      <c r="G2488" s="70" t="s">
        <v>84</v>
      </c>
      <c r="H2488" s="70" t="s">
        <v>1839</v>
      </c>
      <c r="I2488" s="70" t="s">
        <v>91</v>
      </c>
    </row>
    <row r="2489" spans="1:9" x14ac:dyDescent="0.2">
      <c r="A2489" s="71">
        <v>7195894109425</v>
      </c>
      <c r="B2489" s="71">
        <v>7006566065110</v>
      </c>
      <c r="C2489" s="70" t="s">
        <v>48</v>
      </c>
      <c r="D2489">
        <v>0</v>
      </c>
      <c r="E2489" s="72">
        <v>107600</v>
      </c>
      <c r="F2489" s="72">
        <v>4300</v>
      </c>
      <c r="G2489" s="70" t="s">
        <v>84</v>
      </c>
      <c r="H2489" s="70" t="s">
        <v>1840</v>
      </c>
      <c r="I2489" s="70" t="s">
        <v>91</v>
      </c>
    </row>
    <row r="2490" spans="1:9" x14ac:dyDescent="0.2">
      <c r="A2490" s="71">
        <v>7195894119431</v>
      </c>
      <c r="B2490" s="71">
        <v>7006566075165</v>
      </c>
      <c r="C2490" s="70" t="s">
        <v>48</v>
      </c>
      <c r="D2490">
        <v>0</v>
      </c>
      <c r="E2490" s="72">
        <v>152300</v>
      </c>
      <c r="F2490" s="72">
        <v>0</v>
      </c>
      <c r="G2490" s="70" t="s">
        <v>84</v>
      </c>
      <c r="H2490" s="70" t="s">
        <v>1841</v>
      </c>
      <c r="I2490" s="70" t="s">
        <v>91</v>
      </c>
    </row>
    <row r="2491" spans="1:9" x14ac:dyDescent="0.2">
      <c r="A2491" s="71">
        <v>7195894119432</v>
      </c>
      <c r="B2491" s="71">
        <v>7006566075165</v>
      </c>
      <c r="C2491" s="70" t="s">
        <v>48</v>
      </c>
      <c r="D2491">
        <v>0</v>
      </c>
      <c r="E2491" s="72">
        <v>0</v>
      </c>
      <c r="F2491" s="72">
        <v>-11400</v>
      </c>
      <c r="G2491" s="70" t="s">
        <v>82</v>
      </c>
      <c r="H2491" s="70" t="s">
        <v>1841</v>
      </c>
      <c r="I2491" s="70" t="s">
        <v>91</v>
      </c>
    </row>
    <row r="2492" spans="1:9" x14ac:dyDescent="0.2">
      <c r="A2492" s="71">
        <v>7195894129452</v>
      </c>
      <c r="B2492" s="71">
        <v>7006566095232</v>
      </c>
      <c r="C2492" s="70" t="s">
        <v>117</v>
      </c>
      <c r="D2492">
        <v>3.1</v>
      </c>
      <c r="E2492" s="72">
        <v>2300</v>
      </c>
      <c r="F2492" s="72">
        <v>0</v>
      </c>
      <c r="G2492" s="70" t="s">
        <v>76</v>
      </c>
      <c r="H2492" s="70" t="s">
        <v>1842</v>
      </c>
      <c r="I2492" s="70" t="s">
        <v>78</v>
      </c>
    </row>
    <row r="2493" spans="1:9" x14ac:dyDescent="0.2">
      <c r="A2493" s="71">
        <v>7195894129453</v>
      </c>
      <c r="B2493" s="71">
        <v>7006566095232</v>
      </c>
      <c r="C2493" s="70" t="s">
        <v>79</v>
      </c>
      <c r="D2493">
        <v>3.4249999999999998</v>
      </c>
      <c r="E2493" s="72">
        <v>1200</v>
      </c>
      <c r="F2493" s="72">
        <v>0</v>
      </c>
      <c r="G2493" s="70" t="s">
        <v>76</v>
      </c>
      <c r="H2493" s="70" t="s">
        <v>1842</v>
      </c>
      <c r="I2493" s="70" t="s">
        <v>78</v>
      </c>
    </row>
    <row r="2494" spans="1:9" x14ac:dyDescent="0.2">
      <c r="A2494" s="71">
        <v>7195894129454</v>
      </c>
      <c r="B2494" s="71">
        <v>7006566095232</v>
      </c>
      <c r="C2494" s="70" t="s">
        <v>80</v>
      </c>
      <c r="D2494">
        <v>-8.3000000000000007</v>
      </c>
      <c r="E2494" s="72">
        <v>-1400</v>
      </c>
      <c r="F2494" s="72">
        <v>0</v>
      </c>
      <c r="G2494" s="70" t="s">
        <v>76</v>
      </c>
      <c r="H2494" s="70" t="s">
        <v>1842</v>
      </c>
      <c r="I2494" s="70" t="s">
        <v>78</v>
      </c>
    </row>
    <row r="2495" spans="1:9" x14ac:dyDescent="0.2">
      <c r="A2495" s="71">
        <v>7195894129455</v>
      </c>
      <c r="B2495" s="71">
        <v>7006566095232</v>
      </c>
      <c r="C2495" s="70" t="s">
        <v>81</v>
      </c>
      <c r="D2495">
        <v>-4.125</v>
      </c>
      <c r="E2495" s="72">
        <v>-3100</v>
      </c>
      <c r="F2495" s="72">
        <v>0</v>
      </c>
      <c r="G2495" s="70" t="s">
        <v>76</v>
      </c>
      <c r="H2495" s="70" t="s">
        <v>1842</v>
      </c>
      <c r="I2495" s="70" t="s">
        <v>78</v>
      </c>
    </row>
    <row r="2496" spans="1:9" x14ac:dyDescent="0.2">
      <c r="A2496" s="71">
        <v>7195894129456</v>
      </c>
      <c r="B2496" s="71">
        <v>7006566095232</v>
      </c>
      <c r="C2496" s="70" t="s">
        <v>75</v>
      </c>
      <c r="D2496">
        <v>5.9</v>
      </c>
      <c r="E2496" s="72">
        <v>1000</v>
      </c>
      <c r="F2496" s="72">
        <v>0</v>
      </c>
      <c r="G2496" s="70" t="s">
        <v>76</v>
      </c>
      <c r="H2496" s="70" t="s">
        <v>1842</v>
      </c>
      <c r="I2496" s="70" t="s">
        <v>78</v>
      </c>
    </row>
    <row r="2497" spans="1:9" x14ac:dyDescent="0.2">
      <c r="A2497" s="71">
        <v>7195894149470</v>
      </c>
      <c r="B2497" s="71">
        <v>7006566105320</v>
      </c>
      <c r="C2497" s="70" t="s">
        <v>75</v>
      </c>
      <c r="D2497">
        <v>-2.2709999999999999</v>
      </c>
      <c r="E2497" s="72">
        <v>-600</v>
      </c>
      <c r="F2497" s="72">
        <v>0</v>
      </c>
      <c r="G2497" s="70" t="s">
        <v>76</v>
      </c>
      <c r="H2497" s="70" t="s">
        <v>1843</v>
      </c>
      <c r="I2497" s="70" t="s">
        <v>78</v>
      </c>
    </row>
    <row r="2498" spans="1:9" x14ac:dyDescent="0.2">
      <c r="A2498" s="71">
        <v>7195894149471</v>
      </c>
      <c r="B2498" s="71">
        <v>7006566105320</v>
      </c>
      <c r="C2498" s="70" t="s">
        <v>79</v>
      </c>
      <c r="D2498">
        <v>-5.8000000000000003E-2</v>
      </c>
      <c r="E2498" s="72">
        <v>-100</v>
      </c>
      <c r="F2498" s="72">
        <v>0</v>
      </c>
      <c r="G2498" s="70" t="s">
        <v>76</v>
      </c>
      <c r="H2498" s="70" t="s">
        <v>1843</v>
      </c>
      <c r="I2498" s="70" t="s">
        <v>78</v>
      </c>
    </row>
    <row r="2499" spans="1:9" x14ac:dyDescent="0.2">
      <c r="A2499" s="71">
        <v>7195894149472</v>
      </c>
      <c r="B2499" s="71">
        <v>7006566105320</v>
      </c>
      <c r="C2499" s="70" t="s">
        <v>80</v>
      </c>
      <c r="D2499">
        <v>-1.19</v>
      </c>
      <c r="E2499" s="72">
        <v>-300</v>
      </c>
      <c r="F2499" s="72">
        <v>0</v>
      </c>
      <c r="G2499" s="70" t="s">
        <v>76</v>
      </c>
      <c r="H2499" s="70" t="s">
        <v>1843</v>
      </c>
      <c r="I2499" s="70" t="s">
        <v>78</v>
      </c>
    </row>
    <row r="2500" spans="1:9" x14ac:dyDescent="0.2">
      <c r="A2500" s="71">
        <v>7195894149473</v>
      </c>
      <c r="B2500" s="71">
        <v>7006566105320</v>
      </c>
      <c r="C2500" s="70" t="s">
        <v>81</v>
      </c>
      <c r="D2500">
        <v>3.5190000000000001</v>
      </c>
      <c r="E2500" s="72">
        <v>1000</v>
      </c>
      <c r="F2500" s="72">
        <v>0</v>
      </c>
      <c r="G2500" s="70" t="s">
        <v>76</v>
      </c>
      <c r="H2500" s="70" t="s">
        <v>1843</v>
      </c>
      <c r="I2500" s="70" t="s">
        <v>78</v>
      </c>
    </row>
    <row r="2501" spans="1:9" x14ac:dyDescent="0.2">
      <c r="A2501" s="71">
        <v>7195894169481</v>
      </c>
      <c r="B2501" s="71">
        <v>7006566115362</v>
      </c>
      <c r="C2501" s="70" t="s">
        <v>79</v>
      </c>
      <c r="D2501">
        <v>3.5</v>
      </c>
      <c r="E2501" s="72">
        <v>800</v>
      </c>
      <c r="F2501" s="72">
        <v>0</v>
      </c>
      <c r="G2501" s="70" t="s">
        <v>76</v>
      </c>
      <c r="H2501" s="70" t="s">
        <v>1844</v>
      </c>
      <c r="I2501" s="70" t="s">
        <v>78</v>
      </c>
    </row>
    <row r="2502" spans="1:9" x14ac:dyDescent="0.2">
      <c r="A2502" s="71">
        <v>7195894169482</v>
      </c>
      <c r="B2502" s="71">
        <v>7006566115362</v>
      </c>
      <c r="C2502" s="70" t="s">
        <v>81</v>
      </c>
      <c r="D2502">
        <v>-0.4</v>
      </c>
      <c r="E2502" s="72">
        <v>-300</v>
      </c>
      <c r="F2502" s="72">
        <v>0</v>
      </c>
      <c r="G2502" s="70" t="s">
        <v>76</v>
      </c>
      <c r="H2502" s="70" t="s">
        <v>1844</v>
      </c>
      <c r="I2502" s="70" t="s">
        <v>78</v>
      </c>
    </row>
    <row r="2503" spans="1:9" x14ac:dyDescent="0.2">
      <c r="A2503" s="71">
        <v>7195894169483</v>
      </c>
      <c r="B2503" s="71">
        <v>7006566115362</v>
      </c>
      <c r="C2503" s="70" t="s">
        <v>80</v>
      </c>
      <c r="D2503">
        <v>-3.1</v>
      </c>
      <c r="E2503" s="72">
        <v>-500</v>
      </c>
      <c r="F2503" s="72">
        <v>0</v>
      </c>
      <c r="G2503" s="70" t="s">
        <v>76</v>
      </c>
      <c r="H2503" s="70" t="s">
        <v>1844</v>
      </c>
      <c r="I2503" s="70" t="s">
        <v>78</v>
      </c>
    </row>
    <row r="2504" spans="1:9" x14ac:dyDescent="0.2">
      <c r="A2504" s="71">
        <v>7195894169491</v>
      </c>
      <c r="B2504" s="71">
        <v>7006566115386</v>
      </c>
      <c r="C2504" s="70" t="s">
        <v>79</v>
      </c>
      <c r="D2504">
        <v>-3.8010000000000002</v>
      </c>
      <c r="E2504" s="72">
        <v>-800</v>
      </c>
      <c r="F2504" s="72">
        <v>0</v>
      </c>
      <c r="G2504" s="70" t="s">
        <v>76</v>
      </c>
      <c r="H2504" s="70" t="s">
        <v>1845</v>
      </c>
      <c r="I2504" s="70" t="s">
        <v>78</v>
      </c>
    </row>
    <row r="2505" spans="1:9" x14ac:dyDescent="0.2">
      <c r="A2505" s="71">
        <v>7195894169492</v>
      </c>
      <c r="B2505" s="71">
        <v>7006566115386</v>
      </c>
      <c r="C2505" s="70" t="s">
        <v>81</v>
      </c>
      <c r="D2505">
        <v>-1.524</v>
      </c>
      <c r="E2505" s="72">
        <v>-1100</v>
      </c>
      <c r="F2505" s="72">
        <v>0</v>
      </c>
      <c r="G2505" s="70" t="s">
        <v>76</v>
      </c>
      <c r="H2505" s="70" t="s">
        <v>1845</v>
      </c>
      <c r="I2505" s="70" t="s">
        <v>78</v>
      </c>
    </row>
    <row r="2506" spans="1:9" x14ac:dyDescent="0.2">
      <c r="A2506" s="71">
        <v>7195894169493</v>
      </c>
      <c r="B2506" s="71">
        <v>7006566115386</v>
      </c>
      <c r="C2506" s="70" t="s">
        <v>75</v>
      </c>
      <c r="D2506">
        <v>5.125</v>
      </c>
      <c r="E2506" s="72">
        <v>1800</v>
      </c>
      <c r="F2506" s="72">
        <v>0</v>
      </c>
      <c r="G2506" s="70" t="s">
        <v>76</v>
      </c>
      <c r="H2506" s="70" t="s">
        <v>1845</v>
      </c>
      <c r="I2506" s="70" t="s">
        <v>78</v>
      </c>
    </row>
    <row r="2507" spans="1:9" x14ac:dyDescent="0.2">
      <c r="A2507" s="71">
        <v>7195894169494</v>
      </c>
      <c r="B2507" s="71">
        <v>7006566115386</v>
      </c>
      <c r="C2507" s="70" t="s">
        <v>80</v>
      </c>
      <c r="D2507">
        <v>0.2</v>
      </c>
      <c r="E2507" s="72">
        <v>100</v>
      </c>
      <c r="F2507" s="72">
        <v>0</v>
      </c>
      <c r="G2507" s="70" t="s">
        <v>76</v>
      </c>
      <c r="H2507" s="70" t="s">
        <v>1845</v>
      </c>
      <c r="I2507" s="70" t="s">
        <v>78</v>
      </c>
    </row>
    <row r="2508" spans="1:9" x14ac:dyDescent="0.2">
      <c r="A2508" s="71">
        <v>7195894189505</v>
      </c>
      <c r="B2508" s="71">
        <v>7006566115415</v>
      </c>
      <c r="C2508" s="70" t="s">
        <v>48</v>
      </c>
      <c r="D2508">
        <v>0</v>
      </c>
      <c r="E2508" s="72">
        <v>3000</v>
      </c>
      <c r="F2508" s="72">
        <v>13300</v>
      </c>
      <c r="G2508" s="70" t="s">
        <v>84</v>
      </c>
      <c r="H2508" s="70" t="s">
        <v>1846</v>
      </c>
      <c r="I2508" s="70" t="s">
        <v>91</v>
      </c>
    </row>
    <row r="2509" spans="1:9" x14ac:dyDescent="0.2">
      <c r="A2509" s="71">
        <v>7195894199525</v>
      </c>
      <c r="B2509" s="71">
        <v>7006566125472</v>
      </c>
      <c r="C2509" s="70" t="s">
        <v>117</v>
      </c>
      <c r="D2509">
        <v>6.2</v>
      </c>
      <c r="E2509" s="72">
        <v>4600</v>
      </c>
      <c r="F2509" s="72">
        <v>0</v>
      </c>
      <c r="G2509" s="70" t="s">
        <v>76</v>
      </c>
      <c r="H2509" s="70" t="s">
        <v>1847</v>
      </c>
      <c r="I2509" s="70" t="s">
        <v>78</v>
      </c>
    </row>
    <row r="2510" spans="1:9" x14ac:dyDescent="0.2">
      <c r="A2510" s="71">
        <v>7195894199526</v>
      </c>
      <c r="B2510" s="71">
        <v>7006566125472</v>
      </c>
      <c r="C2510" s="70" t="s">
        <v>80</v>
      </c>
      <c r="D2510">
        <v>4.0999999999999996</v>
      </c>
      <c r="E2510" s="72">
        <v>3000</v>
      </c>
      <c r="F2510" s="72">
        <v>0</v>
      </c>
      <c r="G2510" s="70" t="s">
        <v>76</v>
      </c>
      <c r="H2510" s="70" t="s">
        <v>1847</v>
      </c>
      <c r="I2510" s="70" t="s">
        <v>78</v>
      </c>
    </row>
    <row r="2511" spans="1:9" x14ac:dyDescent="0.2">
      <c r="A2511" s="71">
        <v>7195894199527</v>
      </c>
      <c r="B2511" s="71">
        <v>7006566125472</v>
      </c>
      <c r="C2511" s="70" t="s">
        <v>81</v>
      </c>
      <c r="D2511">
        <v>-14.5</v>
      </c>
      <c r="E2511" s="72">
        <v>-10600</v>
      </c>
      <c r="F2511" s="72">
        <v>0</v>
      </c>
      <c r="G2511" s="70" t="s">
        <v>76</v>
      </c>
      <c r="H2511" s="70" t="s">
        <v>1847</v>
      </c>
      <c r="I2511" s="70" t="s">
        <v>78</v>
      </c>
    </row>
    <row r="2512" spans="1:9" x14ac:dyDescent="0.2">
      <c r="A2512" s="71">
        <v>7195894199528</v>
      </c>
      <c r="B2512" s="71">
        <v>7006566125472</v>
      </c>
      <c r="C2512" s="70" t="s">
        <v>79</v>
      </c>
      <c r="D2512">
        <v>4.2</v>
      </c>
      <c r="E2512" s="72">
        <v>3000</v>
      </c>
      <c r="F2512" s="72">
        <v>0</v>
      </c>
      <c r="G2512" s="70" t="s">
        <v>76</v>
      </c>
      <c r="H2512" s="70" t="s">
        <v>1847</v>
      </c>
      <c r="I2512" s="70" t="s">
        <v>78</v>
      </c>
    </row>
    <row r="2513" spans="1:9" x14ac:dyDescent="0.2">
      <c r="A2513" s="71">
        <v>7195894209539</v>
      </c>
      <c r="B2513" s="71">
        <v>7006566145560</v>
      </c>
      <c r="C2513" s="70" t="s">
        <v>48</v>
      </c>
      <c r="D2513">
        <v>0</v>
      </c>
      <c r="E2513" s="72">
        <v>0</v>
      </c>
      <c r="F2513" s="72">
        <v>75100</v>
      </c>
      <c r="G2513" s="70" t="s">
        <v>84</v>
      </c>
      <c r="H2513" s="70" t="s">
        <v>1848</v>
      </c>
      <c r="I2513" s="70" t="s">
        <v>91</v>
      </c>
    </row>
    <row r="2514" spans="1:9" x14ac:dyDescent="0.2">
      <c r="A2514" s="71">
        <v>7195894219545</v>
      </c>
      <c r="B2514" s="71">
        <v>7006566155598</v>
      </c>
      <c r="C2514" s="70" t="s">
        <v>48</v>
      </c>
      <c r="D2514">
        <v>0</v>
      </c>
      <c r="E2514" s="72">
        <v>0</v>
      </c>
      <c r="F2514" s="72">
        <v>43300</v>
      </c>
      <c r="G2514" s="70" t="s">
        <v>84</v>
      </c>
      <c r="H2514" s="70" t="s">
        <v>1849</v>
      </c>
      <c r="I2514" s="70" t="s">
        <v>91</v>
      </c>
    </row>
    <row r="2515" spans="1:9" x14ac:dyDescent="0.2">
      <c r="A2515" s="71">
        <v>7195894219551</v>
      </c>
      <c r="B2515" s="71">
        <v>7006566175635</v>
      </c>
      <c r="C2515" s="70" t="s">
        <v>48</v>
      </c>
      <c r="D2515">
        <v>0</v>
      </c>
      <c r="E2515" s="72">
        <v>0</v>
      </c>
      <c r="F2515" s="72">
        <v>32000</v>
      </c>
      <c r="G2515" s="70" t="s">
        <v>84</v>
      </c>
      <c r="H2515" s="70" t="s">
        <v>1850</v>
      </c>
      <c r="I2515" s="70" t="s">
        <v>91</v>
      </c>
    </row>
    <row r="2516" spans="1:9" x14ac:dyDescent="0.2">
      <c r="A2516" s="71">
        <v>7195894229554</v>
      </c>
      <c r="B2516" s="71">
        <v>7006566185669</v>
      </c>
      <c r="C2516" s="70" t="s">
        <v>75</v>
      </c>
      <c r="D2516">
        <v>-3</v>
      </c>
      <c r="E2516" s="72">
        <v>-800</v>
      </c>
      <c r="F2516" s="72">
        <v>0</v>
      </c>
      <c r="G2516" s="70" t="s">
        <v>76</v>
      </c>
      <c r="H2516" s="70" t="s">
        <v>1851</v>
      </c>
      <c r="I2516" s="70" t="s">
        <v>78</v>
      </c>
    </row>
    <row r="2517" spans="1:9" x14ac:dyDescent="0.2">
      <c r="A2517" s="71">
        <v>7195894229555</v>
      </c>
      <c r="B2517" s="71">
        <v>7006566185669</v>
      </c>
      <c r="C2517" s="70" t="s">
        <v>79</v>
      </c>
      <c r="D2517">
        <v>3</v>
      </c>
      <c r="E2517" s="72">
        <v>800</v>
      </c>
      <c r="F2517" s="72">
        <v>0</v>
      </c>
      <c r="G2517" s="70" t="s">
        <v>76</v>
      </c>
      <c r="H2517" s="70" t="s">
        <v>1851</v>
      </c>
      <c r="I2517" s="70" t="s">
        <v>78</v>
      </c>
    </row>
    <row r="2518" spans="1:9" x14ac:dyDescent="0.2">
      <c r="A2518" s="71">
        <v>7195894229559</v>
      </c>
      <c r="B2518" s="71">
        <v>7006566185688</v>
      </c>
      <c r="C2518" s="70" t="s">
        <v>75</v>
      </c>
      <c r="D2518">
        <v>0</v>
      </c>
      <c r="E2518" s="72">
        <v>100</v>
      </c>
      <c r="F2518" s="72">
        <v>0</v>
      </c>
      <c r="G2518" s="70" t="s">
        <v>84</v>
      </c>
      <c r="H2518" s="70" t="s">
        <v>1852</v>
      </c>
      <c r="I2518" s="70" t="s">
        <v>83</v>
      </c>
    </row>
    <row r="2519" spans="1:9" x14ac:dyDescent="0.2">
      <c r="A2519" s="71">
        <v>7195894239564</v>
      </c>
      <c r="B2519" s="71">
        <v>7006566185710</v>
      </c>
      <c r="C2519" s="70" t="s">
        <v>79</v>
      </c>
      <c r="D2519">
        <v>-0.9</v>
      </c>
      <c r="E2519" s="72">
        <v>0</v>
      </c>
      <c r="F2519" s="72">
        <v>0</v>
      </c>
      <c r="G2519" s="70" t="s">
        <v>76</v>
      </c>
      <c r="H2519" s="70" t="s">
        <v>1853</v>
      </c>
      <c r="I2519" s="70" t="s">
        <v>78</v>
      </c>
    </row>
    <row r="2520" spans="1:9" x14ac:dyDescent="0.2">
      <c r="A2520" s="71">
        <v>7195894239565</v>
      </c>
      <c r="B2520" s="71">
        <v>7006566185710</v>
      </c>
      <c r="C2520" s="70" t="s">
        <v>81</v>
      </c>
      <c r="D2520">
        <v>-0.05</v>
      </c>
      <c r="E2520" s="72">
        <v>0</v>
      </c>
      <c r="F2520" s="72">
        <v>0</v>
      </c>
      <c r="G2520" s="70" t="s">
        <v>76</v>
      </c>
      <c r="H2520" s="70" t="s">
        <v>1853</v>
      </c>
      <c r="I2520" s="70" t="s">
        <v>78</v>
      </c>
    </row>
    <row r="2521" spans="1:9" x14ac:dyDescent="0.2">
      <c r="A2521" s="71">
        <v>7195894239566</v>
      </c>
      <c r="B2521" s="71">
        <v>7006566185710</v>
      </c>
      <c r="C2521" s="70" t="s">
        <v>75</v>
      </c>
      <c r="D2521">
        <v>-0.85</v>
      </c>
      <c r="E2521" s="72">
        <v>0</v>
      </c>
      <c r="F2521" s="72">
        <v>0</v>
      </c>
      <c r="G2521" s="70" t="s">
        <v>76</v>
      </c>
      <c r="H2521" s="70" t="s">
        <v>1853</v>
      </c>
      <c r="I2521" s="70" t="s">
        <v>78</v>
      </c>
    </row>
    <row r="2522" spans="1:9" x14ac:dyDescent="0.2">
      <c r="A2522" s="71">
        <v>7195894239567</v>
      </c>
      <c r="B2522" s="71">
        <v>7006566185710</v>
      </c>
      <c r="C2522" s="70" t="s">
        <v>80</v>
      </c>
      <c r="D2522">
        <v>1.8</v>
      </c>
      <c r="E2522" s="72">
        <v>0</v>
      </c>
      <c r="F2522" s="72">
        <v>0</v>
      </c>
      <c r="G2522" s="70" t="s">
        <v>76</v>
      </c>
      <c r="H2522" s="70" t="s">
        <v>1853</v>
      </c>
      <c r="I2522" s="70" t="s">
        <v>78</v>
      </c>
    </row>
    <row r="2523" spans="1:9" x14ac:dyDescent="0.2">
      <c r="A2523" s="71">
        <v>7195894239568</v>
      </c>
      <c r="B2523" s="71">
        <v>7006566185710</v>
      </c>
      <c r="C2523" s="70" t="s">
        <v>79</v>
      </c>
      <c r="D2523">
        <v>0</v>
      </c>
      <c r="E2523" s="72">
        <v>300</v>
      </c>
      <c r="F2523" s="72">
        <v>0</v>
      </c>
      <c r="G2523" s="70" t="s">
        <v>84</v>
      </c>
      <c r="H2523" s="70" t="s">
        <v>1853</v>
      </c>
      <c r="I2523" s="70" t="s">
        <v>83</v>
      </c>
    </row>
    <row r="2524" spans="1:9" x14ac:dyDescent="0.2">
      <c r="A2524" s="71">
        <v>7195894239569</v>
      </c>
      <c r="B2524" s="71">
        <v>7006566185710</v>
      </c>
      <c r="C2524" s="70" t="s">
        <v>75</v>
      </c>
      <c r="D2524">
        <v>0</v>
      </c>
      <c r="E2524" s="72">
        <v>900</v>
      </c>
      <c r="F2524" s="72">
        <v>0</v>
      </c>
      <c r="G2524" s="70" t="s">
        <v>84</v>
      </c>
      <c r="H2524" s="70" t="s">
        <v>1853</v>
      </c>
      <c r="I2524" s="70" t="s">
        <v>83</v>
      </c>
    </row>
    <row r="2525" spans="1:9" x14ac:dyDescent="0.2">
      <c r="A2525" s="71">
        <v>7195894239570</v>
      </c>
      <c r="B2525" s="71">
        <v>7006566185710</v>
      </c>
      <c r="C2525" s="70" t="s">
        <v>80</v>
      </c>
      <c r="D2525">
        <v>0</v>
      </c>
      <c r="E2525" s="72">
        <v>300</v>
      </c>
      <c r="F2525" s="72">
        <v>0</v>
      </c>
      <c r="G2525" s="70" t="s">
        <v>84</v>
      </c>
      <c r="H2525" s="70" t="s">
        <v>1853</v>
      </c>
      <c r="I2525" s="70" t="s">
        <v>83</v>
      </c>
    </row>
    <row r="2526" spans="1:9" x14ac:dyDescent="0.2">
      <c r="A2526" s="71">
        <v>7195894249579</v>
      </c>
      <c r="B2526" s="71">
        <v>7006566195736</v>
      </c>
      <c r="C2526" s="70" t="s">
        <v>48</v>
      </c>
      <c r="D2526">
        <v>0</v>
      </c>
      <c r="E2526" s="72">
        <v>0</v>
      </c>
      <c r="F2526" s="72">
        <v>49600</v>
      </c>
      <c r="G2526" s="70" t="s">
        <v>84</v>
      </c>
      <c r="H2526" s="70" t="s">
        <v>1854</v>
      </c>
      <c r="I2526" s="70" t="s">
        <v>91</v>
      </c>
    </row>
    <row r="2527" spans="1:9" x14ac:dyDescent="0.2">
      <c r="A2527" s="71">
        <v>7195894249586</v>
      </c>
      <c r="B2527" s="71">
        <v>7006566195775</v>
      </c>
      <c r="C2527" s="70" t="s">
        <v>48</v>
      </c>
      <c r="D2527">
        <v>0</v>
      </c>
      <c r="E2527" s="72">
        <v>449900</v>
      </c>
      <c r="F2527" s="72">
        <v>184900</v>
      </c>
      <c r="G2527" s="70" t="s">
        <v>84</v>
      </c>
      <c r="H2527" s="70" t="s">
        <v>1855</v>
      </c>
      <c r="I2527" s="70" t="s">
        <v>91</v>
      </c>
    </row>
    <row r="2528" spans="1:9" x14ac:dyDescent="0.2">
      <c r="A2528" s="71">
        <v>7195894259593</v>
      </c>
      <c r="B2528" s="71">
        <v>7006566215826</v>
      </c>
      <c r="C2528" s="70" t="s">
        <v>117</v>
      </c>
      <c r="D2528">
        <v>0</v>
      </c>
      <c r="E2528" s="72">
        <v>35000</v>
      </c>
      <c r="F2528" s="72">
        <v>25300</v>
      </c>
      <c r="G2528" s="70" t="s">
        <v>84</v>
      </c>
      <c r="H2528" s="70" t="s">
        <v>1856</v>
      </c>
      <c r="I2528" s="70" t="s">
        <v>91</v>
      </c>
    </row>
    <row r="2529" spans="1:9" x14ac:dyDescent="0.2">
      <c r="A2529" s="71">
        <v>7195894259599</v>
      </c>
      <c r="B2529" s="71">
        <v>7006566225859</v>
      </c>
      <c r="C2529" s="70" t="s">
        <v>80</v>
      </c>
      <c r="D2529">
        <v>-23.158999999999999</v>
      </c>
      <c r="E2529" s="72">
        <v>-3800</v>
      </c>
      <c r="F2529" s="72">
        <v>0</v>
      </c>
      <c r="G2529" s="70" t="s">
        <v>76</v>
      </c>
      <c r="H2529" s="70" t="s">
        <v>1857</v>
      </c>
      <c r="I2529" s="70" t="s">
        <v>78</v>
      </c>
    </row>
    <row r="2530" spans="1:9" x14ac:dyDescent="0.2">
      <c r="A2530" s="71">
        <v>7195894259600</v>
      </c>
      <c r="B2530" s="71">
        <v>7006566225859</v>
      </c>
      <c r="C2530" s="70" t="s">
        <v>81</v>
      </c>
      <c r="D2530">
        <v>1.4370000000000001</v>
      </c>
      <c r="E2530" s="72">
        <v>200</v>
      </c>
      <c r="F2530" s="72">
        <v>0</v>
      </c>
      <c r="G2530" s="70" t="s">
        <v>76</v>
      </c>
      <c r="H2530" s="70" t="s">
        <v>1857</v>
      </c>
      <c r="I2530" s="70" t="s">
        <v>78</v>
      </c>
    </row>
    <row r="2531" spans="1:9" x14ac:dyDescent="0.2">
      <c r="A2531" s="71">
        <v>7195894259601</v>
      </c>
      <c r="B2531" s="71">
        <v>7006566225859</v>
      </c>
      <c r="C2531" s="70" t="s">
        <v>75</v>
      </c>
      <c r="D2531">
        <v>18.521999999999998</v>
      </c>
      <c r="E2531" s="72">
        <v>3100</v>
      </c>
      <c r="F2531" s="72">
        <v>0</v>
      </c>
      <c r="G2531" s="70" t="s">
        <v>76</v>
      </c>
      <c r="H2531" s="70" t="s">
        <v>1857</v>
      </c>
      <c r="I2531" s="70" t="s">
        <v>78</v>
      </c>
    </row>
    <row r="2532" spans="1:9" x14ac:dyDescent="0.2">
      <c r="A2532" s="71">
        <v>7195894259602</v>
      </c>
      <c r="B2532" s="71">
        <v>7006566225859</v>
      </c>
      <c r="C2532" s="70" t="s">
        <v>79</v>
      </c>
      <c r="D2532">
        <v>3.2</v>
      </c>
      <c r="E2532" s="72">
        <v>500</v>
      </c>
      <c r="F2532" s="72">
        <v>0</v>
      </c>
      <c r="G2532" s="70" t="s">
        <v>76</v>
      </c>
      <c r="H2532" s="70" t="s">
        <v>1857</v>
      </c>
      <c r="I2532" s="70" t="s">
        <v>78</v>
      </c>
    </row>
    <row r="2533" spans="1:9" x14ac:dyDescent="0.2">
      <c r="A2533" s="71">
        <v>7195894269618</v>
      </c>
      <c r="B2533" s="71">
        <v>7006566225898</v>
      </c>
      <c r="C2533" s="70" t="s">
        <v>48</v>
      </c>
      <c r="D2533">
        <v>0</v>
      </c>
      <c r="E2533" s="72">
        <v>0</v>
      </c>
      <c r="F2533" s="72">
        <v>175200</v>
      </c>
      <c r="G2533" s="70" t="s">
        <v>84</v>
      </c>
      <c r="H2533" s="70" t="s">
        <v>1858</v>
      </c>
      <c r="I2533" s="70" t="s">
        <v>91</v>
      </c>
    </row>
    <row r="2534" spans="1:9" x14ac:dyDescent="0.2">
      <c r="A2534" s="71">
        <v>7195894269625</v>
      </c>
      <c r="B2534" s="71">
        <v>7006566255950</v>
      </c>
      <c r="C2534" s="70" t="s">
        <v>48</v>
      </c>
      <c r="D2534">
        <v>0</v>
      </c>
      <c r="E2534" s="72">
        <v>0</v>
      </c>
      <c r="F2534" s="72">
        <v>50500</v>
      </c>
      <c r="G2534" s="70" t="s">
        <v>84</v>
      </c>
      <c r="H2534" s="70" t="s">
        <v>1859</v>
      </c>
      <c r="I2534" s="70" t="s">
        <v>91</v>
      </c>
    </row>
    <row r="2535" spans="1:9" x14ac:dyDescent="0.2">
      <c r="A2535" s="71">
        <v>7195894279631</v>
      </c>
      <c r="B2535" s="71">
        <v>7006566255985</v>
      </c>
      <c r="C2535" s="70" t="s">
        <v>48</v>
      </c>
      <c r="D2535">
        <v>0</v>
      </c>
      <c r="E2535" s="72">
        <v>5000</v>
      </c>
      <c r="F2535" s="72">
        <v>16800</v>
      </c>
      <c r="G2535" s="70" t="s">
        <v>84</v>
      </c>
      <c r="H2535" s="70" t="s">
        <v>1860</v>
      </c>
      <c r="I2535" s="70" t="s">
        <v>91</v>
      </c>
    </row>
    <row r="2536" spans="1:9" x14ac:dyDescent="0.2">
      <c r="A2536" s="71">
        <v>7195894279636</v>
      </c>
      <c r="B2536" s="71">
        <v>7006566266015</v>
      </c>
      <c r="C2536" s="70" t="s">
        <v>48</v>
      </c>
      <c r="D2536">
        <v>0</v>
      </c>
      <c r="E2536" s="72">
        <v>5000</v>
      </c>
      <c r="F2536" s="72">
        <v>63800</v>
      </c>
      <c r="G2536" s="70" t="s">
        <v>84</v>
      </c>
      <c r="H2536" s="70" t="s">
        <v>1861</v>
      </c>
      <c r="I2536" s="70" t="s">
        <v>91</v>
      </c>
    </row>
    <row r="2537" spans="1:9" x14ac:dyDescent="0.2">
      <c r="A2537" s="71">
        <v>7195894289641</v>
      </c>
      <c r="B2537" s="71">
        <v>7006566276046</v>
      </c>
      <c r="C2537" s="70" t="s">
        <v>48</v>
      </c>
      <c r="D2537">
        <v>0</v>
      </c>
      <c r="E2537" s="72">
        <v>4900</v>
      </c>
      <c r="F2537" s="72">
        <v>36500</v>
      </c>
      <c r="G2537" s="70" t="s">
        <v>84</v>
      </c>
      <c r="H2537" s="70" t="s">
        <v>1862</v>
      </c>
      <c r="I2537" s="70" t="s">
        <v>91</v>
      </c>
    </row>
    <row r="2538" spans="1:9" x14ac:dyDescent="0.2">
      <c r="A2538" s="71">
        <v>7195894289646</v>
      </c>
      <c r="B2538" s="71">
        <v>7006566276077</v>
      </c>
      <c r="C2538" s="70" t="s">
        <v>48</v>
      </c>
      <c r="D2538">
        <v>0</v>
      </c>
      <c r="E2538" s="72">
        <v>4900</v>
      </c>
      <c r="F2538" s="72">
        <v>50900</v>
      </c>
      <c r="G2538" s="70" t="s">
        <v>84</v>
      </c>
      <c r="H2538" s="70" t="s">
        <v>1863</v>
      </c>
      <c r="I2538" s="70" t="s">
        <v>91</v>
      </c>
    </row>
    <row r="2539" spans="1:9" x14ac:dyDescent="0.2">
      <c r="A2539" s="71">
        <v>7195894299651</v>
      </c>
      <c r="B2539" s="71">
        <v>7006566286108</v>
      </c>
      <c r="C2539" s="70" t="s">
        <v>48</v>
      </c>
      <c r="D2539">
        <v>0</v>
      </c>
      <c r="E2539" s="72">
        <v>5000</v>
      </c>
      <c r="F2539" s="72">
        <v>56700</v>
      </c>
      <c r="G2539" s="70" t="s">
        <v>84</v>
      </c>
      <c r="H2539" s="70" t="s">
        <v>85</v>
      </c>
      <c r="I2539" s="70" t="s">
        <v>91</v>
      </c>
    </row>
    <row r="2540" spans="1:9" x14ac:dyDescent="0.2">
      <c r="A2540" s="71">
        <v>7195894299658</v>
      </c>
      <c r="B2540" s="71">
        <v>7006566296141</v>
      </c>
      <c r="C2540" s="70" t="s">
        <v>48</v>
      </c>
      <c r="D2540">
        <v>0</v>
      </c>
      <c r="E2540" s="72">
        <v>5100</v>
      </c>
      <c r="F2540" s="72">
        <v>40300</v>
      </c>
      <c r="G2540" s="70" t="s">
        <v>84</v>
      </c>
      <c r="H2540" s="70" t="s">
        <v>1864</v>
      </c>
      <c r="I2540" s="70" t="s">
        <v>91</v>
      </c>
    </row>
    <row r="2541" spans="1:9" x14ac:dyDescent="0.2">
      <c r="A2541" s="71">
        <v>7195894299663</v>
      </c>
      <c r="B2541" s="71">
        <v>7006566306170</v>
      </c>
      <c r="C2541" s="70" t="s">
        <v>48</v>
      </c>
      <c r="D2541">
        <v>0.14000000000000001</v>
      </c>
      <c r="E2541" s="72">
        <v>0</v>
      </c>
      <c r="F2541" s="72">
        <v>0</v>
      </c>
      <c r="G2541" s="70" t="s">
        <v>100</v>
      </c>
      <c r="H2541" s="70" t="s">
        <v>1865</v>
      </c>
      <c r="I2541" s="70" t="s">
        <v>102</v>
      </c>
    </row>
    <row r="2542" spans="1:9" x14ac:dyDescent="0.2">
      <c r="A2542" s="71">
        <v>7195894299664</v>
      </c>
      <c r="B2542" s="71">
        <v>7006566306170</v>
      </c>
      <c r="C2542" s="70" t="s">
        <v>48</v>
      </c>
      <c r="D2542">
        <v>0</v>
      </c>
      <c r="E2542" s="72">
        <v>8700</v>
      </c>
      <c r="F2542" s="72">
        <v>58100</v>
      </c>
      <c r="G2542" s="70" t="s">
        <v>84</v>
      </c>
      <c r="H2542" s="70" t="s">
        <v>1865</v>
      </c>
      <c r="I2542" s="70" t="s">
        <v>91</v>
      </c>
    </row>
    <row r="2543" spans="1:9" x14ac:dyDescent="0.2">
      <c r="A2543" s="71">
        <v>7195894309688</v>
      </c>
      <c r="B2543" s="71">
        <v>7006566346320</v>
      </c>
      <c r="C2543" s="70" t="s">
        <v>48</v>
      </c>
      <c r="D2543">
        <v>0</v>
      </c>
      <c r="E2543" s="72">
        <v>0</v>
      </c>
      <c r="F2543" s="72">
        <v>236500</v>
      </c>
      <c r="G2543" s="70" t="s">
        <v>84</v>
      </c>
      <c r="H2543" s="70" t="s">
        <v>1866</v>
      </c>
      <c r="I2543" s="70" t="s">
        <v>91</v>
      </c>
    </row>
    <row r="2544" spans="1:9" x14ac:dyDescent="0.2">
      <c r="A2544" s="71">
        <v>7195894319692</v>
      </c>
      <c r="B2544" s="71">
        <v>7006566366363</v>
      </c>
      <c r="C2544" s="70" t="s">
        <v>48</v>
      </c>
      <c r="D2544">
        <v>0</v>
      </c>
      <c r="E2544" s="72">
        <v>0</v>
      </c>
      <c r="F2544" s="72">
        <v>41000</v>
      </c>
      <c r="G2544" s="70" t="s">
        <v>84</v>
      </c>
      <c r="H2544" s="70" t="s">
        <v>1867</v>
      </c>
      <c r="I2544" s="70" t="s">
        <v>91</v>
      </c>
    </row>
    <row r="2545" spans="1:9" x14ac:dyDescent="0.2">
      <c r="A2545" s="71">
        <v>7195894319696</v>
      </c>
      <c r="B2545" s="71">
        <v>7006566386399</v>
      </c>
      <c r="C2545" s="70" t="s">
        <v>48</v>
      </c>
      <c r="D2545">
        <v>0</v>
      </c>
      <c r="E2545" s="72">
        <v>0</v>
      </c>
      <c r="F2545" s="72">
        <v>30500</v>
      </c>
      <c r="G2545" s="70" t="s">
        <v>84</v>
      </c>
      <c r="H2545" s="70" t="s">
        <v>1868</v>
      </c>
      <c r="I2545" s="70" t="s">
        <v>91</v>
      </c>
    </row>
    <row r="2546" spans="1:9" x14ac:dyDescent="0.2">
      <c r="A2546" s="71">
        <v>7195894329704</v>
      </c>
      <c r="B2546" s="71">
        <v>7006566396440</v>
      </c>
      <c r="C2546" s="70" t="s">
        <v>48</v>
      </c>
      <c r="D2546">
        <v>0</v>
      </c>
      <c r="E2546" s="72">
        <v>0</v>
      </c>
      <c r="F2546" s="72">
        <v>40900</v>
      </c>
      <c r="G2546" s="70" t="s">
        <v>84</v>
      </c>
      <c r="H2546" s="70" t="s">
        <v>1869</v>
      </c>
      <c r="I2546" s="70" t="s">
        <v>91</v>
      </c>
    </row>
    <row r="2547" spans="1:9" x14ac:dyDescent="0.2">
      <c r="A2547" s="71">
        <v>7195894329709</v>
      </c>
      <c r="B2547" s="71">
        <v>7006566406475</v>
      </c>
      <c r="C2547" s="70" t="s">
        <v>48</v>
      </c>
      <c r="D2547">
        <v>0</v>
      </c>
      <c r="E2547" s="72">
        <v>0</v>
      </c>
      <c r="F2547" s="72">
        <v>88000</v>
      </c>
      <c r="G2547" s="70" t="s">
        <v>84</v>
      </c>
      <c r="H2547" s="70" t="s">
        <v>1870</v>
      </c>
      <c r="I2547" s="70" t="s">
        <v>91</v>
      </c>
    </row>
    <row r="2548" spans="1:9" x14ac:dyDescent="0.2">
      <c r="A2548" s="71">
        <v>7195894339715</v>
      </c>
      <c r="B2548" s="71">
        <v>7006566426514</v>
      </c>
      <c r="C2548" s="70" t="s">
        <v>48</v>
      </c>
      <c r="D2548">
        <v>0</v>
      </c>
      <c r="E2548" s="72">
        <v>90200</v>
      </c>
      <c r="F2548" s="72">
        <v>104400</v>
      </c>
      <c r="G2548" s="70" t="s">
        <v>84</v>
      </c>
      <c r="H2548" s="70" t="s">
        <v>1871</v>
      </c>
      <c r="I2548" s="70" t="s">
        <v>91</v>
      </c>
    </row>
    <row r="2549" spans="1:9" x14ac:dyDescent="0.2">
      <c r="A2549" s="71">
        <v>7195894349724</v>
      </c>
      <c r="B2549" s="71">
        <v>7006566466625</v>
      </c>
      <c r="C2549" s="70" t="s">
        <v>48</v>
      </c>
      <c r="D2549">
        <v>-1E-3</v>
      </c>
      <c r="E2549" s="72">
        <v>0</v>
      </c>
      <c r="F2549" s="72">
        <v>0</v>
      </c>
      <c r="G2549" s="70" t="s">
        <v>155</v>
      </c>
      <c r="H2549" s="70" t="s">
        <v>1872</v>
      </c>
      <c r="I2549" s="70" t="s">
        <v>102</v>
      </c>
    </row>
    <row r="2550" spans="1:9" x14ac:dyDescent="0.2">
      <c r="A2550" s="71">
        <v>7195894349725</v>
      </c>
      <c r="B2550" s="71">
        <v>7006566466625</v>
      </c>
      <c r="C2550" s="70" t="s">
        <v>48</v>
      </c>
      <c r="D2550">
        <v>0</v>
      </c>
      <c r="E2550" s="72">
        <v>87500</v>
      </c>
      <c r="F2550" s="72">
        <v>383700</v>
      </c>
      <c r="G2550" s="70" t="s">
        <v>84</v>
      </c>
      <c r="H2550" s="70" t="s">
        <v>1872</v>
      </c>
      <c r="I2550" s="70" t="s">
        <v>91</v>
      </c>
    </row>
    <row r="2551" spans="1:9" x14ac:dyDescent="0.2">
      <c r="A2551" s="71">
        <v>7195894349729</v>
      </c>
      <c r="B2551" s="71">
        <v>7006566476661</v>
      </c>
      <c r="C2551" s="70" t="s">
        <v>48</v>
      </c>
      <c r="D2551">
        <v>0</v>
      </c>
      <c r="E2551" s="72">
        <v>87500</v>
      </c>
      <c r="F2551" s="72">
        <v>103900</v>
      </c>
      <c r="G2551" s="70" t="s">
        <v>84</v>
      </c>
      <c r="H2551" s="70" t="s">
        <v>1873</v>
      </c>
      <c r="I2551" s="70" t="s">
        <v>91</v>
      </c>
    </row>
    <row r="2552" spans="1:9" x14ac:dyDescent="0.2">
      <c r="A2552" s="71">
        <v>7195894359732</v>
      </c>
      <c r="B2552" s="71">
        <v>7006566476691</v>
      </c>
      <c r="C2552" s="70" t="s">
        <v>48</v>
      </c>
      <c r="D2552">
        <v>0</v>
      </c>
      <c r="E2552" s="72">
        <v>0</v>
      </c>
      <c r="F2552" s="72">
        <v>1500</v>
      </c>
      <c r="G2552" s="70" t="s">
        <v>84</v>
      </c>
      <c r="H2552" s="70" t="s">
        <v>1874</v>
      </c>
      <c r="I2552" s="70" t="s">
        <v>91</v>
      </c>
    </row>
    <row r="2553" spans="1:9" x14ac:dyDescent="0.2">
      <c r="A2553" s="71">
        <v>7195894359735</v>
      </c>
      <c r="B2553" s="71">
        <v>7006566476716</v>
      </c>
      <c r="C2553" s="70" t="s">
        <v>48</v>
      </c>
      <c r="D2553">
        <v>0</v>
      </c>
      <c r="E2553" s="72">
        <v>0</v>
      </c>
      <c r="F2553" s="72">
        <v>1500</v>
      </c>
      <c r="G2553" s="70" t="s">
        <v>84</v>
      </c>
      <c r="H2553" s="70" t="s">
        <v>1875</v>
      </c>
      <c r="I2553" s="70" t="s">
        <v>91</v>
      </c>
    </row>
    <row r="2554" spans="1:9" x14ac:dyDescent="0.2">
      <c r="A2554" s="71">
        <v>7195894359738</v>
      </c>
      <c r="B2554" s="71">
        <v>7006566486741</v>
      </c>
      <c r="C2554" s="70" t="s">
        <v>48</v>
      </c>
      <c r="D2554">
        <v>0</v>
      </c>
      <c r="E2554" s="72">
        <v>0</v>
      </c>
      <c r="F2554" s="72">
        <v>1500</v>
      </c>
      <c r="G2554" s="70" t="s">
        <v>84</v>
      </c>
      <c r="H2554" s="70" t="s">
        <v>1876</v>
      </c>
      <c r="I2554" s="70" t="s">
        <v>91</v>
      </c>
    </row>
    <row r="2555" spans="1:9" x14ac:dyDescent="0.2">
      <c r="A2555" s="71">
        <v>7195894359741</v>
      </c>
      <c r="B2555" s="71">
        <v>7006566486766</v>
      </c>
      <c r="C2555" s="70" t="s">
        <v>48</v>
      </c>
      <c r="D2555">
        <v>0</v>
      </c>
      <c r="E2555" s="72">
        <v>0</v>
      </c>
      <c r="F2555" s="72">
        <v>1500</v>
      </c>
      <c r="G2555" s="70" t="s">
        <v>84</v>
      </c>
      <c r="H2555" s="70" t="s">
        <v>1877</v>
      </c>
      <c r="I2555" s="70" t="s">
        <v>91</v>
      </c>
    </row>
    <row r="2556" spans="1:9" x14ac:dyDescent="0.2">
      <c r="A2556" s="71">
        <v>7195894369744</v>
      </c>
      <c r="B2556" s="71">
        <v>7006566486792</v>
      </c>
      <c r="C2556" s="70" t="s">
        <v>48</v>
      </c>
      <c r="D2556">
        <v>0</v>
      </c>
      <c r="E2556" s="72">
        <v>0</v>
      </c>
      <c r="F2556" s="72">
        <v>5000</v>
      </c>
      <c r="G2556" s="70" t="s">
        <v>84</v>
      </c>
      <c r="H2556" s="70" t="s">
        <v>1878</v>
      </c>
      <c r="I2556" s="70" t="s">
        <v>91</v>
      </c>
    </row>
    <row r="2557" spans="1:9" x14ac:dyDescent="0.2">
      <c r="A2557" s="71">
        <v>7195894369747</v>
      </c>
      <c r="B2557" s="71">
        <v>7006566486818</v>
      </c>
      <c r="C2557" s="70" t="s">
        <v>48</v>
      </c>
      <c r="D2557">
        <v>0</v>
      </c>
      <c r="E2557" s="72">
        <v>0</v>
      </c>
      <c r="F2557" s="72">
        <v>5000</v>
      </c>
      <c r="G2557" s="70" t="s">
        <v>84</v>
      </c>
      <c r="H2557" s="70" t="s">
        <v>1879</v>
      </c>
      <c r="I2557" s="70" t="s">
        <v>91</v>
      </c>
    </row>
    <row r="2558" spans="1:9" x14ac:dyDescent="0.2">
      <c r="A2558" s="71">
        <v>7195894369753</v>
      </c>
      <c r="B2558" s="71">
        <v>7006566496847</v>
      </c>
      <c r="C2558" s="70" t="s">
        <v>48</v>
      </c>
      <c r="D2558">
        <v>0</v>
      </c>
      <c r="E2558" s="72">
        <v>0</v>
      </c>
      <c r="F2558" s="72">
        <v>45000</v>
      </c>
      <c r="G2558" s="70" t="s">
        <v>84</v>
      </c>
      <c r="H2558" s="70" t="s">
        <v>1880</v>
      </c>
      <c r="I2558" s="70" t="s">
        <v>91</v>
      </c>
    </row>
    <row r="2559" spans="1:9" x14ac:dyDescent="0.2">
      <c r="A2559" s="71">
        <v>7195894379760</v>
      </c>
      <c r="B2559" s="71">
        <v>7006566496882</v>
      </c>
      <c r="C2559" s="70" t="s">
        <v>80</v>
      </c>
      <c r="D2559">
        <v>0.36199999999999999</v>
      </c>
      <c r="E2559" s="72">
        <v>50</v>
      </c>
      <c r="F2559" s="72">
        <v>0</v>
      </c>
      <c r="G2559" s="70" t="s">
        <v>76</v>
      </c>
      <c r="H2559" s="70" t="s">
        <v>1881</v>
      </c>
      <c r="I2559" s="70" t="s">
        <v>78</v>
      </c>
    </row>
    <row r="2560" spans="1:9" x14ac:dyDescent="0.2">
      <c r="A2560" s="71">
        <v>7195894379761</v>
      </c>
      <c r="B2560" s="71">
        <v>7006566496882</v>
      </c>
      <c r="C2560" s="70" t="s">
        <v>48</v>
      </c>
      <c r="D2560">
        <v>7.8E-2</v>
      </c>
      <c r="E2560" s="72">
        <v>50</v>
      </c>
      <c r="F2560" s="72">
        <v>0</v>
      </c>
      <c r="G2560" s="70" t="s">
        <v>76</v>
      </c>
      <c r="H2560" s="70" t="s">
        <v>1881</v>
      </c>
      <c r="I2560" s="70" t="s">
        <v>78</v>
      </c>
    </row>
    <row r="2561" spans="1:9" x14ac:dyDescent="0.2">
      <c r="A2561" s="71">
        <v>7195894379762</v>
      </c>
      <c r="B2561" s="71">
        <v>7006566496882</v>
      </c>
      <c r="C2561" s="70" t="s">
        <v>75</v>
      </c>
      <c r="D2561">
        <v>-0.44</v>
      </c>
      <c r="E2561" s="72">
        <v>-100</v>
      </c>
      <c r="F2561" s="72">
        <v>0</v>
      </c>
      <c r="G2561" s="70" t="s">
        <v>76</v>
      </c>
      <c r="H2561" s="70" t="s">
        <v>1881</v>
      </c>
      <c r="I2561" s="70" t="s">
        <v>78</v>
      </c>
    </row>
    <row r="2562" spans="1:9" x14ac:dyDescent="0.2">
      <c r="A2562" s="71">
        <v>7195894379769</v>
      </c>
      <c r="B2562" s="71">
        <v>7006566506913</v>
      </c>
      <c r="C2562" s="70" t="s">
        <v>48</v>
      </c>
      <c r="D2562">
        <v>0</v>
      </c>
      <c r="E2562" s="72">
        <v>0</v>
      </c>
      <c r="F2562" s="72">
        <v>71400</v>
      </c>
      <c r="G2562" s="70" t="s">
        <v>84</v>
      </c>
      <c r="H2562" s="70" t="s">
        <v>1882</v>
      </c>
      <c r="I2562" s="70" t="s">
        <v>91</v>
      </c>
    </row>
    <row r="2563" spans="1:9" x14ac:dyDescent="0.2">
      <c r="A2563" s="71">
        <v>7195894389776</v>
      </c>
      <c r="B2563" s="71">
        <v>7006566516947</v>
      </c>
      <c r="C2563" s="70" t="s">
        <v>48</v>
      </c>
      <c r="D2563">
        <v>0.11799999999999999</v>
      </c>
      <c r="E2563" s="72">
        <v>100</v>
      </c>
      <c r="F2563" s="72">
        <v>0</v>
      </c>
      <c r="G2563" s="70" t="s">
        <v>76</v>
      </c>
      <c r="H2563" s="70" t="s">
        <v>1883</v>
      </c>
      <c r="I2563" s="70" t="s">
        <v>78</v>
      </c>
    </row>
    <row r="2564" spans="1:9" x14ac:dyDescent="0.2">
      <c r="A2564" s="71">
        <v>7195894389777</v>
      </c>
      <c r="B2564" s="71">
        <v>7006566516947</v>
      </c>
      <c r="C2564" s="70" t="s">
        <v>79</v>
      </c>
      <c r="D2564">
        <v>0.5</v>
      </c>
      <c r="E2564" s="72">
        <v>100</v>
      </c>
      <c r="F2564" s="72">
        <v>0</v>
      </c>
      <c r="G2564" s="70" t="s">
        <v>76</v>
      </c>
      <c r="H2564" s="70" t="s">
        <v>1883</v>
      </c>
      <c r="I2564" s="70" t="s">
        <v>78</v>
      </c>
    </row>
    <row r="2565" spans="1:9" x14ac:dyDescent="0.2">
      <c r="A2565" s="71">
        <v>7195894389778</v>
      </c>
      <c r="B2565" s="71">
        <v>7006566516947</v>
      </c>
      <c r="C2565" s="70" t="s">
        <v>80</v>
      </c>
      <c r="D2565">
        <v>1.0820000000000001</v>
      </c>
      <c r="E2565" s="72">
        <v>300</v>
      </c>
      <c r="F2565" s="72">
        <v>0</v>
      </c>
      <c r="G2565" s="70" t="s">
        <v>76</v>
      </c>
      <c r="H2565" s="70" t="s">
        <v>1883</v>
      </c>
      <c r="I2565" s="70" t="s">
        <v>78</v>
      </c>
    </row>
    <row r="2566" spans="1:9" x14ac:dyDescent="0.2">
      <c r="A2566" s="71">
        <v>7195894389779</v>
      </c>
      <c r="B2566" s="71">
        <v>7006566516947</v>
      </c>
      <c r="C2566" s="70" t="s">
        <v>75</v>
      </c>
      <c r="D2566">
        <v>-1.7</v>
      </c>
      <c r="E2566" s="72">
        <v>-500</v>
      </c>
      <c r="F2566" s="72">
        <v>0</v>
      </c>
      <c r="G2566" s="70" t="s">
        <v>76</v>
      </c>
      <c r="H2566" s="70" t="s">
        <v>1883</v>
      </c>
      <c r="I2566" s="70" t="s">
        <v>78</v>
      </c>
    </row>
    <row r="2567" spans="1:9" x14ac:dyDescent="0.2">
      <c r="A2567" s="71">
        <v>7195894409815</v>
      </c>
      <c r="B2567" s="71">
        <v>7006566527076</v>
      </c>
      <c r="C2567" s="70" t="s">
        <v>117</v>
      </c>
      <c r="D2567">
        <v>0</v>
      </c>
      <c r="E2567" s="72">
        <v>50000</v>
      </c>
      <c r="F2567" s="72">
        <v>0</v>
      </c>
      <c r="G2567" s="70" t="s">
        <v>84</v>
      </c>
      <c r="H2567" s="70" t="s">
        <v>1884</v>
      </c>
      <c r="I2567" s="70" t="s">
        <v>91</v>
      </c>
    </row>
    <row r="2568" spans="1:9" x14ac:dyDescent="0.2">
      <c r="A2568" s="71">
        <v>7195894409816</v>
      </c>
      <c r="B2568" s="71">
        <v>7006566527076</v>
      </c>
      <c r="C2568" s="70" t="s">
        <v>117</v>
      </c>
      <c r="D2568">
        <v>0</v>
      </c>
      <c r="E2568" s="72">
        <v>0</v>
      </c>
      <c r="F2568" s="72">
        <v>-113000</v>
      </c>
      <c r="G2568" s="70" t="s">
        <v>82</v>
      </c>
      <c r="H2568" s="70" t="s">
        <v>1884</v>
      </c>
      <c r="I2568" s="70" t="s">
        <v>91</v>
      </c>
    </row>
    <row r="2569" spans="1:9" x14ac:dyDescent="0.2">
      <c r="A2569" s="71">
        <v>7195894409817</v>
      </c>
      <c r="B2569" s="71">
        <v>7006566527076</v>
      </c>
      <c r="C2569" s="70" t="s">
        <v>80</v>
      </c>
      <c r="D2569">
        <v>0</v>
      </c>
      <c r="E2569" s="72">
        <v>100</v>
      </c>
      <c r="F2569" s="72">
        <v>0</v>
      </c>
      <c r="G2569" s="70" t="s">
        <v>84</v>
      </c>
      <c r="H2569" s="70" t="s">
        <v>1884</v>
      </c>
      <c r="I2569" s="70" t="s">
        <v>83</v>
      </c>
    </row>
    <row r="2570" spans="1:9" x14ac:dyDescent="0.2">
      <c r="A2570" s="71">
        <v>7195894409823</v>
      </c>
      <c r="B2570" s="71">
        <v>7006566547135</v>
      </c>
      <c r="C2570" s="70" t="s">
        <v>48</v>
      </c>
      <c r="D2570">
        <v>0</v>
      </c>
      <c r="E2570" s="72">
        <v>4800</v>
      </c>
      <c r="F2570" s="72">
        <v>40700</v>
      </c>
      <c r="G2570" s="70" t="s">
        <v>84</v>
      </c>
      <c r="H2570" s="70" t="s">
        <v>1885</v>
      </c>
      <c r="I2570" s="70" t="s">
        <v>91</v>
      </c>
    </row>
    <row r="2571" spans="1:9" x14ac:dyDescent="0.2">
      <c r="A2571" s="71">
        <v>7195894419828</v>
      </c>
      <c r="B2571" s="71">
        <v>7006566557165</v>
      </c>
      <c r="C2571" s="70" t="s">
        <v>48</v>
      </c>
      <c r="D2571">
        <v>0</v>
      </c>
      <c r="E2571" s="72">
        <v>4800</v>
      </c>
      <c r="F2571" s="72">
        <v>43700</v>
      </c>
      <c r="G2571" s="70" t="s">
        <v>84</v>
      </c>
      <c r="H2571" s="70" t="s">
        <v>1886</v>
      </c>
      <c r="I2571" s="70" t="s">
        <v>91</v>
      </c>
    </row>
    <row r="2572" spans="1:9" x14ac:dyDescent="0.2">
      <c r="A2572" s="71">
        <v>7195894419834</v>
      </c>
      <c r="B2572" s="71">
        <v>7006566567195</v>
      </c>
      <c r="C2572" s="70" t="s">
        <v>48</v>
      </c>
      <c r="D2572">
        <v>0</v>
      </c>
      <c r="E2572" s="72">
        <v>4800</v>
      </c>
      <c r="F2572" s="72">
        <v>22000</v>
      </c>
      <c r="G2572" s="70" t="s">
        <v>84</v>
      </c>
      <c r="H2572" s="70" t="s">
        <v>1887</v>
      </c>
      <c r="I2572" s="70" t="s">
        <v>91</v>
      </c>
    </row>
    <row r="2573" spans="1:9" x14ac:dyDescent="0.2">
      <c r="A2573" s="71">
        <v>7195894429839</v>
      </c>
      <c r="B2573" s="71">
        <v>7006566567223</v>
      </c>
      <c r="C2573" s="70" t="s">
        <v>48</v>
      </c>
      <c r="D2573">
        <v>0</v>
      </c>
      <c r="E2573" s="72">
        <v>4700</v>
      </c>
      <c r="F2573" s="72">
        <v>30700</v>
      </c>
      <c r="G2573" s="70" t="s">
        <v>84</v>
      </c>
      <c r="H2573" s="70" t="s">
        <v>1888</v>
      </c>
      <c r="I2573" s="70" t="s">
        <v>91</v>
      </c>
    </row>
    <row r="2574" spans="1:9" x14ac:dyDescent="0.2">
      <c r="A2574" s="71">
        <v>7195894429844</v>
      </c>
      <c r="B2574" s="71">
        <v>7006566577272</v>
      </c>
      <c r="C2574" s="70" t="s">
        <v>81</v>
      </c>
      <c r="D2574">
        <v>-0.25</v>
      </c>
      <c r="E2574" s="72">
        <v>0</v>
      </c>
      <c r="F2574" s="72">
        <v>0</v>
      </c>
      <c r="G2574" s="70" t="s">
        <v>76</v>
      </c>
      <c r="H2574" s="70" t="s">
        <v>1889</v>
      </c>
      <c r="I2574" s="70" t="s">
        <v>94</v>
      </c>
    </row>
    <row r="2575" spans="1:9" x14ac:dyDescent="0.2">
      <c r="A2575" s="71">
        <v>7195894429845</v>
      </c>
      <c r="B2575" s="71">
        <v>7006566577272</v>
      </c>
      <c r="C2575" s="70" t="s">
        <v>75</v>
      </c>
      <c r="D2575">
        <v>0.25</v>
      </c>
      <c r="E2575" s="72">
        <v>0</v>
      </c>
      <c r="F2575" s="72">
        <v>0</v>
      </c>
      <c r="G2575" s="70" t="s">
        <v>76</v>
      </c>
      <c r="H2575" s="70" t="s">
        <v>1889</v>
      </c>
      <c r="I2575" s="70" t="s">
        <v>129</v>
      </c>
    </row>
    <row r="2576" spans="1:9" x14ac:dyDescent="0.2">
      <c r="A2576" s="71">
        <v>7195894429846</v>
      </c>
      <c r="B2576" s="71">
        <v>7006566577272</v>
      </c>
      <c r="C2576" s="70" t="s">
        <v>75</v>
      </c>
      <c r="D2576">
        <v>0</v>
      </c>
      <c r="E2576" s="72">
        <v>400</v>
      </c>
      <c r="F2576" s="72">
        <v>0</v>
      </c>
      <c r="G2576" s="70" t="s">
        <v>84</v>
      </c>
      <c r="H2576" s="70" t="s">
        <v>1889</v>
      </c>
      <c r="I2576" s="70" t="s">
        <v>83</v>
      </c>
    </row>
    <row r="2577" spans="1:9" x14ac:dyDescent="0.2">
      <c r="A2577" s="71">
        <v>7195894429847</v>
      </c>
      <c r="B2577" s="71">
        <v>7006566577272</v>
      </c>
      <c r="C2577" s="70" t="s">
        <v>79</v>
      </c>
      <c r="D2577">
        <v>0</v>
      </c>
      <c r="E2577" s="72">
        <v>100</v>
      </c>
      <c r="F2577" s="72">
        <v>0</v>
      </c>
      <c r="G2577" s="70" t="s">
        <v>84</v>
      </c>
      <c r="H2577" s="70" t="s">
        <v>1889</v>
      </c>
      <c r="I2577" s="70" t="s">
        <v>83</v>
      </c>
    </row>
    <row r="2578" spans="1:9" x14ac:dyDescent="0.2">
      <c r="A2578" s="71">
        <v>7195894439852</v>
      </c>
      <c r="B2578" s="71">
        <v>7006566577300</v>
      </c>
      <c r="C2578" s="70" t="s">
        <v>75</v>
      </c>
      <c r="D2578">
        <v>4</v>
      </c>
      <c r="E2578" s="72">
        <v>900</v>
      </c>
      <c r="F2578" s="72">
        <v>0</v>
      </c>
      <c r="G2578" s="70" t="s">
        <v>76</v>
      </c>
      <c r="H2578" s="70" t="s">
        <v>1890</v>
      </c>
      <c r="I2578" s="70" t="s">
        <v>78</v>
      </c>
    </row>
    <row r="2579" spans="1:9" x14ac:dyDescent="0.2">
      <c r="A2579" s="71">
        <v>7195894439853</v>
      </c>
      <c r="B2579" s="71">
        <v>7006566577300</v>
      </c>
      <c r="C2579" s="70" t="s">
        <v>79</v>
      </c>
      <c r="D2579">
        <v>-3</v>
      </c>
      <c r="E2579" s="72">
        <v>-700</v>
      </c>
      <c r="F2579" s="72">
        <v>0</v>
      </c>
      <c r="G2579" s="70" t="s">
        <v>76</v>
      </c>
      <c r="H2579" s="70" t="s">
        <v>1890</v>
      </c>
      <c r="I2579" s="70" t="s">
        <v>78</v>
      </c>
    </row>
    <row r="2580" spans="1:9" x14ac:dyDescent="0.2">
      <c r="A2580" s="71">
        <v>7195894439854</v>
      </c>
      <c r="B2580" s="71">
        <v>7006566577300</v>
      </c>
      <c r="C2580" s="70" t="s">
        <v>80</v>
      </c>
      <c r="D2580">
        <v>-1</v>
      </c>
      <c r="E2580" s="72">
        <v>-200</v>
      </c>
      <c r="F2580" s="72">
        <v>0</v>
      </c>
      <c r="G2580" s="70" t="s">
        <v>76</v>
      </c>
      <c r="H2580" s="70" t="s">
        <v>1890</v>
      </c>
      <c r="I2580" s="70" t="s">
        <v>78</v>
      </c>
    </row>
    <row r="2581" spans="1:9" x14ac:dyDescent="0.2">
      <c r="A2581" s="71">
        <v>7195894459861</v>
      </c>
      <c r="B2581" s="71">
        <v>7006566577327</v>
      </c>
      <c r="C2581" s="70" t="s">
        <v>75</v>
      </c>
      <c r="D2581">
        <v>1.7</v>
      </c>
      <c r="E2581" s="72">
        <v>0</v>
      </c>
      <c r="F2581" s="72">
        <v>0</v>
      </c>
      <c r="G2581" s="70" t="s">
        <v>76</v>
      </c>
      <c r="H2581" s="70" t="s">
        <v>1891</v>
      </c>
      <c r="I2581" s="70" t="s">
        <v>78</v>
      </c>
    </row>
    <row r="2582" spans="1:9" x14ac:dyDescent="0.2">
      <c r="A2582" s="71">
        <v>7195894459862</v>
      </c>
      <c r="B2582" s="71">
        <v>7006566577327</v>
      </c>
      <c r="C2582" s="70" t="s">
        <v>79</v>
      </c>
      <c r="D2582">
        <v>0.6</v>
      </c>
      <c r="E2582" s="72">
        <v>0</v>
      </c>
      <c r="F2582" s="72">
        <v>0</v>
      </c>
      <c r="G2582" s="70" t="s">
        <v>76</v>
      </c>
      <c r="H2582" s="70" t="s">
        <v>1891</v>
      </c>
      <c r="I2582" s="70" t="s">
        <v>78</v>
      </c>
    </row>
    <row r="2583" spans="1:9" x14ac:dyDescent="0.2">
      <c r="A2583" s="71">
        <v>7195894459863</v>
      </c>
      <c r="B2583" s="71">
        <v>7006566577327</v>
      </c>
      <c r="C2583" s="70" t="s">
        <v>80</v>
      </c>
      <c r="D2583">
        <v>-2.2999999999999998</v>
      </c>
      <c r="E2583" s="72">
        <v>0</v>
      </c>
      <c r="F2583" s="72">
        <v>0</v>
      </c>
      <c r="G2583" s="70" t="s">
        <v>76</v>
      </c>
      <c r="H2583" s="70" t="s">
        <v>1891</v>
      </c>
      <c r="I2583" s="70" t="s">
        <v>78</v>
      </c>
    </row>
    <row r="2584" spans="1:9" x14ac:dyDescent="0.2">
      <c r="A2584" s="71">
        <v>7195894459864</v>
      </c>
      <c r="B2584" s="71">
        <v>7006566577327</v>
      </c>
      <c r="C2584" s="70" t="s">
        <v>75</v>
      </c>
      <c r="D2584">
        <v>0</v>
      </c>
      <c r="E2584" s="72">
        <v>1000</v>
      </c>
      <c r="F2584" s="72">
        <v>0</v>
      </c>
      <c r="G2584" s="70" t="s">
        <v>84</v>
      </c>
      <c r="H2584" s="70" t="s">
        <v>1891</v>
      </c>
      <c r="I2584" s="70" t="s">
        <v>83</v>
      </c>
    </row>
    <row r="2585" spans="1:9" x14ac:dyDescent="0.2">
      <c r="A2585" s="71">
        <v>7195894459865</v>
      </c>
      <c r="B2585" s="71">
        <v>7006566577327</v>
      </c>
      <c r="C2585" s="70" t="s">
        <v>79</v>
      </c>
      <c r="D2585">
        <v>0</v>
      </c>
      <c r="E2585" s="72">
        <v>900</v>
      </c>
      <c r="F2585" s="72">
        <v>0</v>
      </c>
      <c r="G2585" s="70" t="s">
        <v>84</v>
      </c>
      <c r="H2585" s="70" t="s">
        <v>1891</v>
      </c>
      <c r="I2585" s="70" t="s">
        <v>83</v>
      </c>
    </row>
    <row r="2586" spans="1:9" x14ac:dyDescent="0.2">
      <c r="A2586" s="71">
        <v>7195894469894</v>
      </c>
      <c r="B2586" s="71">
        <v>7006566577393</v>
      </c>
      <c r="C2586" s="70" t="s">
        <v>117</v>
      </c>
      <c r="D2586">
        <v>0.6</v>
      </c>
      <c r="E2586" s="72">
        <v>100</v>
      </c>
      <c r="F2586" s="72">
        <v>0</v>
      </c>
      <c r="G2586" s="70" t="s">
        <v>76</v>
      </c>
      <c r="H2586" s="70" t="s">
        <v>1892</v>
      </c>
      <c r="I2586" s="70" t="s">
        <v>78</v>
      </c>
    </row>
    <row r="2587" spans="1:9" x14ac:dyDescent="0.2">
      <c r="A2587" s="71">
        <v>7195894469895</v>
      </c>
      <c r="B2587" s="71">
        <v>7006566577393</v>
      </c>
      <c r="C2587" s="70" t="s">
        <v>80</v>
      </c>
      <c r="D2587">
        <v>-21.9</v>
      </c>
      <c r="E2587" s="72">
        <v>-3600</v>
      </c>
      <c r="F2587" s="72">
        <v>0</v>
      </c>
      <c r="G2587" s="70" t="s">
        <v>76</v>
      </c>
      <c r="H2587" s="70" t="s">
        <v>1892</v>
      </c>
      <c r="I2587" s="70" t="s">
        <v>78</v>
      </c>
    </row>
    <row r="2588" spans="1:9" x14ac:dyDescent="0.2">
      <c r="A2588" s="71">
        <v>7195894469896</v>
      </c>
      <c r="B2588" s="71">
        <v>7006566577393</v>
      </c>
      <c r="C2588" s="70" t="s">
        <v>75</v>
      </c>
      <c r="D2588">
        <v>10</v>
      </c>
      <c r="E2588" s="72">
        <v>1600</v>
      </c>
      <c r="F2588" s="72">
        <v>0</v>
      </c>
      <c r="G2588" s="70" t="s">
        <v>76</v>
      </c>
      <c r="H2588" s="70" t="s">
        <v>1892</v>
      </c>
      <c r="I2588" s="70" t="s">
        <v>78</v>
      </c>
    </row>
    <row r="2589" spans="1:9" x14ac:dyDescent="0.2">
      <c r="A2589" s="71">
        <v>7195894469897</v>
      </c>
      <c r="B2589" s="71">
        <v>7006566577393</v>
      </c>
      <c r="C2589" s="70" t="s">
        <v>79</v>
      </c>
      <c r="D2589">
        <v>11.3</v>
      </c>
      <c r="E2589" s="72">
        <v>1900</v>
      </c>
      <c r="F2589" s="72">
        <v>0</v>
      </c>
      <c r="G2589" s="70" t="s">
        <v>76</v>
      </c>
      <c r="H2589" s="70" t="s">
        <v>1892</v>
      </c>
      <c r="I2589" s="70" t="s">
        <v>78</v>
      </c>
    </row>
    <row r="2590" spans="1:9" x14ac:dyDescent="0.2">
      <c r="A2590" s="71">
        <v>7195894479906</v>
      </c>
      <c r="B2590" s="71">
        <v>7006566587446</v>
      </c>
      <c r="C2590" s="70" t="s">
        <v>48</v>
      </c>
      <c r="D2590">
        <v>0</v>
      </c>
      <c r="E2590" s="72">
        <v>25000</v>
      </c>
      <c r="F2590" s="72">
        <v>90800</v>
      </c>
      <c r="G2590" s="70" t="s">
        <v>84</v>
      </c>
      <c r="H2590" s="70" t="s">
        <v>1893</v>
      </c>
      <c r="I2590" s="70" t="s">
        <v>91</v>
      </c>
    </row>
    <row r="2591" spans="1:9" x14ac:dyDescent="0.2">
      <c r="A2591" s="71">
        <v>7195894489911</v>
      </c>
      <c r="B2591" s="71">
        <v>7006566597478</v>
      </c>
      <c r="C2591" s="70" t="s">
        <v>48</v>
      </c>
      <c r="D2591">
        <v>0</v>
      </c>
      <c r="E2591" s="72">
        <v>20900</v>
      </c>
      <c r="F2591" s="72">
        <v>51000</v>
      </c>
      <c r="G2591" s="70" t="s">
        <v>84</v>
      </c>
      <c r="H2591" s="70" t="s">
        <v>1894</v>
      </c>
      <c r="I2591" s="70" t="s">
        <v>91</v>
      </c>
    </row>
    <row r="2592" spans="1:9" x14ac:dyDescent="0.2">
      <c r="A2592" s="71">
        <v>7195894489917</v>
      </c>
      <c r="B2592" s="71">
        <v>7006566607508</v>
      </c>
      <c r="C2592" s="70" t="s">
        <v>48</v>
      </c>
      <c r="D2592">
        <v>0</v>
      </c>
      <c r="E2592" s="72">
        <v>23100</v>
      </c>
      <c r="F2592" s="72">
        <v>54800</v>
      </c>
      <c r="G2592" s="70" t="s">
        <v>84</v>
      </c>
      <c r="H2592" s="70" t="s">
        <v>1895</v>
      </c>
      <c r="I2592" s="70" t="s">
        <v>91</v>
      </c>
    </row>
    <row r="2593" spans="1:9" x14ac:dyDescent="0.2">
      <c r="A2593" s="71">
        <v>7195894499922</v>
      </c>
      <c r="B2593" s="71">
        <v>7006566617542</v>
      </c>
      <c r="C2593" s="70" t="s">
        <v>48</v>
      </c>
      <c r="D2593">
        <v>0</v>
      </c>
      <c r="E2593" s="72">
        <v>0</v>
      </c>
      <c r="F2593" s="72">
        <v>19000</v>
      </c>
      <c r="G2593" s="70" t="s">
        <v>84</v>
      </c>
      <c r="H2593" s="70" t="s">
        <v>1896</v>
      </c>
      <c r="I2593" s="70" t="s">
        <v>91</v>
      </c>
    </row>
    <row r="2594" spans="1:9" x14ac:dyDescent="0.2">
      <c r="A2594" s="71">
        <v>7195894499930</v>
      </c>
      <c r="B2594" s="71">
        <v>7006566627577</v>
      </c>
      <c r="C2594" s="70" t="s">
        <v>48</v>
      </c>
      <c r="D2594">
        <v>1.0229999999999999</v>
      </c>
      <c r="E2594" s="72">
        <v>0</v>
      </c>
      <c r="F2594" s="72">
        <v>0</v>
      </c>
      <c r="G2594" s="70" t="s">
        <v>100</v>
      </c>
      <c r="H2594" s="70" t="s">
        <v>1897</v>
      </c>
      <c r="I2594" s="70" t="s">
        <v>102</v>
      </c>
    </row>
    <row r="2595" spans="1:9" x14ac:dyDescent="0.2">
      <c r="A2595" s="71">
        <v>7195894499931</v>
      </c>
      <c r="B2595" s="71">
        <v>7006566627577</v>
      </c>
      <c r="C2595" s="70" t="s">
        <v>48</v>
      </c>
      <c r="D2595">
        <v>0</v>
      </c>
      <c r="E2595" s="72">
        <v>168400</v>
      </c>
      <c r="F2595" s="72">
        <v>28500</v>
      </c>
      <c r="G2595" s="70" t="s">
        <v>84</v>
      </c>
      <c r="H2595" s="70" t="s">
        <v>1897</v>
      </c>
      <c r="I2595" s="70" t="s">
        <v>91</v>
      </c>
    </row>
    <row r="2596" spans="1:9" x14ac:dyDescent="0.2">
      <c r="A2596" s="71">
        <v>7195894509937</v>
      </c>
      <c r="B2596" s="71">
        <v>7006566647639</v>
      </c>
      <c r="C2596" s="70" t="s">
        <v>48</v>
      </c>
      <c r="D2596">
        <v>0</v>
      </c>
      <c r="E2596" s="72">
        <v>0</v>
      </c>
      <c r="F2596" s="72">
        <v>153600</v>
      </c>
      <c r="G2596" s="70" t="s">
        <v>84</v>
      </c>
      <c r="H2596" s="70" t="s">
        <v>1898</v>
      </c>
      <c r="I2596" s="70" t="s">
        <v>91</v>
      </c>
    </row>
    <row r="2597" spans="1:9" x14ac:dyDescent="0.2">
      <c r="A2597" s="71">
        <v>7195894509942</v>
      </c>
      <c r="B2597" s="71">
        <v>7006566657671</v>
      </c>
      <c r="C2597" s="70" t="s">
        <v>48</v>
      </c>
      <c r="D2597">
        <v>0</v>
      </c>
      <c r="E2597" s="72">
        <v>0</v>
      </c>
      <c r="F2597" s="72">
        <v>33800</v>
      </c>
      <c r="G2597" s="70" t="s">
        <v>84</v>
      </c>
      <c r="H2597" s="70" t="s">
        <v>1899</v>
      </c>
      <c r="I2597" s="70" t="s">
        <v>91</v>
      </c>
    </row>
    <row r="2598" spans="1:9" x14ac:dyDescent="0.2">
      <c r="A2598" s="71">
        <v>7195894519943</v>
      </c>
      <c r="B2598" s="71">
        <v>7006566657699</v>
      </c>
      <c r="C2598" s="70" t="s">
        <v>48</v>
      </c>
      <c r="D2598">
        <v>-1.0229999999999999</v>
      </c>
      <c r="E2598" s="72">
        <v>0</v>
      </c>
      <c r="F2598" s="72">
        <v>0</v>
      </c>
      <c r="G2598" s="70" t="s">
        <v>155</v>
      </c>
      <c r="H2598" s="70" t="s">
        <v>1900</v>
      </c>
      <c r="I2598" s="70" t="s">
        <v>102</v>
      </c>
    </row>
    <row r="2599" spans="1:9" x14ac:dyDescent="0.2">
      <c r="A2599" s="71">
        <v>7195894519948</v>
      </c>
      <c r="B2599" s="71">
        <v>7006566657724</v>
      </c>
      <c r="C2599" s="70" t="s">
        <v>48</v>
      </c>
      <c r="D2599">
        <v>0</v>
      </c>
      <c r="E2599" s="72">
        <v>5000</v>
      </c>
      <c r="F2599" s="72">
        <v>78300</v>
      </c>
      <c r="G2599" s="70" t="s">
        <v>84</v>
      </c>
      <c r="H2599" s="70" t="s">
        <v>1901</v>
      </c>
      <c r="I2599" s="70" t="s">
        <v>91</v>
      </c>
    </row>
    <row r="2600" spans="1:9" x14ac:dyDescent="0.2">
      <c r="A2600" s="71">
        <v>7195894519954</v>
      </c>
      <c r="B2600" s="71">
        <v>7006566667754</v>
      </c>
      <c r="C2600" s="70" t="s">
        <v>48</v>
      </c>
      <c r="D2600">
        <v>0</v>
      </c>
      <c r="E2600" s="72">
        <v>4500</v>
      </c>
      <c r="F2600" s="72">
        <v>40300</v>
      </c>
      <c r="G2600" s="70" t="s">
        <v>84</v>
      </c>
      <c r="H2600" s="70" t="s">
        <v>1902</v>
      </c>
      <c r="I2600" s="70" t="s">
        <v>91</v>
      </c>
    </row>
    <row r="2601" spans="1:9" x14ac:dyDescent="0.2">
      <c r="A2601" s="71">
        <v>7195894529960</v>
      </c>
      <c r="B2601" s="71">
        <v>7006566677795</v>
      </c>
      <c r="C2601" s="70" t="s">
        <v>48</v>
      </c>
      <c r="D2601">
        <v>0</v>
      </c>
      <c r="E2601" s="72">
        <v>5100</v>
      </c>
      <c r="F2601" s="72">
        <v>55300</v>
      </c>
      <c r="G2601" s="70" t="s">
        <v>84</v>
      </c>
      <c r="H2601" s="70" t="s">
        <v>1903</v>
      </c>
      <c r="I2601" s="70" t="s">
        <v>91</v>
      </c>
    </row>
    <row r="2602" spans="1:9" x14ac:dyDescent="0.2">
      <c r="A2602" s="71">
        <v>7195894529966</v>
      </c>
      <c r="B2602" s="71">
        <v>7006566687832</v>
      </c>
      <c r="C2602" s="70" t="s">
        <v>48</v>
      </c>
      <c r="D2602">
        <v>0</v>
      </c>
      <c r="E2602" s="72">
        <v>5000</v>
      </c>
      <c r="F2602" s="72">
        <v>45000</v>
      </c>
      <c r="G2602" s="70" t="s">
        <v>84</v>
      </c>
      <c r="H2602" s="70" t="s">
        <v>1904</v>
      </c>
      <c r="I2602" s="70" t="s">
        <v>91</v>
      </c>
    </row>
    <row r="2603" spans="1:9" x14ac:dyDescent="0.2">
      <c r="A2603" s="71">
        <v>7195894529971</v>
      </c>
      <c r="B2603" s="71">
        <v>7006566697861</v>
      </c>
      <c r="C2603" s="70" t="s">
        <v>48</v>
      </c>
      <c r="D2603">
        <v>0</v>
      </c>
      <c r="E2603" s="72">
        <v>4800</v>
      </c>
      <c r="F2603" s="72">
        <v>30200</v>
      </c>
      <c r="G2603" s="70" t="s">
        <v>84</v>
      </c>
      <c r="H2603" s="70" t="s">
        <v>1905</v>
      </c>
      <c r="I2603" s="70" t="s">
        <v>91</v>
      </c>
    </row>
    <row r="2604" spans="1:9" x14ac:dyDescent="0.2">
      <c r="A2604" s="71">
        <v>7195894539978</v>
      </c>
      <c r="B2604" s="71">
        <v>7006566707894</v>
      </c>
      <c r="C2604" s="70" t="s">
        <v>48</v>
      </c>
      <c r="D2604">
        <v>0</v>
      </c>
      <c r="E2604" s="72">
        <v>5000</v>
      </c>
      <c r="F2604" s="72">
        <v>44500</v>
      </c>
      <c r="G2604" s="70" t="s">
        <v>84</v>
      </c>
      <c r="H2604" s="70" t="s">
        <v>1906</v>
      </c>
      <c r="I2604" s="70" t="s">
        <v>91</v>
      </c>
    </row>
    <row r="2605" spans="1:9" x14ac:dyDescent="0.2">
      <c r="A2605" s="71">
        <v>7195894539982</v>
      </c>
      <c r="B2605" s="71">
        <v>7006566717924</v>
      </c>
      <c r="C2605" s="70" t="s">
        <v>48</v>
      </c>
      <c r="D2605">
        <v>0</v>
      </c>
      <c r="E2605" s="72">
        <v>163300</v>
      </c>
      <c r="F2605" s="72">
        <v>93000</v>
      </c>
      <c r="G2605" s="70" t="s">
        <v>84</v>
      </c>
      <c r="H2605" s="70" t="s">
        <v>1907</v>
      </c>
      <c r="I2605" s="70" t="s">
        <v>91</v>
      </c>
    </row>
    <row r="2606" spans="1:9" x14ac:dyDescent="0.2">
      <c r="A2606" s="71">
        <v>7195894549987</v>
      </c>
      <c r="B2606" s="71">
        <v>7006566717957</v>
      </c>
      <c r="C2606" s="70" t="s">
        <v>48</v>
      </c>
      <c r="D2606">
        <v>0</v>
      </c>
      <c r="E2606" s="72">
        <v>178700</v>
      </c>
      <c r="F2606" s="72">
        <v>104500</v>
      </c>
      <c r="G2606" s="70" t="s">
        <v>84</v>
      </c>
      <c r="H2606" s="70" t="s">
        <v>1908</v>
      </c>
      <c r="I2606" s="70" t="s">
        <v>91</v>
      </c>
    </row>
    <row r="2607" spans="1:9" x14ac:dyDescent="0.2">
      <c r="A2607" s="71">
        <v>7195894549992</v>
      </c>
      <c r="B2607" s="71">
        <v>7006566727990</v>
      </c>
      <c r="C2607" s="70" t="s">
        <v>48</v>
      </c>
      <c r="D2607">
        <v>0</v>
      </c>
      <c r="E2607" s="72">
        <v>200600</v>
      </c>
      <c r="F2607" s="72">
        <v>43900</v>
      </c>
      <c r="G2607" s="70" t="s">
        <v>84</v>
      </c>
      <c r="H2607" s="70" t="s">
        <v>1909</v>
      </c>
      <c r="I2607" s="70" t="s">
        <v>91</v>
      </c>
    </row>
    <row r="2608" spans="1:9" x14ac:dyDescent="0.2">
      <c r="A2608" s="71">
        <v>7195894559998</v>
      </c>
      <c r="B2608" s="71">
        <v>7006566738025</v>
      </c>
      <c r="C2608" s="70" t="s">
        <v>48</v>
      </c>
      <c r="D2608">
        <v>0</v>
      </c>
      <c r="E2608" s="72">
        <v>77700</v>
      </c>
      <c r="F2608" s="72">
        <v>181700</v>
      </c>
      <c r="G2608" s="70" t="s">
        <v>84</v>
      </c>
      <c r="H2608" s="70" t="s">
        <v>1910</v>
      </c>
      <c r="I2608" s="70" t="s">
        <v>91</v>
      </c>
    </row>
    <row r="2609" spans="1:9" x14ac:dyDescent="0.2">
      <c r="A2609" s="71">
        <v>7195894560008</v>
      </c>
      <c r="B2609" s="71">
        <v>7006566768109</v>
      </c>
      <c r="C2609" s="70" t="s">
        <v>48</v>
      </c>
      <c r="D2609">
        <v>0</v>
      </c>
      <c r="E2609" s="72">
        <v>116000</v>
      </c>
      <c r="F2609" s="72">
        <v>229500</v>
      </c>
      <c r="G2609" s="70" t="s">
        <v>84</v>
      </c>
      <c r="H2609" s="70" t="s">
        <v>1911</v>
      </c>
      <c r="I2609" s="70" t="s">
        <v>91</v>
      </c>
    </row>
    <row r="2610" spans="1:9" x14ac:dyDescent="0.2">
      <c r="A2610" s="71">
        <v>7195894560013</v>
      </c>
      <c r="B2610" s="71">
        <v>7006566798184</v>
      </c>
      <c r="C2610" s="70" t="s">
        <v>48</v>
      </c>
      <c r="D2610">
        <v>0</v>
      </c>
      <c r="E2610" s="72">
        <v>12800</v>
      </c>
      <c r="F2610" s="72">
        <v>74300</v>
      </c>
      <c r="G2610" s="70" t="s">
        <v>84</v>
      </c>
      <c r="H2610" s="70" t="s">
        <v>1912</v>
      </c>
      <c r="I2610" s="70" t="s">
        <v>91</v>
      </c>
    </row>
    <row r="2611" spans="1:9" x14ac:dyDescent="0.2">
      <c r="A2611" s="71">
        <v>7195894570016</v>
      </c>
      <c r="B2611" s="71">
        <v>7006566808213</v>
      </c>
      <c r="C2611" s="70" t="s">
        <v>48</v>
      </c>
      <c r="D2611">
        <v>0</v>
      </c>
      <c r="E2611" s="72">
        <v>0</v>
      </c>
      <c r="F2611" s="72">
        <v>75100</v>
      </c>
      <c r="G2611" s="70" t="s">
        <v>84</v>
      </c>
      <c r="H2611" s="70" t="s">
        <v>1913</v>
      </c>
      <c r="I2611" s="70" t="s">
        <v>91</v>
      </c>
    </row>
    <row r="2612" spans="1:9" x14ac:dyDescent="0.2">
      <c r="A2612" s="71">
        <v>7195894570019</v>
      </c>
      <c r="B2612" s="71">
        <v>7006566818245</v>
      </c>
      <c r="C2612" s="70" t="s">
        <v>48</v>
      </c>
      <c r="D2612">
        <v>0</v>
      </c>
      <c r="E2612" s="72">
        <v>0</v>
      </c>
      <c r="F2612" s="72">
        <v>36400</v>
      </c>
      <c r="G2612" s="70" t="s">
        <v>84</v>
      </c>
      <c r="H2612" s="70" t="s">
        <v>1914</v>
      </c>
      <c r="I2612" s="70" t="s">
        <v>91</v>
      </c>
    </row>
    <row r="2613" spans="1:9" x14ac:dyDescent="0.2">
      <c r="A2613" s="71">
        <v>7195894580022</v>
      </c>
      <c r="B2613" s="71">
        <v>7006566818276</v>
      </c>
      <c r="C2613" s="70" t="s">
        <v>48</v>
      </c>
      <c r="D2613">
        <v>0</v>
      </c>
      <c r="E2613" s="72">
        <v>0</v>
      </c>
      <c r="F2613" s="72">
        <v>52800</v>
      </c>
      <c r="G2613" s="70" t="s">
        <v>84</v>
      </c>
      <c r="H2613" s="70" t="s">
        <v>1915</v>
      </c>
      <c r="I2613" s="70" t="s">
        <v>91</v>
      </c>
    </row>
    <row r="2614" spans="1:9" x14ac:dyDescent="0.2">
      <c r="A2614" s="71">
        <v>7195894600043</v>
      </c>
      <c r="B2614" s="71">
        <v>7006566858477</v>
      </c>
      <c r="C2614" s="70" t="s">
        <v>75</v>
      </c>
      <c r="D2614">
        <v>0</v>
      </c>
      <c r="E2614" s="72">
        <v>300</v>
      </c>
      <c r="F2614" s="72">
        <v>0</v>
      </c>
      <c r="G2614" s="70" t="s">
        <v>84</v>
      </c>
      <c r="H2614" s="70" t="s">
        <v>1916</v>
      </c>
      <c r="I2614" s="70" t="s">
        <v>83</v>
      </c>
    </row>
    <row r="2615" spans="1:9" x14ac:dyDescent="0.2">
      <c r="A2615" s="71">
        <v>7195894600044</v>
      </c>
      <c r="B2615" s="71">
        <v>7006566858477</v>
      </c>
      <c r="C2615" s="70" t="s">
        <v>79</v>
      </c>
      <c r="D2615">
        <v>0</v>
      </c>
      <c r="E2615" s="72">
        <v>100</v>
      </c>
      <c r="F2615" s="72">
        <v>0</v>
      </c>
      <c r="G2615" s="70" t="s">
        <v>84</v>
      </c>
      <c r="H2615" s="70" t="s">
        <v>1916</v>
      </c>
      <c r="I2615" s="70" t="s">
        <v>83</v>
      </c>
    </row>
    <row r="2616" spans="1:9" x14ac:dyDescent="0.2">
      <c r="A2616" s="71">
        <v>7195894610047</v>
      </c>
      <c r="B2616" s="71">
        <v>7006566858500</v>
      </c>
      <c r="C2616" s="70" t="s">
        <v>81</v>
      </c>
      <c r="D2616">
        <v>-0.26</v>
      </c>
      <c r="E2616" s="72">
        <v>0</v>
      </c>
      <c r="F2616" s="72">
        <v>0</v>
      </c>
      <c r="G2616" s="70" t="s">
        <v>76</v>
      </c>
      <c r="H2616" s="70" t="s">
        <v>1917</v>
      </c>
      <c r="I2616" s="70" t="s">
        <v>94</v>
      </c>
    </row>
    <row r="2617" spans="1:9" x14ac:dyDescent="0.2">
      <c r="A2617" s="71">
        <v>7195894610048</v>
      </c>
      <c r="B2617" s="71">
        <v>7006566858500</v>
      </c>
      <c r="C2617" s="70" t="s">
        <v>75</v>
      </c>
      <c r="D2617">
        <v>0.26</v>
      </c>
      <c r="E2617" s="72">
        <v>0</v>
      </c>
      <c r="F2617" s="72">
        <v>0</v>
      </c>
      <c r="G2617" s="70" t="s">
        <v>76</v>
      </c>
      <c r="H2617" s="70" t="s">
        <v>1917</v>
      </c>
      <c r="I2617" s="70" t="s">
        <v>129</v>
      </c>
    </row>
    <row r="2618" spans="1:9" x14ac:dyDescent="0.2">
      <c r="A2618" s="71">
        <v>7195894610049</v>
      </c>
      <c r="B2618" s="71">
        <v>7006566858500</v>
      </c>
      <c r="C2618" s="70" t="s">
        <v>75</v>
      </c>
      <c r="D2618">
        <v>0</v>
      </c>
      <c r="E2618" s="72">
        <v>500</v>
      </c>
      <c r="F2618" s="72">
        <v>0</v>
      </c>
      <c r="G2618" s="70" t="s">
        <v>84</v>
      </c>
      <c r="H2618" s="70" t="s">
        <v>1917</v>
      </c>
      <c r="I2618" s="70" t="s">
        <v>83</v>
      </c>
    </row>
    <row r="2619" spans="1:9" x14ac:dyDescent="0.2">
      <c r="A2619" s="71">
        <v>7195894620082</v>
      </c>
      <c r="B2619" s="71">
        <v>7006566868573</v>
      </c>
      <c r="C2619" s="70" t="s">
        <v>81</v>
      </c>
      <c r="D2619">
        <v>-0.4</v>
      </c>
      <c r="E2619" s="72">
        <v>0</v>
      </c>
      <c r="F2619" s="72">
        <v>0</v>
      </c>
      <c r="G2619" s="70" t="s">
        <v>76</v>
      </c>
      <c r="H2619" s="70" t="s">
        <v>1918</v>
      </c>
      <c r="I2619" s="70" t="s">
        <v>376</v>
      </c>
    </row>
    <row r="2620" spans="1:9" x14ac:dyDescent="0.2">
      <c r="A2620" s="71">
        <v>7195894620083</v>
      </c>
      <c r="B2620" s="71">
        <v>7006566868573</v>
      </c>
      <c r="C2620" s="70" t="s">
        <v>79</v>
      </c>
      <c r="D2620">
        <v>0.4</v>
      </c>
      <c r="E2620" s="72">
        <v>0</v>
      </c>
      <c r="F2620" s="72">
        <v>0</v>
      </c>
      <c r="G2620" s="70" t="s">
        <v>76</v>
      </c>
      <c r="H2620" s="70" t="s">
        <v>1918</v>
      </c>
      <c r="I2620" s="70" t="s">
        <v>129</v>
      </c>
    </row>
    <row r="2621" spans="1:9" x14ac:dyDescent="0.2">
      <c r="A2621" s="71">
        <v>7195894620084</v>
      </c>
      <c r="B2621" s="71">
        <v>7006566868573</v>
      </c>
      <c r="C2621" s="70" t="s">
        <v>117</v>
      </c>
      <c r="D2621">
        <v>0</v>
      </c>
      <c r="E2621" s="72">
        <v>50000</v>
      </c>
      <c r="F2621" s="72">
        <v>72800</v>
      </c>
      <c r="G2621" s="70" t="s">
        <v>84</v>
      </c>
      <c r="H2621" s="70" t="s">
        <v>1918</v>
      </c>
      <c r="I2621" s="70" t="s">
        <v>91</v>
      </c>
    </row>
    <row r="2622" spans="1:9" x14ac:dyDescent="0.2">
      <c r="A2622" s="71">
        <v>7195894620085</v>
      </c>
      <c r="B2622" s="71">
        <v>7006566868573</v>
      </c>
      <c r="C2622" s="70" t="s">
        <v>79</v>
      </c>
      <c r="D2622">
        <v>0</v>
      </c>
      <c r="E2622" s="72">
        <v>1600</v>
      </c>
      <c r="F2622" s="72">
        <v>0</v>
      </c>
      <c r="G2622" s="70" t="s">
        <v>84</v>
      </c>
      <c r="H2622" s="70" t="s">
        <v>1918</v>
      </c>
      <c r="I2622" s="70" t="s">
        <v>83</v>
      </c>
    </row>
    <row r="2623" spans="1:9" x14ac:dyDescent="0.2">
      <c r="A2623" s="71">
        <v>7195894630089</v>
      </c>
      <c r="B2623" s="71">
        <v>7006566888639</v>
      </c>
      <c r="C2623" s="70" t="s">
        <v>79</v>
      </c>
      <c r="D2623">
        <v>-3</v>
      </c>
      <c r="E2623" s="72">
        <v>0</v>
      </c>
      <c r="F2623" s="72">
        <v>0</v>
      </c>
      <c r="G2623" s="70" t="s">
        <v>76</v>
      </c>
      <c r="H2623" s="70" t="s">
        <v>1919</v>
      </c>
      <c r="I2623" s="70" t="s">
        <v>94</v>
      </c>
    </row>
    <row r="2624" spans="1:9" x14ac:dyDescent="0.2">
      <c r="A2624" s="71">
        <v>7195894630090</v>
      </c>
      <c r="B2624" s="71">
        <v>7006566888639</v>
      </c>
      <c r="C2624" s="70" t="s">
        <v>75</v>
      </c>
      <c r="D2624">
        <v>3</v>
      </c>
      <c r="E2624" s="72">
        <v>0</v>
      </c>
      <c r="F2624" s="72">
        <v>0</v>
      </c>
      <c r="G2624" s="70" t="s">
        <v>76</v>
      </c>
      <c r="H2624" s="70" t="s">
        <v>1919</v>
      </c>
      <c r="I2624" s="70" t="s">
        <v>119</v>
      </c>
    </row>
    <row r="2625" spans="1:9" x14ac:dyDescent="0.2">
      <c r="A2625" s="71">
        <v>7195894630091</v>
      </c>
      <c r="B2625" s="71">
        <v>7006566888639</v>
      </c>
      <c r="C2625" s="70" t="s">
        <v>75</v>
      </c>
      <c r="D2625">
        <v>0</v>
      </c>
      <c r="E2625" s="72">
        <v>1500</v>
      </c>
      <c r="F2625" s="72">
        <v>0</v>
      </c>
      <c r="G2625" s="70" t="s">
        <v>84</v>
      </c>
      <c r="H2625" s="70" t="s">
        <v>1919</v>
      </c>
      <c r="I2625" s="70" t="s">
        <v>83</v>
      </c>
    </row>
    <row r="2626" spans="1:9" x14ac:dyDescent="0.2">
      <c r="A2626" s="71">
        <v>7195894630092</v>
      </c>
      <c r="B2626" s="71">
        <v>7006566888639</v>
      </c>
      <c r="C2626" s="70" t="s">
        <v>79</v>
      </c>
      <c r="D2626">
        <v>0</v>
      </c>
      <c r="E2626" s="72">
        <v>300</v>
      </c>
      <c r="F2626" s="72">
        <v>0</v>
      </c>
      <c r="G2626" s="70" t="s">
        <v>84</v>
      </c>
      <c r="H2626" s="70" t="s">
        <v>1919</v>
      </c>
      <c r="I2626" s="70" t="s">
        <v>83</v>
      </c>
    </row>
    <row r="2627" spans="1:9" x14ac:dyDescent="0.2">
      <c r="A2627" s="71">
        <v>7195894640097</v>
      </c>
      <c r="B2627" s="71">
        <v>7006566938781</v>
      </c>
      <c r="C2627" s="70" t="s">
        <v>48</v>
      </c>
      <c r="D2627">
        <v>0</v>
      </c>
      <c r="E2627" s="72">
        <v>96000</v>
      </c>
      <c r="F2627" s="72">
        <v>241200</v>
      </c>
      <c r="G2627" s="70" t="s">
        <v>84</v>
      </c>
      <c r="H2627" s="70" t="s">
        <v>1920</v>
      </c>
      <c r="I2627" s="70" t="s">
        <v>91</v>
      </c>
    </row>
    <row r="2628" spans="1:9" x14ac:dyDescent="0.2">
      <c r="A2628" s="71">
        <v>7195894640101</v>
      </c>
      <c r="B2628" s="71">
        <v>7006566948838</v>
      </c>
      <c r="C2628" s="70" t="s">
        <v>48</v>
      </c>
      <c r="D2628">
        <v>0</v>
      </c>
      <c r="E2628" s="72">
        <v>75000</v>
      </c>
      <c r="F2628" s="72">
        <v>33000</v>
      </c>
      <c r="G2628" s="70" t="s">
        <v>84</v>
      </c>
      <c r="H2628" s="70" t="s">
        <v>1921</v>
      </c>
      <c r="I2628" s="70" t="s">
        <v>91</v>
      </c>
    </row>
    <row r="2629" spans="1:9" x14ac:dyDescent="0.2">
      <c r="A2629" s="71">
        <v>7195894650105</v>
      </c>
      <c r="B2629" s="71">
        <v>7006566958874</v>
      </c>
      <c r="C2629" s="70" t="s">
        <v>48</v>
      </c>
      <c r="D2629">
        <v>0</v>
      </c>
      <c r="E2629" s="72">
        <v>30100</v>
      </c>
      <c r="F2629" s="72">
        <v>34300</v>
      </c>
      <c r="G2629" s="70" t="s">
        <v>84</v>
      </c>
      <c r="H2629" s="70" t="s">
        <v>1922</v>
      </c>
      <c r="I2629" s="70" t="s">
        <v>91</v>
      </c>
    </row>
    <row r="2630" spans="1:9" x14ac:dyDescent="0.2">
      <c r="A2630" s="71">
        <v>7195894650110</v>
      </c>
      <c r="B2630" s="71">
        <v>7006566968908</v>
      </c>
      <c r="C2630" s="70" t="s">
        <v>48</v>
      </c>
      <c r="D2630">
        <v>0</v>
      </c>
      <c r="E2630" s="72">
        <v>27300</v>
      </c>
      <c r="F2630" s="72">
        <v>33400</v>
      </c>
      <c r="G2630" s="70" t="s">
        <v>84</v>
      </c>
      <c r="H2630" s="70" t="s">
        <v>1923</v>
      </c>
      <c r="I2630" s="70" t="s">
        <v>91</v>
      </c>
    </row>
    <row r="2631" spans="1:9" x14ac:dyDescent="0.2">
      <c r="A2631" s="71">
        <v>7195894660114</v>
      </c>
      <c r="B2631" s="71">
        <v>7006566968940</v>
      </c>
      <c r="C2631" s="70" t="s">
        <v>48</v>
      </c>
      <c r="D2631">
        <v>0</v>
      </c>
      <c r="E2631" s="72">
        <v>27100</v>
      </c>
      <c r="F2631" s="72">
        <v>43700</v>
      </c>
      <c r="G2631" s="70" t="s">
        <v>84</v>
      </c>
      <c r="H2631" s="70" t="s">
        <v>1924</v>
      </c>
      <c r="I2631" s="70" t="s">
        <v>91</v>
      </c>
    </row>
    <row r="2632" spans="1:9" x14ac:dyDescent="0.2">
      <c r="A2632" s="71">
        <v>7195894660119</v>
      </c>
      <c r="B2632" s="71">
        <v>7006566978977</v>
      </c>
      <c r="C2632" s="70" t="s">
        <v>48</v>
      </c>
      <c r="D2632">
        <v>0</v>
      </c>
      <c r="E2632" s="72">
        <v>23600</v>
      </c>
      <c r="F2632" s="72">
        <v>43000</v>
      </c>
      <c r="G2632" s="70" t="s">
        <v>84</v>
      </c>
      <c r="H2632" s="70" t="s">
        <v>1925</v>
      </c>
      <c r="I2632" s="70" t="s">
        <v>91</v>
      </c>
    </row>
    <row r="2633" spans="1:9" x14ac:dyDescent="0.2">
      <c r="A2633" s="71">
        <v>7195894670123</v>
      </c>
      <c r="B2633" s="71">
        <v>7006566989009</v>
      </c>
      <c r="C2633" s="70" t="s">
        <v>48</v>
      </c>
      <c r="D2633">
        <v>0</v>
      </c>
      <c r="E2633" s="72">
        <v>24900</v>
      </c>
      <c r="F2633" s="72">
        <v>61600</v>
      </c>
      <c r="G2633" s="70" t="s">
        <v>84</v>
      </c>
      <c r="H2633" s="70" t="s">
        <v>1926</v>
      </c>
      <c r="I2633" s="70" t="s">
        <v>91</v>
      </c>
    </row>
    <row r="2634" spans="1:9" x14ac:dyDescent="0.2">
      <c r="A2634" s="71">
        <v>7195894670128</v>
      </c>
      <c r="B2634" s="71">
        <v>7006566999044</v>
      </c>
      <c r="C2634" s="70" t="s">
        <v>48</v>
      </c>
      <c r="D2634">
        <v>0</v>
      </c>
      <c r="E2634" s="72">
        <v>24900</v>
      </c>
      <c r="F2634" s="72">
        <v>53500</v>
      </c>
      <c r="G2634" s="70" t="s">
        <v>84</v>
      </c>
      <c r="H2634" s="70" t="s">
        <v>1927</v>
      </c>
      <c r="I2634" s="70" t="s">
        <v>91</v>
      </c>
    </row>
    <row r="2635" spans="1:9" x14ac:dyDescent="0.2">
      <c r="A2635" s="71">
        <v>7195894680133</v>
      </c>
      <c r="B2635" s="71">
        <v>7006567009082</v>
      </c>
      <c r="C2635" s="70" t="s">
        <v>48</v>
      </c>
      <c r="D2635">
        <v>0</v>
      </c>
      <c r="E2635" s="72">
        <v>23600</v>
      </c>
      <c r="F2635" s="72">
        <v>75000</v>
      </c>
      <c r="G2635" s="70" t="s">
        <v>84</v>
      </c>
      <c r="H2635" s="70" t="s">
        <v>1928</v>
      </c>
      <c r="I2635" s="70" t="s">
        <v>91</v>
      </c>
    </row>
    <row r="2636" spans="1:9" x14ac:dyDescent="0.2">
      <c r="A2636" s="71">
        <v>7195894680138</v>
      </c>
      <c r="B2636" s="71">
        <v>7006567019120</v>
      </c>
      <c r="C2636" s="70" t="s">
        <v>48</v>
      </c>
      <c r="D2636">
        <v>0</v>
      </c>
      <c r="E2636" s="72">
        <v>30400</v>
      </c>
      <c r="F2636" s="72">
        <v>67800</v>
      </c>
      <c r="G2636" s="70" t="s">
        <v>84</v>
      </c>
      <c r="H2636" s="70" t="s">
        <v>1929</v>
      </c>
      <c r="I2636" s="70" t="s">
        <v>91</v>
      </c>
    </row>
    <row r="2637" spans="1:9" x14ac:dyDescent="0.2">
      <c r="A2637" s="71">
        <v>7195894690142</v>
      </c>
      <c r="B2637" s="71">
        <v>7006567029157</v>
      </c>
      <c r="C2637" s="70" t="s">
        <v>48</v>
      </c>
      <c r="D2637">
        <v>0</v>
      </c>
      <c r="E2637" s="72">
        <v>12100</v>
      </c>
      <c r="F2637" s="72">
        <v>53700</v>
      </c>
      <c r="G2637" s="70" t="s">
        <v>84</v>
      </c>
      <c r="H2637" s="70" t="s">
        <v>1930</v>
      </c>
      <c r="I2637" s="70" t="s">
        <v>91</v>
      </c>
    </row>
    <row r="2638" spans="1:9" x14ac:dyDescent="0.2">
      <c r="A2638" s="71">
        <v>7195894690144</v>
      </c>
      <c r="B2638" s="71">
        <v>7006567039185</v>
      </c>
      <c r="C2638" s="70" t="s">
        <v>48</v>
      </c>
      <c r="D2638">
        <v>0</v>
      </c>
      <c r="E2638" s="72">
        <v>13300</v>
      </c>
      <c r="F2638" s="72">
        <v>0</v>
      </c>
      <c r="G2638" s="70" t="s">
        <v>84</v>
      </c>
      <c r="H2638" s="70" t="s">
        <v>1931</v>
      </c>
      <c r="I2638" s="70" t="s">
        <v>91</v>
      </c>
    </row>
    <row r="2639" spans="1:9" x14ac:dyDescent="0.2">
      <c r="A2639" s="71">
        <v>7195894690149</v>
      </c>
      <c r="B2639" s="71">
        <v>7006567039213</v>
      </c>
      <c r="C2639" s="70" t="s">
        <v>48</v>
      </c>
      <c r="D2639">
        <v>0</v>
      </c>
      <c r="E2639" s="72">
        <v>15000</v>
      </c>
      <c r="F2639" s="72">
        <v>900</v>
      </c>
      <c r="G2639" s="70" t="s">
        <v>84</v>
      </c>
      <c r="H2639" s="70" t="s">
        <v>1932</v>
      </c>
      <c r="I2639" s="70" t="s">
        <v>91</v>
      </c>
    </row>
    <row r="2640" spans="1:9" x14ac:dyDescent="0.2">
      <c r="A2640" s="71">
        <v>7195894700155</v>
      </c>
      <c r="B2640" s="71">
        <v>7006567049264</v>
      </c>
      <c r="C2640" s="70" t="s">
        <v>48</v>
      </c>
      <c r="D2640">
        <v>0</v>
      </c>
      <c r="E2640" s="72">
        <v>11200</v>
      </c>
      <c r="F2640" s="72">
        <v>53200</v>
      </c>
      <c r="G2640" s="70" t="s">
        <v>84</v>
      </c>
      <c r="H2640" s="70" t="s">
        <v>1933</v>
      </c>
      <c r="I2640" s="70" t="s">
        <v>91</v>
      </c>
    </row>
    <row r="2641" spans="1:9" x14ac:dyDescent="0.2">
      <c r="A2641" s="71">
        <v>7195894710165</v>
      </c>
      <c r="B2641" s="71">
        <v>7006567059324</v>
      </c>
      <c r="C2641" s="70" t="s">
        <v>48</v>
      </c>
      <c r="D2641">
        <v>0</v>
      </c>
      <c r="E2641" s="72">
        <v>11200</v>
      </c>
      <c r="F2641" s="72">
        <v>62800</v>
      </c>
      <c r="G2641" s="70" t="s">
        <v>84</v>
      </c>
      <c r="H2641" s="70" t="s">
        <v>1934</v>
      </c>
      <c r="I2641" s="70" t="s">
        <v>91</v>
      </c>
    </row>
    <row r="2642" spans="1:9" x14ac:dyDescent="0.2">
      <c r="A2642" s="71">
        <v>7195894710168</v>
      </c>
      <c r="B2642" s="71">
        <v>7006567069356</v>
      </c>
      <c r="C2642" s="70" t="s">
        <v>48</v>
      </c>
      <c r="D2642">
        <v>0</v>
      </c>
      <c r="E2642" s="72">
        <v>39000</v>
      </c>
      <c r="F2642" s="72">
        <v>1200</v>
      </c>
      <c r="G2642" s="70" t="s">
        <v>84</v>
      </c>
      <c r="H2642" s="70" t="s">
        <v>1935</v>
      </c>
      <c r="I2642" s="70" t="s">
        <v>91</v>
      </c>
    </row>
    <row r="2643" spans="1:9" x14ac:dyDescent="0.2">
      <c r="A2643" s="71">
        <v>7195894710173</v>
      </c>
      <c r="B2643" s="71">
        <v>7006567069386</v>
      </c>
      <c r="C2643" s="70" t="s">
        <v>48</v>
      </c>
      <c r="D2643">
        <v>0</v>
      </c>
      <c r="E2643" s="72">
        <v>120000</v>
      </c>
      <c r="F2643" s="72">
        <v>35500</v>
      </c>
      <c r="G2643" s="70" t="s">
        <v>84</v>
      </c>
      <c r="H2643" s="70" t="s">
        <v>1936</v>
      </c>
      <c r="I2643" s="70" t="s">
        <v>91</v>
      </c>
    </row>
    <row r="2644" spans="1:9" x14ac:dyDescent="0.2">
      <c r="A2644" s="71">
        <v>7195894720179</v>
      </c>
      <c r="B2644" s="71">
        <v>7006567089427</v>
      </c>
      <c r="C2644" s="70" t="s">
        <v>48</v>
      </c>
      <c r="D2644">
        <v>0</v>
      </c>
      <c r="E2644" s="72">
        <v>115000</v>
      </c>
      <c r="F2644" s="72">
        <v>64900</v>
      </c>
      <c r="G2644" s="70" t="s">
        <v>84</v>
      </c>
      <c r="H2644" s="70" t="s">
        <v>1937</v>
      </c>
      <c r="I2644" s="70" t="s">
        <v>91</v>
      </c>
    </row>
    <row r="2645" spans="1:9" x14ac:dyDescent="0.2">
      <c r="A2645" s="71">
        <v>7195894720184</v>
      </c>
      <c r="B2645" s="71">
        <v>7006567109465</v>
      </c>
      <c r="C2645" s="70" t="s">
        <v>48</v>
      </c>
      <c r="D2645">
        <v>0</v>
      </c>
      <c r="E2645" s="72">
        <v>105000</v>
      </c>
      <c r="F2645" s="72">
        <v>31800</v>
      </c>
      <c r="G2645" s="70" t="s">
        <v>84</v>
      </c>
      <c r="H2645" s="70" t="s">
        <v>1938</v>
      </c>
      <c r="I2645" s="70" t="s">
        <v>91</v>
      </c>
    </row>
    <row r="2646" spans="1:9" x14ac:dyDescent="0.2">
      <c r="A2646" s="71">
        <v>7195894730189</v>
      </c>
      <c r="B2646" s="71">
        <v>7006567119499</v>
      </c>
      <c r="C2646" s="70" t="s">
        <v>48</v>
      </c>
      <c r="D2646">
        <v>0</v>
      </c>
      <c r="E2646" s="72">
        <v>105000</v>
      </c>
      <c r="F2646" s="72">
        <v>28100</v>
      </c>
      <c r="G2646" s="70" t="s">
        <v>84</v>
      </c>
      <c r="H2646" s="70" t="s">
        <v>1939</v>
      </c>
      <c r="I2646" s="70" t="s">
        <v>91</v>
      </c>
    </row>
    <row r="2647" spans="1:9" x14ac:dyDescent="0.2">
      <c r="A2647" s="71">
        <v>7195894730194</v>
      </c>
      <c r="B2647" s="71">
        <v>7006567129533</v>
      </c>
      <c r="C2647" s="70" t="s">
        <v>48</v>
      </c>
      <c r="D2647">
        <v>0</v>
      </c>
      <c r="E2647" s="72">
        <v>105000</v>
      </c>
      <c r="F2647" s="72">
        <v>66100</v>
      </c>
      <c r="G2647" s="70" t="s">
        <v>84</v>
      </c>
      <c r="H2647" s="70" t="s">
        <v>1940</v>
      </c>
      <c r="I2647" s="70" t="s">
        <v>91</v>
      </c>
    </row>
    <row r="2648" spans="1:9" x14ac:dyDescent="0.2">
      <c r="A2648" s="71">
        <v>7195894740201</v>
      </c>
      <c r="B2648" s="71">
        <v>7006567139572</v>
      </c>
      <c r="C2648" s="70" t="s">
        <v>48</v>
      </c>
      <c r="D2648">
        <v>0</v>
      </c>
      <c r="E2648" s="72">
        <v>151000</v>
      </c>
      <c r="F2648" s="72">
        <v>35800</v>
      </c>
      <c r="G2648" s="70" t="s">
        <v>84</v>
      </c>
      <c r="H2648" s="70" t="s">
        <v>1941</v>
      </c>
      <c r="I2648" s="70" t="s">
        <v>91</v>
      </c>
    </row>
    <row r="2649" spans="1:9" x14ac:dyDescent="0.2">
      <c r="A2649" s="71">
        <v>7195894740206</v>
      </c>
      <c r="B2649" s="71">
        <v>7006567159611</v>
      </c>
      <c r="C2649" s="70" t="s">
        <v>48</v>
      </c>
      <c r="D2649">
        <v>0</v>
      </c>
      <c r="E2649" s="72">
        <v>65000</v>
      </c>
      <c r="F2649" s="72">
        <v>595000</v>
      </c>
      <c r="G2649" s="70" t="s">
        <v>84</v>
      </c>
      <c r="H2649" s="70" t="s">
        <v>1942</v>
      </c>
      <c r="I2649" s="70" t="s">
        <v>91</v>
      </c>
    </row>
    <row r="2650" spans="1:9" x14ac:dyDescent="0.2">
      <c r="A2650" s="71">
        <v>7195894740207</v>
      </c>
      <c r="B2650" s="71">
        <v>7006567159611</v>
      </c>
      <c r="C2650" s="70" t="s">
        <v>111</v>
      </c>
      <c r="D2650">
        <v>0</v>
      </c>
      <c r="E2650" s="72">
        <v>0</v>
      </c>
      <c r="F2650" s="72">
        <v>-456500</v>
      </c>
      <c r="G2650" s="70" t="s">
        <v>82</v>
      </c>
      <c r="H2650" s="70" t="s">
        <v>1942</v>
      </c>
      <c r="I2650" s="70" t="s">
        <v>91</v>
      </c>
    </row>
    <row r="2651" spans="1:9" x14ac:dyDescent="0.2">
      <c r="A2651" s="71">
        <v>7195894750214</v>
      </c>
      <c r="B2651" s="71">
        <v>7006567189660</v>
      </c>
      <c r="C2651" s="70" t="s">
        <v>48</v>
      </c>
      <c r="D2651">
        <v>0</v>
      </c>
      <c r="E2651" s="72">
        <v>25000</v>
      </c>
      <c r="F2651" s="72">
        <v>80100</v>
      </c>
      <c r="G2651" s="70" t="s">
        <v>84</v>
      </c>
      <c r="H2651" s="70" t="s">
        <v>1943</v>
      </c>
      <c r="I2651" s="70" t="s">
        <v>91</v>
      </c>
    </row>
    <row r="2652" spans="1:9" x14ac:dyDescent="0.2">
      <c r="A2652" s="71">
        <v>7195894750219</v>
      </c>
      <c r="B2652" s="71">
        <v>7006567199697</v>
      </c>
      <c r="C2652" s="70" t="s">
        <v>48</v>
      </c>
      <c r="D2652">
        <v>0</v>
      </c>
      <c r="E2652" s="72">
        <v>19400</v>
      </c>
      <c r="F2652" s="72">
        <v>113400</v>
      </c>
      <c r="G2652" s="70" t="s">
        <v>84</v>
      </c>
      <c r="H2652" s="70" t="s">
        <v>1944</v>
      </c>
      <c r="I2652" s="70" t="s">
        <v>91</v>
      </c>
    </row>
    <row r="2653" spans="1:9" x14ac:dyDescent="0.2">
      <c r="A2653" s="71">
        <v>7195894750224</v>
      </c>
      <c r="B2653" s="71">
        <v>7006567209731</v>
      </c>
      <c r="C2653" s="70" t="s">
        <v>48</v>
      </c>
      <c r="D2653">
        <v>0</v>
      </c>
      <c r="E2653" s="72">
        <v>33000</v>
      </c>
      <c r="F2653" s="72">
        <v>102500</v>
      </c>
      <c r="G2653" s="70" t="s">
        <v>84</v>
      </c>
      <c r="H2653" s="70" t="s">
        <v>1945</v>
      </c>
      <c r="I2653" s="70" t="s">
        <v>91</v>
      </c>
    </row>
    <row r="2654" spans="1:9" x14ac:dyDescent="0.2">
      <c r="A2654" s="71">
        <v>7195894770235</v>
      </c>
      <c r="B2654" s="71">
        <v>7006567249820</v>
      </c>
      <c r="C2654" s="70" t="s">
        <v>48</v>
      </c>
      <c r="D2654">
        <v>0</v>
      </c>
      <c r="E2654" s="72">
        <v>31300</v>
      </c>
      <c r="F2654" s="72">
        <v>36000</v>
      </c>
      <c r="G2654" s="70" t="s">
        <v>84</v>
      </c>
      <c r="H2654" s="70" t="s">
        <v>1946</v>
      </c>
      <c r="I2654" s="70" t="s">
        <v>91</v>
      </c>
    </row>
    <row r="2655" spans="1:9" x14ac:dyDescent="0.2">
      <c r="A2655" s="71">
        <v>7195894770239</v>
      </c>
      <c r="B2655" s="71">
        <v>7006567269861</v>
      </c>
      <c r="C2655" s="70" t="s">
        <v>48</v>
      </c>
      <c r="D2655">
        <v>0</v>
      </c>
      <c r="E2655" s="72">
        <v>34400</v>
      </c>
      <c r="F2655" s="72">
        <v>61700</v>
      </c>
      <c r="G2655" s="70" t="s">
        <v>84</v>
      </c>
      <c r="H2655" s="70" t="s">
        <v>1947</v>
      </c>
      <c r="I2655" s="70" t="s">
        <v>91</v>
      </c>
    </row>
    <row r="2656" spans="1:9" x14ac:dyDescent="0.2">
      <c r="A2656" s="71">
        <v>7195894770244</v>
      </c>
      <c r="B2656" s="71">
        <v>7006567279895</v>
      </c>
      <c r="C2656" s="70" t="s">
        <v>48</v>
      </c>
      <c r="D2656">
        <v>0</v>
      </c>
      <c r="E2656" s="72">
        <v>30900</v>
      </c>
      <c r="F2656" s="72">
        <v>35100</v>
      </c>
      <c r="G2656" s="70" t="s">
        <v>84</v>
      </c>
      <c r="H2656" s="70" t="s">
        <v>1948</v>
      </c>
      <c r="I2656" s="70" t="s">
        <v>91</v>
      </c>
    </row>
    <row r="2657" spans="1:9" x14ac:dyDescent="0.2">
      <c r="A2657" s="71">
        <v>7195894780249</v>
      </c>
      <c r="B2657" s="71">
        <v>7006567279928</v>
      </c>
      <c r="C2657" s="70" t="s">
        <v>48</v>
      </c>
      <c r="D2657">
        <v>0</v>
      </c>
      <c r="E2657" s="72">
        <v>30900</v>
      </c>
      <c r="F2657" s="72">
        <v>41200</v>
      </c>
      <c r="G2657" s="70" t="s">
        <v>84</v>
      </c>
      <c r="H2657" s="70" t="s">
        <v>1949</v>
      </c>
      <c r="I2657" s="70" t="s">
        <v>91</v>
      </c>
    </row>
    <row r="2658" spans="1:9" x14ac:dyDescent="0.2">
      <c r="A2658" s="71">
        <v>7195894780254</v>
      </c>
      <c r="B2658" s="71">
        <v>7006567289961</v>
      </c>
      <c r="C2658" s="70" t="s">
        <v>48</v>
      </c>
      <c r="D2658">
        <v>0</v>
      </c>
      <c r="E2658" s="72">
        <v>30900</v>
      </c>
      <c r="F2658" s="72">
        <v>36600</v>
      </c>
      <c r="G2658" s="70" t="s">
        <v>84</v>
      </c>
      <c r="H2658" s="70" t="s">
        <v>1950</v>
      </c>
      <c r="I2658" s="70" t="s">
        <v>91</v>
      </c>
    </row>
    <row r="2659" spans="1:9" x14ac:dyDescent="0.2">
      <c r="A2659" s="71">
        <v>7195894790260</v>
      </c>
      <c r="B2659" s="71">
        <v>7006567300032</v>
      </c>
      <c r="C2659" s="70" t="s">
        <v>48</v>
      </c>
      <c r="D2659">
        <v>0</v>
      </c>
      <c r="E2659" s="72">
        <v>39500</v>
      </c>
      <c r="F2659" s="72">
        <v>23300</v>
      </c>
      <c r="G2659" s="70" t="s">
        <v>84</v>
      </c>
      <c r="H2659" s="70" t="s">
        <v>1951</v>
      </c>
      <c r="I2659" s="70" t="s">
        <v>91</v>
      </c>
    </row>
    <row r="2660" spans="1:9" x14ac:dyDescent="0.2">
      <c r="A2660" s="71">
        <v>7195894790264</v>
      </c>
      <c r="B2660" s="71">
        <v>7006567309995</v>
      </c>
      <c r="C2660" s="70" t="s">
        <v>48</v>
      </c>
      <c r="D2660">
        <v>0</v>
      </c>
      <c r="E2660" s="72">
        <v>30900</v>
      </c>
      <c r="F2660" s="72">
        <v>31900</v>
      </c>
      <c r="G2660" s="70" t="s">
        <v>84</v>
      </c>
      <c r="H2660" s="70" t="s">
        <v>1952</v>
      </c>
      <c r="I2660" s="70" t="s">
        <v>91</v>
      </c>
    </row>
    <row r="2661" spans="1:9" x14ac:dyDescent="0.2">
      <c r="A2661" s="71">
        <v>7195894800272</v>
      </c>
      <c r="B2661" s="71">
        <v>7006567320078</v>
      </c>
      <c r="C2661" s="70" t="s">
        <v>48</v>
      </c>
      <c r="D2661">
        <v>0</v>
      </c>
      <c r="E2661" s="72">
        <v>32100</v>
      </c>
      <c r="F2661" s="72">
        <v>48100</v>
      </c>
      <c r="G2661" s="70" t="s">
        <v>84</v>
      </c>
      <c r="H2661" s="70" t="s">
        <v>1953</v>
      </c>
      <c r="I2661" s="70" t="s">
        <v>91</v>
      </c>
    </row>
    <row r="2662" spans="1:9" x14ac:dyDescent="0.2">
      <c r="A2662" s="71">
        <v>7195894800276</v>
      </c>
      <c r="B2662" s="71">
        <v>7006567330118</v>
      </c>
      <c r="C2662" s="70" t="s">
        <v>48</v>
      </c>
      <c r="D2662">
        <v>0</v>
      </c>
      <c r="E2662" s="72">
        <v>29400</v>
      </c>
      <c r="F2662" s="72">
        <v>59100</v>
      </c>
      <c r="G2662" s="70" t="s">
        <v>84</v>
      </c>
      <c r="H2662" s="70" t="s">
        <v>1954</v>
      </c>
      <c r="I2662" s="70" t="s">
        <v>91</v>
      </c>
    </row>
    <row r="2663" spans="1:9" x14ac:dyDescent="0.2">
      <c r="A2663" s="71">
        <v>7195894810280</v>
      </c>
      <c r="B2663" s="71">
        <v>7006567340150</v>
      </c>
      <c r="C2663" s="70" t="s">
        <v>48</v>
      </c>
      <c r="D2663">
        <v>0</v>
      </c>
      <c r="E2663" s="72">
        <v>30900</v>
      </c>
      <c r="F2663" s="72">
        <v>37200</v>
      </c>
      <c r="G2663" s="70" t="s">
        <v>84</v>
      </c>
      <c r="H2663" s="70" t="s">
        <v>1955</v>
      </c>
      <c r="I2663" s="70" t="s">
        <v>91</v>
      </c>
    </row>
    <row r="2664" spans="1:9" x14ac:dyDescent="0.2">
      <c r="A2664" s="71">
        <v>7195894810284</v>
      </c>
      <c r="B2664" s="71">
        <v>7006567340182</v>
      </c>
      <c r="C2664" s="70" t="s">
        <v>48</v>
      </c>
      <c r="D2664">
        <v>0</v>
      </c>
      <c r="E2664" s="72">
        <v>30900</v>
      </c>
      <c r="F2664" s="72">
        <v>102400</v>
      </c>
      <c r="G2664" s="70" t="s">
        <v>84</v>
      </c>
      <c r="H2664" s="70" t="s">
        <v>1956</v>
      </c>
      <c r="I2664" s="70" t="s">
        <v>91</v>
      </c>
    </row>
    <row r="2665" spans="1:9" x14ac:dyDescent="0.2">
      <c r="A2665" s="71">
        <v>7195894810289</v>
      </c>
      <c r="B2665" s="71">
        <v>7006567360215</v>
      </c>
      <c r="C2665" s="70" t="s">
        <v>48</v>
      </c>
      <c r="D2665">
        <v>0</v>
      </c>
      <c r="E2665" s="72">
        <v>31500</v>
      </c>
      <c r="F2665" s="72">
        <v>43600</v>
      </c>
      <c r="G2665" s="70" t="s">
        <v>84</v>
      </c>
      <c r="H2665" s="70" t="s">
        <v>1957</v>
      </c>
      <c r="I2665" s="70" t="s">
        <v>91</v>
      </c>
    </row>
    <row r="2666" spans="1:9" x14ac:dyDescent="0.2">
      <c r="A2666" s="71">
        <v>7195894820293</v>
      </c>
      <c r="B2666" s="71">
        <v>7006567360243</v>
      </c>
      <c r="C2666" s="70" t="s">
        <v>48</v>
      </c>
      <c r="D2666">
        <v>0</v>
      </c>
      <c r="E2666" s="72">
        <v>14600</v>
      </c>
      <c r="F2666" s="72">
        <v>36800</v>
      </c>
      <c r="G2666" s="70" t="s">
        <v>84</v>
      </c>
      <c r="H2666" s="70" t="s">
        <v>1958</v>
      </c>
      <c r="I2666" s="70" t="s">
        <v>91</v>
      </c>
    </row>
    <row r="2667" spans="1:9" x14ac:dyDescent="0.2">
      <c r="A2667" s="71">
        <v>7195894830308</v>
      </c>
      <c r="B2667" s="71">
        <v>7006567410387</v>
      </c>
      <c r="C2667" s="70" t="s">
        <v>48</v>
      </c>
      <c r="D2667">
        <v>0</v>
      </c>
      <c r="E2667" s="72">
        <v>10900</v>
      </c>
      <c r="F2667" s="72">
        <v>0</v>
      </c>
      <c r="G2667" s="70" t="s">
        <v>84</v>
      </c>
      <c r="H2667" s="70" t="s">
        <v>1959</v>
      </c>
      <c r="I2667" s="70" t="s">
        <v>91</v>
      </c>
    </row>
    <row r="2668" spans="1:9" x14ac:dyDescent="0.2">
      <c r="A2668" s="71">
        <v>7195894850316</v>
      </c>
      <c r="B2668" s="71">
        <v>7006567450516</v>
      </c>
      <c r="C2668" s="70" t="s">
        <v>81</v>
      </c>
      <c r="D2668">
        <v>0</v>
      </c>
      <c r="E2668" s="72">
        <v>400</v>
      </c>
      <c r="F2668" s="72">
        <v>0</v>
      </c>
      <c r="G2668" s="70" t="s">
        <v>84</v>
      </c>
      <c r="H2668" s="70" t="s">
        <v>1960</v>
      </c>
      <c r="I2668" s="70" t="s">
        <v>91</v>
      </c>
    </row>
    <row r="2669" spans="1:9" x14ac:dyDescent="0.2">
      <c r="A2669" s="71">
        <v>7195894850321</v>
      </c>
      <c r="B2669" s="71">
        <v>7006567450545</v>
      </c>
      <c r="C2669" s="70" t="s">
        <v>48</v>
      </c>
      <c r="D2669">
        <v>0</v>
      </c>
      <c r="E2669" s="72">
        <v>350800</v>
      </c>
      <c r="F2669" s="72">
        <v>29400</v>
      </c>
      <c r="G2669" s="70" t="s">
        <v>84</v>
      </c>
      <c r="H2669" s="70" t="s">
        <v>1961</v>
      </c>
      <c r="I2669" s="70" t="s">
        <v>91</v>
      </c>
    </row>
    <row r="2670" spans="1:9" x14ac:dyDescent="0.2">
      <c r="A2670" s="71">
        <v>7195894850326</v>
      </c>
      <c r="B2670" s="71">
        <v>7006567470584</v>
      </c>
      <c r="C2670" s="70" t="s">
        <v>48</v>
      </c>
      <c r="D2670">
        <v>0</v>
      </c>
      <c r="E2670" s="72">
        <v>295300</v>
      </c>
      <c r="F2670" s="72">
        <v>0</v>
      </c>
      <c r="G2670" s="70" t="s">
        <v>84</v>
      </c>
      <c r="H2670" s="70" t="s">
        <v>1962</v>
      </c>
      <c r="I2670" s="70" t="s">
        <v>91</v>
      </c>
    </row>
    <row r="2671" spans="1:9" x14ac:dyDescent="0.2">
      <c r="A2671" s="71">
        <v>7195894850327</v>
      </c>
      <c r="B2671" s="71">
        <v>7006567470584</v>
      </c>
      <c r="C2671" s="70" t="s">
        <v>48</v>
      </c>
      <c r="D2671">
        <v>0</v>
      </c>
      <c r="E2671" s="72">
        <v>0</v>
      </c>
      <c r="F2671" s="72">
        <v>-54600</v>
      </c>
      <c r="G2671" s="70" t="s">
        <v>82</v>
      </c>
      <c r="H2671" s="70" t="s">
        <v>1962</v>
      </c>
      <c r="I2671" s="70" t="s">
        <v>91</v>
      </c>
    </row>
    <row r="2672" spans="1:9" x14ac:dyDescent="0.2">
      <c r="A2672" s="71">
        <v>7195894850332</v>
      </c>
      <c r="B2672" s="71">
        <v>7006567480621</v>
      </c>
      <c r="C2672" s="70" t="s">
        <v>48</v>
      </c>
      <c r="D2672">
        <v>0</v>
      </c>
      <c r="E2672" s="72">
        <v>261000</v>
      </c>
      <c r="F2672" s="72">
        <v>27100</v>
      </c>
      <c r="G2672" s="70" t="s">
        <v>84</v>
      </c>
      <c r="H2672" s="70" t="s">
        <v>1963</v>
      </c>
      <c r="I2672" s="70" t="s">
        <v>91</v>
      </c>
    </row>
    <row r="2673" spans="1:9" x14ac:dyDescent="0.2">
      <c r="A2673" s="71">
        <v>7195894870355</v>
      </c>
      <c r="B2673" s="71">
        <v>7006567500729</v>
      </c>
      <c r="C2673" s="70" t="s">
        <v>48</v>
      </c>
      <c r="D2673">
        <v>0</v>
      </c>
      <c r="E2673" s="72">
        <v>0</v>
      </c>
      <c r="F2673" s="72">
        <v>29100</v>
      </c>
      <c r="G2673" s="70" t="s">
        <v>84</v>
      </c>
      <c r="H2673" s="70" t="s">
        <v>1964</v>
      </c>
      <c r="I2673" s="70" t="s">
        <v>91</v>
      </c>
    </row>
    <row r="2674" spans="1:9" x14ac:dyDescent="0.2">
      <c r="A2674" s="71">
        <v>7195894870358</v>
      </c>
      <c r="B2674" s="71">
        <v>7006567510757</v>
      </c>
      <c r="C2674" s="70" t="s">
        <v>75</v>
      </c>
      <c r="D2674">
        <v>0</v>
      </c>
      <c r="E2674" s="72">
        <v>200</v>
      </c>
      <c r="F2674" s="72">
        <v>0</v>
      </c>
      <c r="G2674" s="70" t="s">
        <v>84</v>
      </c>
      <c r="H2674" s="70" t="s">
        <v>1965</v>
      </c>
      <c r="I2674" s="70" t="s">
        <v>83</v>
      </c>
    </row>
    <row r="2675" spans="1:9" x14ac:dyDescent="0.2">
      <c r="A2675" s="71">
        <v>7195894880367</v>
      </c>
      <c r="B2675" s="71">
        <v>7006567510788</v>
      </c>
      <c r="C2675" s="70" t="s">
        <v>48</v>
      </c>
      <c r="D2675">
        <v>0</v>
      </c>
      <c r="E2675" s="72">
        <v>0</v>
      </c>
      <c r="F2675" s="72">
        <v>64100</v>
      </c>
      <c r="G2675" s="70" t="s">
        <v>84</v>
      </c>
      <c r="H2675" s="70" t="s">
        <v>1966</v>
      </c>
      <c r="I2675" s="70" t="s">
        <v>91</v>
      </c>
    </row>
    <row r="2676" spans="1:9" x14ac:dyDescent="0.2">
      <c r="A2676" s="71">
        <v>7195894880373</v>
      </c>
      <c r="B2676" s="71">
        <v>7006567520827</v>
      </c>
      <c r="C2676" s="70" t="s">
        <v>48</v>
      </c>
      <c r="D2676">
        <v>0</v>
      </c>
      <c r="E2676" s="72">
        <v>13500</v>
      </c>
      <c r="F2676" s="72">
        <v>49400</v>
      </c>
      <c r="G2676" s="70" t="s">
        <v>84</v>
      </c>
      <c r="H2676" s="70" t="s">
        <v>1967</v>
      </c>
      <c r="I2676" s="70" t="s">
        <v>91</v>
      </c>
    </row>
    <row r="2677" spans="1:9" x14ac:dyDescent="0.2">
      <c r="A2677" s="71">
        <v>7195894900398</v>
      </c>
      <c r="B2677" s="71">
        <v>7006567540928</v>
      </c>
      <c r="C2677" s="70" t="s">
        <v>48</v>
      </c>
      <c r="D2677">
        <v>0</v>
      </c>
      <c r="E2677" s="72">
        <v>0</v>
      </c>
      <c r="F2677" s="72">
        <v>56600</v>
      </c>
      <c r="G2677" s="70" t="s">
        <v>84</v>
      </c>
      <c r="H2677" s="70" t="s">
        <v>1968</v>
      </c>
      <c r="I2677" s="70" t="s">
        <v>91</v>
      </c>
    </row>
    <row r="2678" spans="1:9" x14ac:dyDescent="0.2">
      <c r="A2678" s="71">
        <v>7195894910402</v>
      </c>
      <c r="B2678" s="71">
        <v>7006567540959</v>
      </c>
      <c r="C2678" s="70" t="s">
        <v>48</v>
      </c>
      <c r="D2678">
        <v>0</v>
      </c>
      <c r="E2678" s="72">
        <v>0</v>
      </c>
      <c r="F2678" s="72">
        <v>38500</v>
      </c>
      <c r="G2678" s="70" t="s">
        <v>84</v>
      </c>
      <c r="H2678" s="70" t="s">
        <v>1969</v>
      </c>
      <c r="I2678" s="70" t="s">
        <v>91</v>
      </c>
    </row>
    <row r="2679" spans="1:9" x14ac:dyDescent="0.2">
      <c r="A2679" s="71">
        <v>7195894910407</v>
      </c>
      <c r="B2679" s="71">
        <v>7006567550995</v>
      </c>
      <c r="C2679" s="70" t="s">
        <v>48</v>
      </c>
      <c r="D2679">
        <v>0</v>
      </c>
      <c r="E2679" s="72">
        <v>31800</v>
      </c>
      <c r="F2679" s="72">
        <v>32600</v>
      </c>
      <c r="G2679" s="70" t="s">
        <v>84</v>
      </c>
      <c r="H2679" s="70" t="s">
        <v>1970</v>
      </c>
      <c r="I2679" s="70" t="s">
        <v>91</v>
      </c>
    </row>
    <row r="2680" spans="1:9" x14ac:dyDescent="0.2">
      <c r="A2680" s="71">
        <v>7195894920412</v>
      </c>
      <c r="B2680" s="71">
        <v>7006567561027</v>
      </c>
      <c r="C2680" s="70" t="s">
        <v>48</v>
      </c>
      <c r="D2680">
        <v>0</v>
      </c>
      <c r="E2680" s="72">
        <v>30700</v>
      </c>
      <c r="F2680" s="72">
        <v>33800</v>
      </c>
      <c r="G2680" s="70" t="s">
        <v>84</v>
      </c>
      <c r="H2680" s="70" t="s">
        <v>1971</v>
      </c>
      <c r="I2680" s="70" t="s">
        <v>91</v>
      </c>
    </row>
    <row r="2681" spans="1:9" x14ac:dyDescent="0.2">
      <c r="A2681" s="71">
        <v>7195894920416</v>
      </c>
      <c r="B2681" s="71">
        <v>7006567571061</v>
      </c>
      <c r="C2681" s="70" t="s">
        <v>48</v>
      </c>
      <c r="D2681">
        <v>0</v>
      </c>
      <c r="E2681" s="72">
        <v>30600</v>
      </c>
      <c r="F2681" s="72">
        <v>41600</v>
      </c>
      <c r="G2681" s="70" t="s">
        <v>84</v>
      </c>
      <c r="H2681" s="70" t="s">
        <v>1972</v>
      </c>
      <c r="I2681" s="70" t="s">
        <v>91</v>
      </c>
    </row>
    <row r="2682" spans="1:9" x14ac:dyDescent="0.2">
      <c r="A2682" s="71">
        <v>7195894920420</v>
      </c>
      <c r="B2682" s="71">
        <v>7006567581096</v>
      </c>
      <c r="C2682" s="70" t="s">
        <v>48</v>
      </c>
      <c r="D2682">
        <v>0</v>
      </c>
      <c r="E2682" s="72">
        <v>31200</v>
      </c>
      <c r="F2682" s="72">
        <v>48200</v>
      </c>
      <c r="G2682" s="70" t="s">
        <v>84</v>
      </c>
      <c r="H2682" s="70" t="s">
        <v>1973</v>
      </c>
      <c r="I2682" s="70" t="s">
        <v>91</v>
      </c>
    </row>
    <row r="2683" spans="1:9" x14ac:dyDescent="0.2">
      <c r="A2683" s="71">
        <v>7195894930430</v>
      </c>
      <c r="B2683" s="71">
        <v>7006567591166</v>
      </c>
      <c r="C2683" s="70" t="s">
        <v>48</v>
      </c>
      <c r="D2683">
        <v>0</v>
      </c>
      <c r="E2683" s="72">
        <v>4800</v>
      </c>
      <c r="F2683" s="72">
        <v>39800</v>
      </c>
      <c r="G2683" s="70" t="s">
        <v>84</v>
      </c>
      <c r="H2683" s="70" t="s">
        <v>1974</v>
      </c>
      <c r="I2683" s="70" t="s">
        <v>91</v>
      </c>
    </row>
    <row r="2684" spans="1:9" x14ac:dyDescent="0.2">
      <c r="A2684" s="71">
        <v>7195894940435</v>
      </c>
      <c r="B2684" s="71">
        <v>7006567611204</v>
      </c>
      <c r="C2684" s="70" t="s">
        <v>48</v>
      </c>
      <c r="D2684">
        <v>0</v>
      </c>
      <c r="E2684" s="72">
        <v>6700</v>
      </c>
      <c r="F2684" s="72">
        <v>48200</v>
      </c>
      <c r="G2684" s="70" t="s">
        <v>84</v>
      </c>
      <c r="H2684" s="70" t="s">
        <v>1975</v>
      </c>
      <c r="I2684" s="70" t="s">
        <v>91</v>
      </c>
    </row>
    <row r="2685" spans="1:9" x14ac:dyDescent="0.2">
      <c r="A2685" s="71">
        <v>7195894940442</v>
      </c>
      <c r="B2685" s="71">
        <v>7006567621240</v>
      </c>
      <c r="C2685" s="70" t="s">
        <v>48</v>
      </c>
      <c r="D2685">
        <v>0</v>
      </c>
      <c r="E2685" s="72">
        <v>13500</v>
      </c>
      <c r="F2685" s="72">
        <v>40000</v>
      </c>
      <c r="G2685" s="70" t="s">
        <v>84</v>
      </c>
      <c r="H2685" s="70" t="s">
        <v>1976</v>
      </c>
      <c r="I2685" s="70" t="s">
        <v>91</v>
      </c>
    </row>
    <row r="2686" spans="1:9" x14ac:dyDescent="0.2">
      <c r="A2686" s="71">
        <v>7195894950450</v>
      </c>
      <c r="B2686" s="71">
        <v>7006567631279</v>
      </c>
      <c r="C2686" s="70" t="s">
        <v>48</v>
      </c>
      <c r="D2686">
        <v>0</v>
      </c>
      <c r="E2686" s="72">
        <v>13500</v>
      </c>
      <c r="F2686" s="72">
        <v>98600</v>
      </c>
      <c r="G2686" s="70" t="s">
        <v>84</v>
      </c>
      <c r="H2686" s="70" t="s">
        <v>1977</v>
      </c>
      <c r="I2686" s="70" t="s">
        <v>91</v>
      </c>
    </row>
    <row r="2687" spans="1:9" x14ac:dyDescent="0.2">
      <c r="A2687" s="71">
        <v>7195894950458</v>
      </c>
      <c r="B2687" s="71">
        <v>7006567641326</v>
      </c>
      <c r="C2687" s="70" t="s">
        <v>48</v>
      </c>
      <c r="D2687">
        <v>0</v>
      </c>
      <c r="E2687" s="72">
        <v>9000</v>
      </c>
      <c r="F2687" s="72">
        <v>51200</v>
      </c>
      <c r="G2687" s="70" t="s">
        <v>84</v>
      </c>
      <c r="H2687" s="70" t="s">
        <v>1978</v>
      </c>
      <c r="I2687" s="70" t="s">
        <v>91</v>
      </c>
    </row>
    <row r="2688" spans="1:9" x14ac:dyDescent="0.2">
      <c r="A2688" s="71">
        <v>7195894960464</v>
      </c>
      <c r="B2688" s="71">
        <v>7006567661366</v>
      </c>
      <c r="C2688" s="70" t="s">
        <v>48</v>
      </c>
      <c r="D2688">
        <v>0</v>
      </c>
      <c r="E2688" s="72">
        <v>6400</v>
      </c>
      <c r="F2688" s="72">
        <v>27700</v>
      </c>
      <c r="G2688" s="70" t="s">
        <v>84</v>
      </c>
      <c r="H2688" s="70" t="s">
        <v>1979</v>
      </c>
      <c r="I2688" s="70" t="s">
        <v>91</v>
      </c>
    </row>
    <row r="2689" spans="1:9" x14ac:dyDescent="0.2">
      <c r="A2689" s="71">
        <v>7195894970474</v>
      </c>
      <c r="B2689" s="71">
        <v>7006567671433</v>
      </c>
      <c r="C2689" s="70" t="s">
        <v>48</v>
      </c>
      <c r="D2689">
        <v>0</v>
      </c>
      <c r="E2689" s="72">
        <v>31000</v>
      </c>
      <c r="F2689" s="72">
        <v>46300</v>
      </c>
      <c r="G2689" s="70" t="s">
        <v>84</v>
      </c>
      <c r="H2689" s="70" t="s">
        <v>1980</v>
      </c>
      <c r="I2689" s="70" t="s">
        <v>91</v>
      </c>
    </row>
    <row r="2690" spans="1:9" x14ac:dyDescent="0.2">
      <c r="A2690" s="71">
        <v>7195894970478</v>
      </c>
      <c r="B2690" s="71">
        <v>7006567681468</v>
      </c>
      <c r="C2690" s="70" t="s">
        <v>48</v>
      </c>
      <c r="D2690">
        <v>0</v>
      </c>
      <c r="E2690" s="72">
        <v>31000</v>
      </c>
      <c r="F2690" s="72">
        <v>43100</v>
      </c>
      <c r="G2690" s="70" t="s">
        <v>84</v>
      </c>
      <c r="H2690" s="70" t="s">
        <v>1981</v>
      </c>
      <c r="I2690" s="70" t="s">
        <v>91</v>
      </c>
    </row>
    <row r="2691" spans="1:9" x14ac:dyDescent="0.2">
      <c r="A2691" s="71">
        <v>7195894980482</v>
      </c>
      <c r="B2691" s="71">
        <v>7006567701500</v>
      </c>
      <c r="C2691" s="70" t="s">
        <v>48</v>
      </c>
      <c r="D2691">
        <v>0</v>
      </c>
      <c r="E2691" s="72">
        <v>31000</v>
      </c>
      <c r="F2691" s="72">
        <v>69000</v>
      </c>
      <c r="G2691" s="70" t="s">
        <v>84</v>
      </c>
      <c r="H2691" s="70" t="s">
        <v>1982</v>
      </c>
      <c r="I2691" s="70" t="s">
        <v>91</v>
      </c>
    </row>
    <row r="2692" spans="1:9" x14ac:dyDescent="0.2">
      <c r="A2692" s="71">
        <v>7195894980487</v>
      </c>
      <c r="B2692" s="71">
        <v>7006567701533</v>
      </c>
      <c r="C2692" s="70" t="s">
        <v>48</v>
      </c>
      <c r="D2692">
        <v>0</v>
      </c>
      <c r="E2692" s="72">
        <v>32000</v>
      </c>
      <c r="F2692" s="72">
        <v>41600</v>
      </c>
      <c r="G2692" s="70" t="s">
        <v>84</v>
      </c>
      <c r="H2692" s="70" t="s">
        <v>1983</v>
      </c>
      <c r="I2692" s="70" t="s">
        <v>91</v>
      </c>
    </row>
    <row r="2693" spans="1:9" x14ac:dyDescent="0.2">
      <c r="A2693" s="71">
        <v>7195894990492</v>
      </c>
      <c r="B2693" s="71">
        <v>7006567711568</v>
      </c>
      <c r="C2693" s="70" t="s">
        <v>48</v>
      </c>
      <c r="D2693">
        <v>0</v>
      </c>
      <c r="E2693" s="72">
        <v>30900</v>
      </c>
      <c r="F2693" s="72">
        <v>58100</v>
      </c>
      <c r="G2693" s="70" t="s">
        <v>84</v>
      </c>
      <c r="H2693" s="70" t="s">
        <v>1984</v>
      </c>
      <c r="I2693" s="70" t="s">
        <v>91</v>
      </c>
    </row>
    <row r="2694" spans="1:9" x14ac:dyDescent="0.2">
      <c r="A2694" s="71">
        <v>7195894990496</v>
      </c>
      <c r="B2694" s="71">
        <v>7006567721603</v>
      </c>
      <c r="C2694" s="70" t="s">
        <v>48</v>
      </c>
      <c r="D2694">
        <v>0</v>
      </c>
      <c r="E2694" s="72">
        <v>31300</v>
      </c>
      <c r="F2694" s="72">
        <v>46600</v>
      </c>
      <c r="G2694" s="70" t="s">
        <v>84</v>
      </c>
      <c r="H2694" s="70" t="s">
        <v>1985</v>
      </c>
      <c r="I2694" s="70" t="s">
        <v>91</v>
      </c>
    </row>
    <row r="2695" spans="1:9" x14ac:dyDescent="0.2">
      <c r="A2695" s="71">
        <v>7195895000501</v>
      </c>
      <c r="B2695" s="71">
        <v>7006567721638</v>
      </c>
      <c r="C2695" s="70" t="s">
        <v>48</v>
      </c>
      <c r="D2695">
        <v>0</v>
      </c>
      <c r="E2695" s="72">
        <v>31600</v>
      </c>
      <c r="F2695" s="72">
        <v>45900</v>
      </c>
      <c r="G2695" s="70" t="s">
        <v>84</v>
      </c>
      <c r="H2695" s="70" t="s">
        <v>1986</v>
      </c>
      <c r="I2695" s="70" t="s">
        <v>91</v>
      </c>
    </row>
    <row r="2696" spans="1:9" x14ac:dyDescent="0.2">
      <c r="A2696" s="71">
        <v>7195895000506</v>
      </c>
      <c r="B2696" s="71">
        <v>7006567731671</v>
      </c>
      <c r="C2696" s="70" t="s">
        <v>48</v>
      </c>
      <c r="D2696">
        <v>0</v>
      </c>
      <c r="E2696" s="72">
        <v>31300</v>
      </c>
      <c r="F2696" s="72">
        <v>35000</v>
      </c>
      <c r="G2696" s="70" t="s">
        <v>84</v>
      </c>
      <c r="H2696" s="70" t="s">
        <v>1987</v>
      </c>
      <c r="I2696" s="70" t="s">
        <v>91</v>
      </c>
    </row>
    <row r="2697" spans="1:9" x14ac:dyDescent="0.2">
      <c r="A2697" s="71">
        <v>7195895010511</v>
      </c>
      <c r="B2697" s="71">
        <v>7006567731702</v>
      </c>
      <c r="C2697" s="70" t="s">
        <v>48</v>
      </c>
      <c r="D2697">
        <v>0</v>
      </c>
      <c r="E2697" s="72">
        <v>7400</v>
      </c>
      <c r="F2697" s="72">
        <v>80700</v>
      </c>
      <c r="G2697" s="70" t="s">
        <v>84</v>
      </c>
      <c r="H2697" s="70" t="s">
        <v>1988</v>
      </c>
      <c r="I2697" s="70" t="s">
        <v>91</v>
      </c>
    </row>
    <row r="2698" spans="1:9" x14ac:dyDescent="0.2">
      <c r="A2698" s="71">
        <v>7195895010518</v>
      </c>
      <c r="B2698" s="71">
        <v>7006567741759</v>
      </c>
      <c r="C2698" s="70" t="s">
        <v>75</v>
      </c>
      <c r="D2698">
        <v>6.4960000000000004</v>
      </c>
      <c r="E2698" s="72">
        <v>1200</v>
      </c>
      <c r="F2698" s="72">
        <v>0</v>
      </c>
      <c r="G2698" s="70" t="s">
        <v>76</v>
      </c>
      <c r="H2698" s="70" t="s">
        <v>1989</v>
      </c>
      <c r="I2698" s="70" t="s">
        <v>340</v>
      </c>
    </row>
    <row r="2699" spans="1:9" x14ac:dyDescent="0.2">
      <c r="A2699" s="71">
        <v>7195895010519</v>
      </c>
      <c r="B2699" s="71">
        <v>7006567741759</v>
      </c>
      <c r="C2699" s="70" t="s">
        <v>79</v>
      </c>
      <c r="D2699">
        <v>-2.8</v>
      </c>
      <c r="E2699" s="72">
        <v>-600</v>
      </c>
      <c r="F2699" s="72">
        <v>0</v>
      </c>
      <c r="G2699" s="70" t="s">
        <v>76</v>
      </c>
      <c r="H2699" s="70" t="s">
        <v>1989</v>
      </c>
      <c r="I2699" s="70" t="s">
        <v>373</v>
      </c>
    </row>
    <row r="2700" spans="1:9" x14ac:dyDescent="0.2">
      <c r="A2700" s="71">
        <v>7195895010520</v>
      </c>
      <c r="B2700" s="71">
        <v>7006567741759</v>
      </c>
      <c r="C2700" s="70" t="s">
        <v>80</v>
      </c>
      <c r="D2700">
        <v>-4.4000000000000004</v>
      </c>
      <c r="E2700" s="72">
        <v>-700</v>
      </c>
      <c r="F2700" s="72">
        <v>0</v>
      </c>
      <c r="G2700" s="70" t="s">
        <v>76</v>
      </c>
      <c r="H2700" s="70" t="s">
        <v>1989</v>
      </c>
      <c r="I2700" s="70" t="s">
        <v>1990</v>
      </c>
    </row>
    <row r="2701" spans="1:9" x14ac:dyDescent="0.2">
      <c r="A2701" s="71">
        <v>7195895010521</v>
      </c>
      <c r="B2701" s="71">
        <v>7006567741759</v>
      </c>
      <c r="C2701" s="70" t="s">
        <v>81</v>
      </c>
      <c r="D2701">
        <v>0.70399999999999996</v>
      </c>
      <c r="E2701" s="72">
        <v>100</v>
      </c>
      <c r="F2701" s="72">
        <v>0</v>
      </c>
      <c r="G2701" s="70" t="s">
        <v>76</v>
      </c>
      <c r="H2701" s="70" t="s">
        <v>1989</v>
      </c>
      <c r="I2701" s="70" t="s">
        <v>345</v>
      </c>
    </row>
    <row r="2702" spans="1:9" x14ac:dyDescent="0.2">
      <c r="A2702" s="71">
        <v>7195895010522</v>
      </c>
      <c r="B2702" s="71">
        <v>7006567741759</v>
      </c>
      <c r="C2702" s="70" t="s">
        <v>75</v>
      </c>
      <c r="D2702">
        <v>0</v>
      </c>
      <c r="E2702" s="72">
        <v>1600</v>
      </c>
      <c r="F2702" s="72">
        <v>0</v>
      </c>
      <c r="G2702" s="70" t="s">
        <v>84</v>
      </c>
      <c r="H2702" s="70" t="s">
        <v>1989</v>
      </c>
      <c r="I2702" s="70" t="s">
        <v>83</v>
      </c>
    </row>
    <row r="2703" spans="1:9" x14ac:dyDescent="0.2">
      <c r="A2703" s="71">
        <v>7195895010525</v>
      </c>
      <c r="B2703" s="71">
        <v>7006567741759</v>
      </c>
      <c r="C2703" s="70" t="s">
        <v>125</v>
      </c>
      <c r="D2703">
        <v>0</v>
      </c>
      <c r="E2703" s="72">
        <v>200</v>
      </c>
      <c r="F2703" s="72">
        <v>0</v>
      </c>
      <c r="G2703" s="70" t="s">
        <v>84</v>
      </c>
      <c r="H2703" s="70" t="s">
        <v>1989</v>
      </c>
      <c r="I2703" s="70" t="s">
        <v>91</v>
      </c>
    </row>
    <row r="2704" spans="1:9" x14ac:dyDescent="0.2">
      <c r="A2704" s="71">
        <v>7195895010526</v>
      </c>
      <c r="B2704" s="71">
        <v>7006567741759</v>
      </c>
      <c r="C2704" s="70" t="s">
        <v>81</v>
      </c>
      <c r="D2704">
        <v>0</v>
      </c>
      <c r="E2704" s="72">
        <v>700</v>
      </c>
      <c r="F2704" s="72">
        <v>0</v>
      </c>
      <c r="G2704" s="70" t="s">
        <v>84</v>
      </c>
      <c r="H2704" s="70" t="s">
        <v>1989</v>
      </c>
      <c r="I2704" s="70" t="s">
        <v>91</v>
      </c>
    </row>
    <row r="2705" spans="1:9" x14ac:dyDescent="0.2">
      <c r="A2705" s="71">
        <v>7195895030533</v>
      </c>
      <c r="B2705" s="71">
        <v>7006567741789</v>
      </c>
      <c r="C2705" s="70" t="s">
        <v>48</v>
      </c>
      <c r="D2705">
        <v>0</v>
      </c>
      <c r="E2705" s="72">
        <v>12700</v>
      </c>
      <c r="F2705" s="72">
        <v>49800</v>
      </c>
      <c r="G2705" s="70" t="s">
        <v>84</v>
      </c>
      <c r="H2705" s="70" t="s">
        <v>1991</v>
      </c>
      <c r="I2705" s="70" t="s">
        <v>91</v>
      </c>
    </row>
    <row r="2706" spans="1:9" x14ac:dyDescent="0.2">
      <c r="A2706" s="71">
        <v>7195895030541</v>
      </c>
      <c r="B2706" s="71">
        <v>7006567751859</v>
      </c>
      <c r="C2706" s="70" t="s">
        <v>48</v>
      </c>
      <c r="D2706">
        <v>0</v>
      </c>
      <c r="E2706" s="72">
        <v>26900</v>
      </c>
      <c r="F2706" s="72">
        <v>9300</v>
      </c>
      <c r="G2706" s="70" t="s">
        <v>84</v>
      </c>
      <c r="H2706" s="70" t="s">
        <v>1992</v>
      </c>
      <c r="I2706" s="70" t="s">
        <v>91</v>
      </c>
    </row>
    <row r="2707" spans="1:9" x14ac:dyDescent="0.2">
      <c r="A2707" s="71">
        <v>7195895040545</v>
      </c>
      <c r="B2707" s="71">
        <v>7006567751904</v>
      </c>
      <c r="C2707" s="70" t="s">
        <v>48</v>
      </c>
      <c r="D2707">
        <v>0</v>
      </c>
      <c r="E2707" s="72">
        <v>0</v>
      </c>
      <c r="F2707" s="72">
        <v>22600</v>
      </c>
      <c r="G2707" s="70" t="s">
        <v>84</v>
      </c>
      <c r="H2707" s="70" t="s">
        <v>1993</v>
      </c>
      <c r="I2707" s="70" t="s">
        <v>91</v>
      </c>
    </row>
    <row r="2708" spans="1:9" x14ac:dyDescent="0.2">
      <c r="A2708" s="71">
        <v>7195895040548</v>
      </c>
      <c r="B2708" s="71">
        <v>7006567761934</v>
      </c>
      <c r="C2708" s="70" t="s">
        <v>48</v>
      </c>
      <c r="D2708">
        <v>0</v>
      </c>
      <c r="E2708" s="72">
        <v>0</v>
      </c>
      <c r="F2708" s="72">
        <v>34000</v>
      </c>
      <c r="G2708" s="70" t="s">
        <v>84</v>
      </c>
      <c r="H2708" s="70" t="s">
        <v>1994</v>
      </c>
      <c r="I2708" s="70" t="s">
        <v>91</v>
      </c>
    </row>
    <row r="2709" spans="1:9" x14ac:dyDescent="0.2">
      <c r="A2709" s="71">
        <v>7195895040551</v>
      </c>
      <c r="B2709" s="71">
        <v>7006567771966</v>
      </c>
      <c r="C2709" s="70" t="s">
        <v>48</v>
      </c>
      <c r="D2709">
        <v>0</v>
      </c>
      <c r="E2709" s="72">
        <v>0</v>
      </c>
      <c r="F2709" s="72">
        <v>24700</v>
      </c>
      <c r="G2709" s="70" t="s">
        <v>84</v>
      </c>
      <c r="H2709" s="70" t="s">
        <v>1995</v>
      </c>
      <c r="I2709" s="70" t="s">
        <v>91</v>
      </c>
    </row>
    <row r="2710" spans="1:9" x14ac:dyDescent="0.2">
      <c r="A2710" s="71">
        <v>7195895050553</v>
      </c>
      <c r="B2710" s="71">
        <v>7006567781998</v>
      </c>
      <c r="C2710" s="70" t="s">
        <v>48</v>
      </c>
      <c r="D2710">
        <v>0</v>
      </c>
      <c r="E2710" s="72">
        <v>40300</v>
      </c>
      <c r="F2710" s="72">
        <v>0</v>
      </c>
      <c r="G2710" s="70" t="s">
        <v>84</v>
      </c>
      <c r="H2710" s="70" t="s">
        <v>1996</v>
      </c>
      <c r="I2710" s="70" t="s">
        <v>91</v>
      </c>
    </row>
    <row r="2711" spans="1:9" x14ac:dyDescent="0.2">
      <c r="A2711" s="71">
        <v>7195895050557</v>
      </c>
      <c r="B2711" s="71">
        <v>7006567782021</v>
      </c>
      <c r="C2711" s="70" t="s">
        <v>48</v>
      </c>
      <c r="D2711">
        <v>0</v>
      </c>
      <c r="E2711" s="72">
        <v>11900</v>
      </c>
      <c r="F2711" s="72">
        <v>53100</v>
      </c>
      <c r="G2711" s="70" t="s">
        <v>84</v>
      </c>
      <c r="H2711" s="70" t="s">
        <v>1997</v>
      </c>
      <c r="I2711" s="70" t="s">
        <v>91</v>
      </c>
    </row>
    <row r="2712" spans="1:9" x14ac:dyDescent="0.2">
      <c r="A2712" s="71">
        <v>7195895050563</v>
      </c>
      <c r="B2712" s="71">
        <v>7006567802061</v>
      </c>
      <c r="C2712" s="70" t="s">
        <v>48</v>
      </c>
      <c r="D2712">
        <v>0</v>
      </c>
      <c r="E2712" s="72">
        <v>16500</v>
      </c>
      <c r="F2712" s="72">
        <v>32700</v>
      </c>
      <c r="G2712" s="70" t="s">
        <v>84</v>
      </c>
      <c r="H2712" s="70" t="s">
        <v>1998</v>
      </c>
      <c r="I2712" s="70" t="s">
        <v>91</v>
      </c>
    </row>
    <row r="2713" spans="1:9" x14ac:dyDescent="0.2">
      <c r="A2713" s="71">
        <v>7195895060567</v>
      </c>
      <c r="B2713" s="71">
        <v>7006567812096</v>
      </c>
      <c r="C2713" s="70" t="s">
        <v>48</v>
      </c>
      <c r="D2713">
        <v>0</v>
      </c>
      <c r="E2713" s="72">
        <v>10300</v>
      </c>
      <c r="F2713" s="72">
        <v>68100</v>
      </c>
      <c r="G2713" s="70" t="s">
        <v>84</v>
      </c>
      <c r="H2713" s="70" t="s">
        <v>1999</v>
      </c>
      <c r="I2713" s="70" t="s">
        <v>91</v>
      </c>
    </row>
    <row r="2714" spans="1:9" x14ac:dyDescent="0.2">
      <c r="A2714" s="71">
        <v>7195895060572</v>
      </c>
      <c r="B2714" s="71">
        <v>7006567822127</v>
      </c>
      <c r="C2714" s="70" t="s">
        <v>48</v>
      </c>
      <c r="D2714">
        <v>0</v>
      </c>
      <c r="E2714" s="72">
        <v>15000</v>
      </c>
      <c r="F2714" s="72">
        <v>15900</v>
      </c>
      <c r="G2714" s="70" t="s">
        <v>84</v>
      </c>
      <c r="H2714" s="70" t="s">
        <v>2000</v>
      </c>
      <c r="I2714" s="70" t="s">
        <v>91</v>
      </c>
    </row>
    <row r="2715" spans="1:9" x14ac:dyDescent="0.2">
      <c r="A2715" s="71">
        <v>7195895070577</v>
      </c>
      <c r="B2715" s="71">
        <v>7006567832165</v>
      </c>
      <c r="C2715" s="70" t="s">
        <v>48</v>
      </c>
      <c r="D2715">
        <v>0</v>
      </c>
      <c r="E2715" s="72">
        <v>13400</v>
      </c>
      <c r="F2715" s="72">
        <v>83200</v>
      </c>
      <c r="G2715" s="70" t="s">
        <v>84</v>
      </c>
      <c r="H2715" s="70" t="s">
        <v>2001</v>
      </c>
      <c r="I2715" s="70" t="s">
        <v>91</v>
      </c>
    </row>
    <row r="2716" spans="1:9" x14ac:dyDescent="0.2">
      <c r="A2716" s="71">
        <v>7195895070579</v>
      </c>
      <c r="B2716" s="71">
        <v>7006567842193</v>
      </c>
      <c r="C2716" s="70" t="s">
        <v>48</v>
      </c>
      <c r="D2716">
        <v>0</v>
      </c>
      <c r="E2716" s="72">
        <v>900</v>
      </c>
      <c r="F2716" s="72">
        <v>0</v>
      </c>
      <c r="G2716" s="70" t="s">
        <v>84</v>
      </c>
      <c r="H2716" s="70" t="s">
        <v>2002</v>
      </c>
      <c r="I2716" s="70" t="s">
        <v>91</v>
      </c>
    </row>
    <row r="2717" spans="1:9" x14ac:dyDescent="0.2">
      <c r="A2717" s="71">
        <v>7195895070585</v>
      </c>
      <c r="B2717" s="71">
        <v>7006567842222</v>
      </c>
      <c r="C2717" s="70" t="s">
        <v>48</v>
      </c>
      <c r="D2717">
        <v>0</v>
      </c>
      <c r="E2717" s="72">
        <v>15000</v>
      </c>
      <c r="F2717" s="72">
        <v>56300</v>
      </c>
      <c r="G2717" s="70" t="s">
        <v>84</v>
      </c>
      <c r="H2717" s="70" t="s">
        <v>2003</v>
      </c>
      <c r="I2717" s="70" t="s">
        <v>91</v>
      </c>
    </row>
    <row r="2718" spans="1:9" x14ac:dyDescent="0.2">
      <c r="A2718" s="71">
        <v>7195895080590</v>
      </c>
      <c r="B2718" s="71">
        <v>7006567852256</v>
      </c>
      <c r="C2718" s="70" t="s">
        <v>48</v>
      </c>
      <c r="D2718">
        <v>0</v>
      </c>
      <c r="E2718" s="72">
        <v>31900</v>
      </c>
      <c r="F2718" s="72">
        <v>49000</v>
      </c>
      <c r="G2718" s="70" t="s">
        <v>84</v>
      </c>
      <c r="H2718" s="70" t="s">
        <v>2004</v>
      </c>
      <c r="I2718" s="70" t="s">
        <v>91</v>
      </c>
    </row>
    <row r="2719" spans="1:9" x14ac:dyDescent="0.2">
      <c r="A2719" s="71">
        <v>7195895080594</v>
      </c>
      <c r="B2719" s="71">
        <v>7006567862290</v>
      </c>
      <c r="C2719" s="70" t="s">
        <v>48</v>
      </c>
      <c r="D2719">
        <v>0</v>
      </c>
      <c r="E2719" s="72">
        <v>27100</v>
      </c>
      <c r="F2719" s="72">
        <v>36600</v>
      </c>
      <c r="G2719" s="70" t="s">
        <v>84</v>
      </c>
      <c r="H2719" s="70" t="s">
        <v>2005</v>
      </c>
      <c r="I2719" s="70" t="s">
        <v>91</v>
      </c>
    </row>
    <row r="2720" spans="1:9" x14ac:dyDescent="0.2">
      <c r="A2720" s="71">
        <v>7195895090599</v>
      </c>
      <c r="B2720" s="71">
        <v>7006567862323</v>
      </c>
      <c r="C2720" s="70" t="s">
        <v>48</v>
      </c>
      <c r="D2720">
        <v>0</v>
      </c>
      <c r="E2720" s="72">
        <v>32500</v>
      </c>
      <c r="F2720" s="72">
        <v>56200</v>
      </c>
      <c r="G2720" s="70" t="s">
        <v>84</v>
      </c>
      <c r="H2720" s="70" t="s">
        <v>2006</v>
      </c>
      <c r="I2720" s="70" t="s">
        <v>91</v>
      </c>
    </row>
    <row r="2721" spans="1:9" x14ac:dyDescent="0.2">
      <c r="A2721" s="71">
        <v>7195895090603</v>
      </c>
      <c r="B2721" s="71">
        <v>7006567872360</v>
      </c>
      <c r="C2721" s="70" t="s">
        <v>48</v>
      </c>
      <c r="D2721">
        <v>0</v>
      </c>
      <c r="E2721" s="72">
        <v>31100</v>
      </c>
      <c r="F2721" s="72">
        <v>36900</v>
      </c>
      <c r="G2721" s="70" t="s">
        <v>84</v>
      </c>
      <c r="H2721" s="70" t="s">
        <v>2007</v>
      </c>
      <c r="I2721" s="70" t="s">
        <v>91</v>
      </c>
    </row>
    <row r="2722" spans="1:9" x14ac:dyDescent="0.2">
      <c r="A2722" s="71">
        <v>7195895100607</v>
      </c>
      <c r="B2722" s="71">
        <v>7006567882393</v>
      </c>
      <c r="C2722" s="70" t="s">
        <v>48</v>
      </c>
      <c r="D2722">
        <v>0</v>
      </c>
      <c r="E2722" s="72">
        <v>29800</v>
      </c>
      <c r="F2722" s="72">
        <v>65000</v>
      </c>
      <c r="G2722" s="70" t="s">
        <v>84</v>
      </c>
      <c r="H2722" s="70" t="s">
        <v>2008</v>
      </c>
      <c r="I2722" s="70" t="s">
        <v>91</v>
      </c>
    </row>
    <row r="2723" spans="1:9" x14ac:dyDescent="0.2">
      <c r="A2723" s="71">
        <v>7195895100612</v>
      </c>
      <c r="B2723" s="71">
        <v>7006567892426</v>
      </c>
      <c r="C2723" s="70" t="s">
        <v>48</v>
      </c>
      <c r="D2723">
        <v>0</v>
      </c>
      <c r="E2723" s="72">
        <v>15000</v>
      </c>
      <c r="F2723" s="72">
        <v>60800</v>
      </c>
      <c r="G2723" s="70" t="s">
        <v>84</v>
      </c>
      <c r="H2723" s="70" t="s">
        <v>2009</v>
      </c>
      <c r="I2723" s="70" t="s">
        <v>91</v>
      </c>
    </row>
    <row r="2724" spans="1:9" x14ac:dyDescent="0.2">
      <c r="A2724" s="71">
        <v>7195895110615</v>
      </c>
      <c r="B2724" s="71">
        <v>7006567892460</v>
      </c>
      <c r="C2724" s="70" t="s">
        <v>48</v>
      </c>
      <c r="D2724">
        <v>0</v>
      </c>
      <c r="E2724" s="72">
        <v>0</v>
      </c>
      <c r="F2724" s="72">
        <v>65200</v>
      </c>
      <c r="G2724" s="70" t="s">
        <v>84</v>
      </c>
      <c r="H2724" s="70" t="s">
        <v>2010</v>
      </c>
      <c r="I2724" s="70" t="s">
        <v>91</v>
      </c>
    </row>
    <row r="2725" spans="1:9" x14ac:dyDescent="0.2">
      <c r="A2725" s="71">
        <v>7195895110618</v>
      </c>
      <c r="B2725" s="71">
        <v>7006567902489</v>
      </c>
      <c r="C2725" s="70" t="s">
        <v>48</v>
      </c>
      <c r="D2725">
        <v>0</v>
      </c>
      <c r="E2725" s="72">
        <v>0</v>
      </c>
      <c r="F2725" s="72">
        <v>63400</v>
      </c>
      <c r="G2725" s="70" t="s">
        <v>84</v>
      </c>
      <c r="H2725" s="70" t="s">
        <v>2011</v>
      </c>
      <c r="I2725" s="70" t="s">
        <v>91</v>
      </c>
    </row>
    <row r="2726" spans="1:9" x14ac:dyDescent="0.2">
      <c r="A2726" s="71">
        <v>7195895110621</v>
      </c>
      <c r="B2726" s="71">
        <v>7006567912518</v>
      </c>
      <c r="C2726" s="70" t="s">
        <v>48</v>
      </c>
      <c r="D2726">
        <v>0</v>
      </c>
      <c r="E2726" s="72">
        <v>0</v>
      </c>
      <c r="F2726" s="72">
        <v>59600</v>
      </c>
      <c r="G2726" s="70" t="s">
        <v>84</v>
      </c>
      <c r="H2726" s="70" t="s">
        <v>2012</v>
      </c>
      <c r="I2726" s="70" t="s">
        <v>91</v>
      </c>
    </row>
    <row r="2727" spans="1:9" x14ac:dyDescent="0.2">
      <c r="A2727" s="71">
        <v>7195895120626</v>
      </c>
      <c r="B2727" s="71">
        <v>7006567922554</v>
      </c>
      <c r="C2727" s="70" t="s">
        <v>48</v>
      </c>
      <c r="D2727">
        <v>0</v>
      </c>
      <c r="E2727" s="72">
        <v>26200</v>
      </c>
      <c r="F2727" s="72">
        <v>15900</v>
      </c>
      <c r="G2727" s="70" t="s">
        <v>84</v>
      </c>
      <c r="H2727" s="70" t="s">
        <v>2013</v>
      </c>
      <c r="I2727" s="70" t="s">
        <v>91</v>
      </c>
    </row>
    <row r="2728" spans="1:9" x14ac:dyDescent="0.2">
      <c r="A2728" s="71">
        <v>7195895120630</v>
      </c>
      <c r="B2728" s="71">
        <v>7006567922590</v>
      </c>
      <c r="C2728" s="70" t="s">
        <v>48</v>
      </c>
      <c r="D2728">
        <v>0</v>
      </c>
      <c r="E2728" s="72">
        <v>26000</v>
      </c>
      <c r="F2728" s="72">
        <v>41300</v>
      </c>
      <c r="G2728" s="70" t="s">
        <v>84</v>
      </c>
      <c r="H2728" s="70" t="s">
        <v>2014</v>
      </c>
      <c r="I2728" s="70" t="s">
        <v>91</v>
      </c>
    </row>
    <row r="2729" spans="1:9" x14ac:dyDescent="0.2">
      <c r="A2729" s="71">
        <v>7195895130635</v>
      </c>
      <c r="B2729" s="71">
        <v>7006567932640</v>
      </c>
      <c r="C2729" s="70" t="s">
        <v>48</v>
      </c>
      <c r="D2729">
        <v>0</v>
      </c>
      <c r="E2729" s="72">
        <v>31600</v>
      </c>
      <c r="F2729" s="72">
        <v>26700</v>
      </c>
      <c r="G2729" s="70" t="s">
        <v>84</v>
      </c>
      <c r="H2729" s="70" t="s">
        <v>2015</v>
      </c>
      <c r="I2729" s="70" t="s">
        <v>91</v>
      </c>
    </row>
    <row r="2730" spans="1:9" x14ac:dyDescent="0.2">
      <c r="A2730" s="71">
        <v>7195895130641</v>
      </c>
      <c r="B2730" s="71">
        <v>7006567942676</v>
      </c>
      <c r="C2730" s="70" t="s">
        <v>48</v>
      </c>
      <c r="D2730">
        <v>0</v>
      </c>
      <c r="E2730" s="72">
        <v>31500</v>
      </c>
      <c r="F2730" s="72">
        <v>34500</v>
      </c>
      <c r="G2730" s="70" t="s">
        <v>84</v>
      </c>
      <c r="H2730" s="70" t="s">
        <v>2016</v>
      </c>
      <c r="I2730" s="70" t="s">
        <v>91</v>
      </c>
    </row>
    <row r="2731" spans="1:9" x14ac:dyDescent="0.2">
      <c r="A2731" s="71">
        <v>7195895140646</v>
      </c>
      <c r="B2731" s="71">
        <v>7006567942711</v>
      </c>
      <c r="C2731" s="70" t="s">
        <v>48</v>
      </c>
      <c r="D2731">
        <v>0</v>
      </c>
      <c r="E2731" s="72">
        <v>31800</v>
      </c>
      <c r="F2731" s="72">
        <v>44700</v>
      </c>
      <c r="G2731" s="70" t="s">
        <v>84</v>
      </c>
      <c r="H2731" s="70" t="s">
        <v>2017</v>
      </c>
      <c r="I2731" s="70" t="s">
        <v>91</v>
      </c>
    </row>
    <row r="2732" spans="1:9" x14ac:dyDescent="0.2">
      <c r="A2732" s="71">
        <v>7195895140650</v>
      </c>
      <c r="B2732" s="71">
        <v>7006567952747</v>
      </c>
      <c r="C2732" s="70" t="s">
        <v>48</v>
      </c>
      <c r="D2732">
        <v>0</v>
      </c>
      <c r="E2732" s="72">
        <v>27500</v>
      </c>
      <c r="F2732" s="72">
        <v>81200</v>
      </c>
      <c r="G2732" s="70" t="s">
        <v>84</v>
      </c>
      <c r="H2732" s="70" t="s">
        <v>2018</v>
      </c>
      <c r="I2732" s="70" t="s">
        <v>91</v>
      </c>
    </row>
    <row r="2733" spans="1:9" x14ac:dyDescent="0.2">
      <c r="A2733" s="71">
        <v>7195895150658</v>
      </c>
      <c r="B2733" s="71">
        <v>7006567962814</v>
      </c>
      <c r="C2733" s="70" t="s">
        <v>48</v>
      </c>
      <c r="D2733">
        <v>0</v>
      </c>
      <c r="E2733" s="72">
        <v>32700</v>
      </c>
      <c r="F2733" s="72">
        <v>29500</v>
      </c>
      <c r="G2733" s="70" t="s">
        <v>84</v>
      </c>
      <c r="H2733" s="70" t="s">
        <v>2019</v>
      </c>
      <c r="I2733" s="70" t="s">
        <v>91</v>
      </c>
    </row>
    <row r="2734" spans="1:9" x14ac:dyDescent="0.2">
      <c r="A2734" s="71">
        <v>7195895160663</v>
      </c>
      <c r="B2734" s="71">
        <v>7006567972851</v>
      </c>
      <c r="C2734" s="70" t="s">
        <v>48</v>
      </c>
      <c r="D2734">
        <v>0</v>
      </c>
      <c r="E2734" s="72">
        <v>32700</v>
      </c>
      <c r="F2734" s="72">
        <v>42300</v>
      </c>
      <c r="G2734" s="70" t="s">
        <v>84</v>
      </c>
      <c r="H2734" s="70" t="s">
        <v>2020</v>
      </c>
      <c r="I2734" s="70" t="s">
        <v>91</v>
      </c>
    </row>
    <row r="2735" spans="1:9" x14ac:dyDescent="0.2">
      <c r="A2735" s="71">
        <v>7195895160668</v>
      </c>
      <c r="B2735" s="71">
        <v>7006567982891</v>
      </c>
      <c r="C2735" s="70" t="s">
        <v>48</v>
      </c>
      <c r="D2735">
        <v>0</v>
      </c>
      <c r="E2735" s="72">
        <v>26500</v>
      </c>
      <c r="F2735" s="72">
        <v>36100</v>
      </c>
      <c r="G2735" s="70" t="s">
        <v>84</v>
      </c>
      <c r="H2735" s="70" t="s">
        <v>2021</v>
      </c>
      <c r="I2735" s="70" t="s">
        <v>91</v>
      </c>
    </row>
    <row r="2736" spans="1:9" x14ac:dyDescent="0.2">
      <c r="A2736" s="71">
        <v>7195895170672</v>
      </c>
      <c r="B2736" s="71">
        <v>7006567992926</v>
      </c>
      <c r="C2736" s="70" t="s">
        <v>48</v>
      </c>
      <c r="D2736">
        <v>0</v>
      </c>
      <c r="E2736" s="72">
        <v>8700</v>
      </c>
      <c r="F2736" s="72">
        <v>63200</v>
      </c>
      <c r="G2736" s="70" t="s">
        <v>84</v>
      </c>
      <c r="H2736" s="70" t="s">
        <v>2022</v>
      </c>
      <c r="I2736" s="70" t="s">
        <v>91</v>
      </c>
    </row>
    <row r="2737" spans="1:9" x14ac:dyDescent="0.2">
      <c r="A2737" s="71">
        <v>7195895170676</v>
      </c>
      <c r="B2737" s="71">
        <v>7006568012968</v>
      </c>
      <c r="C2737" s="70" t="s">
        <v>48</v>
      </c>
      <c r="D2737">
        <v>0</v>
      </c>
      <c r="E2737" s="72">
        <v>31100</v>
      </c>
      <c r="F2737" s="72">
        <v>39200</v>
      </c>
      <c r="G2737" s="70" t="s">
        <v>84</v>
      </c>
      <c r="H2737" s="70" t="s">
        <v>2023</v>
      </c>
      <c r="I2737" s="70" t="s">
        <v>91</v>
      </c>
    </row>
    <row r="2738" spans="1:9" x14ac:dyDescent="0.2">
      <c r="A2738" s="71">
        <v>7195895180682</v>
      </c>
      <c r="B2738" s="71">
        <v>7006568023004</v>
      </c>
      <c r="C2738" s="70" t="s">
        <v>48</v>
      </c>
      <c r="D2738">
        <v>0</v>
      </c>
      <c r="E2738" s="72">
        <v>28600</v>
      </c>
      <c r="F2738" s="72">
        <v>28500</v>
      </c>
      <c r="G2738" s="70" t="s">
        <v>84</v>
      </c>
      <c r="H2738" s="70" t="s">
        <v>2024</v>
      </c>
      <c r="I2738" s="70" t="s">
        <v>91</v>
      </c>
    </row>
    <row r="2739" spans="1:9" x14ac:dyDescent="0.2">
      <c r="A2739" s="71">
        <v>7195895180687</v>
      </c>
      <c r="B2739" s="71">
        <v>7006568023038</v>
      </c>
      <c r="C2739" s="70" t="s">
        <v>48</v>
      </c>
      <c r="D2739">
        <v>0</v>
      </c>
      <c r="E2739" s="72">
        <v>30800</v>
      </c>
      <c r="F2739" s="72">
        <v>58500</v>
      </c>
      <c r="G2739" s="70" t="s">
        <v>84</v>
      </c>
      <c r="H2739" s="70" t="s">
        <v>2025</v>
      </c>
      <c r="I2739" s="70" t="s">
        <v>91</v>
      </c>
    </row>
    <row r="2740" spans="1:9" x14ac:dyDescent="0.2">
      <c r="A2740" s="71">
        <v>7195895180691</v>
      </c>
      <c r="B2740" s="71">
        <v>7006568033071</v>
      </c>
      <c r="C2740" s="70" t="s">
        <v>48</v>
      </c>
      <c r="D2740">
        <v>0</v>
      </c>
      <c r="E2740" s="72">
        <v>33500</v>
      </c>
      <c r="F2740" s="72">
        <v>71500</v>
      </c>
      <c r="G2740" s="70" t="s">
        <v>84</v>
      </c>
      <c r="H2740" s="70" t="s">
        <v>2026</v>
      </c>
      <c r="I2740" s="70" t="s">
        <v>91</v>
      </c>
    </row>
    <row r="2741" spans="1:9" x14ac:dyDescent="0.2">
      <c r="A2741" s="71">
        <v>7195895190696</v>
      </c>
      <c r="B2741" s="71">
        <v>7006568033105</v>
      </c>
      <c r="C2741" s="70" t="s">
        <v>48</v>
      </c>
      <c r="D2741">
        <v>0</v>
      </c>
      <c r="E2741" s="72">
        <v>33500</v>
      </c>
      <c r="F2741" s="72">
        <v>77100</v>
      </c>
      <c r="G2741" s="70" t="s">
        <v>84</v>
      </c>
      <c r="H2741" s="70" t="s">
        <v>2027</v>
      </c>
      <c r="I2741" s="70" t="s">
        <v>91</v>
      </c>
    </row>
    <row r="2742" spans="1:9" x14ac:dyDescent="0.2">
      <c r="A2742" s="71">
        <v>7195895190700</v>
      </c>
      <c r="B2742" s="71">
        <v>7006568053143</v>
      </c>
      <c r="C2742" s="70" t="s">
        <v>48</v>
      </c>
      <c r="D2742">
        <v>0</v>
      </c>
      <c r="E2742" s="72">
        <v>33500</v>
      </c>
      <c r="F2742" s="72">
        <v>55000</v>
      </c>
      <c r="G2742" s="70" t="s">
        <v>84</v>
      </c>
      <c r="H2742" s="70" t="s">
        <v>2028</v>
      </c>
      <c r="I2742" s="70" t="s">
        <v>91</v>
      </c>
    </row>
    <row r="2743" spans="1:9" x14ac:dyDescent="0.2">
      <c r="A2743" s="71">
        <v>7195895200703</v>
      </c>
      <c r="B2743" s="71">
        <v>7006568063174</v>
      </c>
      <c r="C2743" s="70" t="s">
        <v>48</v>
      </c>
      <c r="D2743">
        <v>0</v>
      </c>
      <c r="E2743" s="72">
        <v>29100</v>
      </c>
      <c r="F2743" s="72">
        <v>48100</v>
      </c>
      <c r="G2743" s="70" t="s">
        <v>84</v>
      </c>
      <c r="H2743" s="70" t="s">
        <v>2029</v>
      </c>
      <c r="I2743" s="70" t="s">
        <v>91</v>
      </c>
    </row>
    <row r="2744" spans="1:9" x14ac:dyDescent="0.2">
      <c r="A2744" s="71">
        <v>7195895200708</v>
      </c>
      <c r="B2744" s="71">
        <v>7006568073208</v>
      </c>
      <c r="C2744" s="70" t="s">
        <v>48</v>
      </c>
      <c r="D2744">
        <v>0</v>
      </c>
      <c r="E2744" s="72">
        <v>29400</v>
      </c>
      <c r="F2744" s="72">
        <v>42300</v>
      </c>
      <c r="G2744" s="70" t="s">
        <v>84</v>
      </c>
      <c r="H2744" s="70" t="s">
        <v>2030</v>
      </c>
      <c r="I2744" s="70" t="s">
        <v>91</v>
      </c>
    </row>
    <row r="2745" spans="1:9" x14ac:dyDescent="0.2">
      <c r="A2745" s="71">
        <v>7195895210713</v>
      </c>
      <c r="B2745" s="71">
        <v>7006568083245</v>
      </c>
      <c r="C2745" s="70" t="s">
        <v>48</v>
      </c>
      <c r="D2745">
        <v>0</v>
      </c>
      <c r="E2745" s="72">
        <v>30300</v>
      </c>
      <c r="F2745" s="72">
        <v>42200</v>
      </c>
      <c r="G2745" s="70" t="s">
        <v>84</v>
      </c>
      <c r="H2745" s="70" t="s">
        <v>2031</v>
      </c>
      <c r="I2745" s="70" t="s">
        <v>91</v>
      </c>
    </row>
    <row r="2746" spans="1:9" x14ac:dyDescent="0.2">
      <c r="A2746" s="71">
        <v>7195895210718</v>
      </c>
      <c r="B2746" s="71">
        <v>7006568083278</v>
      </c>
      <c r="C2746" s="70" t="s">
        <v>48</v>
      </c>
      <c r="D2746">
        <v>0</v>
      </c>
      <c r="E2746" s="72">
        <v>29700</v>
      </c>
      <c r="F2746" s="72">
        <v>56800</v>
      </c>
      <c r="G2746" s="70" t="s">
        <v>84</v>
      </c>
      <c r="H2746" s="70" t="s">
        <v>2032</v>
      </c>
      <c r="I2746" s="70" t="s">
        <v>91</v>
      </c>
    </row>
    <row r="2747" spans="1:9" x14ac:dyDescent="0.2">
      <c r="A2747" s="71">
        <v>7195895220722</v>
      </c>
      <c r="B2747" s="71">
        <v>7006568093314</v>
      </c>
      <c r="C2747" s="70" t="s">
        <v>48</v>
      </c>
      <c r="D2747">
        <v>0</v>
      </c>
      <c r="E2747" s="72">
        <v>29700</v>
      </c>
      <c r="F2747" s="72">
        <v>62300</v>
      </c>
      <c r="G2747" s="70" t="s">
        <v>84</v>
      </c>
      <c r="H2747" s="70" t="s">
        <v>2033</v>
      </c>
      <c r="I2747" s="70" t="s">
        <v>91</v>
      </c>
    </row>
    <row r="2748" spans="1:9" x14ac:dyDescent="0.2">
      <c r="A2748" s="71">
        <v>7195895220727</v>
      </c>
      <c r="B2748" s="71">
        <v>7006568103349</v>
      </c>
      <c r="C2748" s="70" t="s">
        <v>48</v>
      </c>
      <c r="D2748">
        <v>0</v>
      </c>
      <c r="E2748" s="72">
        <v>28400</v>
      </c>
      <c r="F2748" s="72">
        <v>41100</v>
      </c>
      <c r="G2748" s="70" t="s">
        <v>84</v>
      </c>
      <c r="H2748" s="70" t="s">
        <v>2034</v>
      </c>
      <c r="I2748" s="70" t="s">
        <v>91</v>
      </c>
    </row>
    <row r="2749" spans="1:9" x14ac:dyDescent="0.2">
      <c r="A2749" s="71">
        <v>7195895230731</v>
      </c>
      <c r="B2749" s="71">
        <v>7006568123384</v>
      </c>
      <c r="C2749" s="70" t="s">
        <v>48</v>
      </c>
      <c r="D2749">
        <v>0</v>
      </c>
      <c r="E2749" s="72">
        <v>15000</v>
      </c>
      <c r="F2749" s="72">
        <v>27300</v>
      </c>
      <c r="G2749" s="70" t="s">
        <v>84</v>
      </c>
      <c r="H2749" s="70" t="s">
        <v>2035</v>
      </c>
      <c r="I2749" s="70" t="s">
        <v>91</v>
      </c>
    </row>
    <row r="2750" spans="1:9" x14ac:dyDescent="0.2">
      <c r="A2750" s="71">
        <v>7195895230735</v>
      </c>
      <c r="B2750" s="71">
        <v>7006568123419</v>
      </c>
      <c r="C2750" s="70" t="s">
        <v>48</v>
      </c>
      <c r="D2750">
        <v>0</v>
      </c>
      <c r="E2750" s="72">
        <v>15000</v>
      </c>
      <c r="F2750" s="72">
        <v>26000</v>
      </c>
      <c r="G2750" s="70" t="s">
        <v>84</v>
      </c>
      <c r="H2750" s="70" t="s">
        <v>2036</v>
      </c>
      <c r="I2750" s="70" t="s">
        <v>91</v>
      </c>
    </row>
    <row r="2751" spans="1:9" x14ac:dyDescent="0.2">
      <c r="A2751" s="71">
        <v>7195895230739</v>
      </c>
      <c r="B2751" s="71">
        <v>7006568143455</v>
      </c>
      <c r="C2751" s="70" t="s">
        <v>48</v>
      </c>
      <c r="D2751">
        <v>0</v>
      </c>
      <c r="E2751" s="72">
        <v>15000</v>
      </c>
      <c r="F2751" s="72">
        <v>53800</v>
      </c>
      <c r="G2751" s="70" t="s">
        <v>84</v>
      </c>
      <c r="H2751" s="70" t="s">
        <v>2037</v>
      </c>
      <c r="I2751" s="70" t="s">
        <v>91</v>
      </c>
    </row>
    <row r="2752" spans="1:9" x14ac:dyDescent="0.2">
      <c r="A2752" s="71">
        <v>7195895240743</v>
      </c>
      <c r="B2752" s="71">
        <v>7006568153490</v>
      </c>
      <c r="C2752" s="70" t="s">
        <v>48</v>
      </c>
      <c r="D2752">
        <v>0</v>
      </c>
      <c r="E2752" s="72">
        <v>0</v>
      </c>
      <c r="F2752" s="72">
        <v>31100</v>
      </c>
      <c r="G2752" s="70" t="s">
        <v>84</v>
      </c>
      <c r="H2752" s="70" t="s">
        <v>2038</v>
      </c>
      <c r="I2752" s="70" t="s">
        <v>91</v>
      </c>
    </row>
    <row r="2753" spans="1:9" x14ac:dyDescent="0.2">
      <c r="A2753" s="71">
        <v>7195895240747</v>
      </c>
      <c r="B2753" s="71">
        <v>7006568163524</v>
      </c>
      <c r="C2753" s="70" t="s">
        <v>48</v>
      </c>
      <c r="D2753">
        <v>0</v>
      </c>
      <c r="E2753" s="72">
        <v>15000</v>
      </c>
      <c r="F2753" s="72">
        <v>44300</v>
      </c>
      <c r="G2753" s="70" t="s">
        <v>84</v>
      </c>
      <c r="H2753" s="70" t="s">
        <v>2039</v>
      </c>
      <c r="I2753" s="70" t="s">
        <v>91</v>
      </c>
    </row>
    <row r="2754" spans="1:9" x14ac:dyDescent="0.2">
      <c r="A2754" s="71">
        <v>7195895250751</v>
      </c>
      <c r="B2754" s="71">
        <v>7006568173556</v>
      </c>
      <c r="C2754" s="70" t="s">
        <v>48</v>
      </c>
      <c r="D2754">
        <v>0</v>
      </c>
      <c r="E2754" s="72">
        <v>0</v>
      </c>
      <c r="F2754" s="72">
        <v>52200</v>
      </c>
      <c r="G2754" s="70" t="s">
        <v>84</v>
      </c>
      <c r="H2754" s="70" t="s">
        <v>2040</v>
      </c>
      <c r="I2754" s="70" t="s">
        <v>91</v>
      </c>
    </row>
    <row r="2755" spans="1:9" x14ac:dyDescent="0.2">
      <c r="A2755" s="71">
        <v>7195895250755</v>
      </c>
      <c r="B2755" s="71">
        <v>7006568183591</v>
      </c>
      <c r="C2755" s="70" t="s">
        <v>48</v>
      </c>
      <c r="D2755">
        <v>0</v>
      </c>
      <c r="E2755" s="72">
        <v>15000</v>
      </c>
      <c r="F2755" s="72">
        <v>72200</v>
      </c>
      <c r="G2755" s="70" t="s">
        <v>84</v>
      </c>
      <c r="H2755" s="70" t="s">
        <v>2041</v>
      </c>
      <c r="I2755" s="70" t="s">
        <v>91</v>
      </c>
    </row>
    <row r="2756" spans="1:9" x14ac:dyDescent="0.2">
      <c r="A2756" s="71">
        <v>7195895250759</v>
      </c>
      <c r="B2756" s="71">
        <v>7006568203628</v>
      </c>
      <c r="C2756" s="70" t="s">
        <v>48</v>
      </c>
      <c r="D2756">
        <v>0</v>
      </c>
      <c r="E2756" s="72">
        <v>15000</v>
      </c>
      <c r="F2756" s="72">
        <v>64300</v>
      </c>
      <c r="G2756" s="70" t="s">
        <v>84</v>
      </c>
      <c r="H2756" s="70" t="s">
        <v>2042</v>
      </c>
      <c r="I2756" s="70" t="s">
        <v>91</v>
      </c>
    </row>
    <row r="2757" spans="1:9" x14ac:dyDescent="0.2">
      <c r="A2757" s="71">
        <v>7195895260762</v>
      </c>
      <c r="B2757" s="71">
        <v>7006568213659</v>
      </c>
      <c r="C2757" s="70" t="s">
        <v>48</v>
      </c>
      <c r="D2757">
        <v>0</v>
      </c>
      <c r="E2757" s="72">
        <v>0</v>
      </c>
      <c r="F2757" s="72">
        <v>12500</v>
      </c>
      <c r="G2757" s="70" t="s">
        <v>84</v>
      </c>
      <c r="H2757" s="70" t="s">
        <v>2043</v>
      </c>
      <c r="I2757" s="70" t="s">
        <v>91</v>
      </c>
    </row>
    <row r="2758" spans="1:9" x14ac:dyDescent="0.2">
      <c r="A2758" s="71">
        <v>7195895260765</v>
      </c>
      <c r="B2758" s="71">
        <v>7006568223691</v>
      </c>
      <c r="C2758" s="70" t="s">
        <v>48</v>
      </c>
      <c r="D2758">
        <v>0</v>
      </c>
      <c r="E2758" s="72">
        <v>0</v>
      </c>
      <c r="F2758" s="72">
        <v>21300</v>
      </c>
      <c r="G2758" s="70" t="s">
        <v>84</v>
      </c>
      <c r="H2758" s="70" t="s">
        <v>2044</v>
      </c>
      <c r="I2758" s="70" t="s">
        <v>91</v>
      </c>
    </row>
    <row r="2759" spans="1:9" x14ac:dyDescent="0.2">
      <c r="A2759" s="71">
        <v>7195895270768</v>
      </c>
      <c r="B2759" s="71">
        <v>7006568223722</v>
      </c>
      <c r="C2759" s="70" t="s">
        <v>48</v>
      </c>
      <c r="D2759">
        <v>0</v>
      </c>
      <c r="E2759" s="72">
        <v>0</v>
      </c>
      <c r="F2759" s="72">
        <v>31200</v>
      </c>
      <c r="G2759" s="70" t="s">
        <v>84</v>
      </c>
      <c r="H2759" s="70" t="s">
        <v>2045</v>
      </c>
      <c r="I2759" s="70" t="s">
        <v>91</v>
      </c>
    </row>
    <row r="2760" spans="1:9" x14ac:dyDescent="0.2">
      <c r="A2760" s="71">
        <v>7195895270771</v>
      </c>
      <c r="B2760" s="71">
        <v>7006568233751</v>
      </c>
      <c r="C2760" s="70" t="s">
        <v>48</v>
      </c>
      <c r="D2760">
        <v>0</v>
      </c>
      <c r="E2760" s="72">
        <v>0</v>
      </c>
      <c r="F2760" s="72">
        <v>27600</v>
      </c>
      <c r="G2760" s="70" t="s">
        <v>84</v>
      </c>
      <c r="H2760" s="70" t="s">
        <v>2046</v>
      </c>
      <c r="I2760" s="70" t="s">
        <v>91</v>
      </c>
    </row>
    <row r="2761" spans="1:9" x14ac:dyDescent="0.2">
      <c r="A2761" s="71">
        <v>7195895270774</v>
      </c>
      <c r="B2761" s="71">
        <v>7006568233781</v>
      </c>
      <c r="C2761" s="70" t="s">
        <v>48</v>
      </c>
      <c r="D2761">
        <v>0</v>
      </c>
      <c r="E2761" s="72">
        <v>0</v>
      </c>
      <c r="F2761" s="72">
        <v>58300</v>
      </c>
      <c r="G2761" s="70" t="s">
        <v>84</v>
      </c>
      <c r="H2761" s="70" t="s">
        <v>2047</v>
      </c>
      <c r="I2761" s="70" t="s">
        <v>91</v>
      </c>
    </row>
    <row r="2762" spans="1:9" x14ac:dyDescent="0.2">
      <c r="A2762" s="71">
        <v>7195895280777</v>
      </c>
      <c r="B2762" s="71">
        <v>7006568243813</v>
      </c>
      <c r="C2762" s="70" t="s">
        <v>48</v>
      </c>
      <c r="D2762">
        <v>0</v>
      </c>
      <c r="E2762" s="72">
        <v>0</v>
      </c>
      <c r="F2762" s="72">
        <v>7300</v>
      </c>
      <c r="G2762" s="70" t="s">
        <v>84</v>
      </c>
      <c r="H2762" s="70" t="s">
        <v>2048</v>
      </c>
      <c r="I2762" s="70" t="s">
        <v>91</v>
      </c>
    </row>
    <row r="2763" spans="1:9" x14ac:dyDescent="0.2">
      <c r="A2763" s="71">
        <v>7195895280780</v>
      </c>
      <c r="B2763" s="71">
        <v>7006568253846</v>
      </c>
      <c r="C2763" s="70" t="s">
        <v>48</v>
      </c>
      <c r="D2763">
        <v>0</v>
      </c>
      <c r="E2763" s="72">
        <v>0</v>
      </c>
      <c r="F2763" s="72">
        <v>42700</v>
      </c>
      <c r="G2763" s="70" t="s">
        <v>84</v>
      </c>
      <c r="H2763" s="70" t="s">
        <v>2049</v>
      </c>
      <c r="I2763" s="70" t="s">
        <v>91</v>
      </c>
    </row>
    <row r="2764" spans="1:9" x14ac:dyDescent="0.2">
      <c r="A2764" s="71">
        <v>7195895290783</v>
      </c>
      <c r="B2764" s="71">
        <v>7006568253876</v>
      </c>
      <c r="C2764" s="70" t="s">
        <v>48</v>
      </c>
      <c r="D2764">
        <v>0</v>
      </c>
      <c r="E2764" s="72">
        <v>0</v>
      </c>
      <c r="F2764" s="72">
        <v>28400</v>
      </c>
      <c r="G2764" s="70" t="s">
        <v>84</v>
      </c>
      <c r="H2764" s="70" t="s">
        <v>2050</v>
      </c>
      <c r="I2764" s="70" t="s">
        <v>91</v>
      </c>
    </row>
    <row r="2765" spans="1:9" x14ac:dyDescent="0.2">
      <c r="A2765" s="71">
        <v>7195895290786</v>
      </c>
      <c r="B2765" s="71">
        <v>7006568263905</v>
      </c>
      <c r="C2765" s="70" t="s">
        <v>48</v>
      </c>
      <c r="D2765">
        <v>0</v>
      </c>
      <c r="E2765" s="72">
        <v>0</v>
      </c>
      <c r="F2765" s="72">
        <v>21400</v>
      </c>
      <c r="G2765" s="70" t="s">
        <v>84</v>
      </c>
      <c r="H2765" s="70" t="s">
        <v>2051</v>
      </c>
      <c r="I2765" s="70" t="s">
        <v>91</v>
      </c>
    </row>
    <row r="2766" spans="1:9" x14ac:dyDescent="0.2">
      <c r="A2766" s="71">
        <v>7195895290789</v>
      </c>
      <c r="B2766" s="71">
        <v>7006568263936</v>
      </c>
      <c r="C2766" s="70" t="s">
        <v>48</v>
      </c>
      <c r="D2766">
        <v>0</v>
      </c>
      <c r="E2766" s="72">
        <v>0</v>
      </c>
      <c r="F2766" s="72">
        <v>18900</v>
      </c>
      <c r="G2766" s="70" t="s">
        <v>84</v>
      </c>
      <c r="H2766" s="70" t="s">
        <v>2052</v>
      </c>
      <c r="I2766" s="70" t="s">
        <v>91</v>
      </c>
    </row>
    <row r="2767" spans="1:9" x14ac:dyDescent="0.2">
      <c r="A2767" s="71">
        <v>7195895300792</v>
      </c>
      <c r="B2767" s="71">
        <v>7006568273969</v>
      </c>
      <c r="C2767" s="70" t="s">
        <v>48</v>
      </c>
      <c r="D2767">
        <v>0</v>
      </c>
      <c r="E2767" s="72">
        <v>0</v>
      </c>
      <c r="F2767" s="72">
        <v>15400</v>
      </c>
      <c r="G2767" s="70" t="s">
        <v>84</v>
      </c>
      <c r="H2767" s="70" t="s">
        <v>2053</v>
      </c>
      <c r="I2767" s="70" t="s">
        <v>91</v>
      </c>
    </row>
    <row r="2768" spans="1:9" x14ac:dyDescent="0.2">
      <c r="A2768" s="71">
        <v>7195895300795</v>
      </c>
      <c r="B2768" s="71">
        <v>7006568273999</v>
      </c>
      <c r="C2768" s="70" t="s">
        <v>48</v>
      </c>
      <c r="D2768">
        <v>0</v>
      </c>
      <c r="E2768" s="72">
        <v>0</v>
      </c>
      <c r="F2768" s="72">
        <v>37000</v>
      </c>
      <c r="G2768" s="70" t="s">
        <v>84</v>
      </c>
      <c r="H2768" s="70" t="s">
        <v>2054</v>
      </c>
      <c r="I2768" s="70" t="s">
        <v>91</v>
      </c>
    </row>
    <row r="2769" spans="1:9" x14ac:dyDescent="0.2">
      <c r="A2769" s="71">
        <v>7195895300798</v>
      </c>
      <c r="B2769" s="71">
        <v>7006568284031</v>
      </c>
      <c r="C2769" s="70" t="s">
        <v>48</v>
      </c>
      <c r="D2769">
        <v>0</v>
      </c>
      <c r="E2769" s="72">
        <v>0</v>
      </c>
      <c r="F2769" s="72">
        <v>43600</v>
      </c>
      <c r="G2769" s="70" t="s">
        <v>84</v>
      </c>
      <c r="H2769" s="70" t="s">
        <v>2055</v>
      </c>
      <c r="I2769" s="70" t="s">
        <v>91</v>
      </c>
    </row>
    <row r="2770" spans="1:9" x14ac:dyDescent="0.2">
      <c r="A2770" s="71">
        <v>7195895310801</v>
      </c>
      <c r="B2770" s="71">
        <v>7006568294060</v>
      </c>
      <c r="C2770" s="70" t="s">
        <v>48</v>
      </c>
      <c r="D2770">
        <v>0</v>
      </c>
      <c r="E2770" s="72">
        <v>0</v>
      </c>
      <c r="F2770" s="72">
        <v>62800</v>
      </c>
      <c r="G2770" s="70" t="s">
        <v>84</v>
      </c>
      <c r="H2770" s="70" t="s">
        <v>2056</v>
      </c>
      <c r="I2770" s="70" t="s">
        <v>91</v>
      </c>
    </row>
    <row r="2771" spans="1:9" x14ac:dyDescent="0.2">
      <c r="A2771" s="71">
        <v>7195895310804</v>
      </c>
      <c r="B2771" s="71">
        <v>7006568294090</v>
      </c>
      <c r="C2771" s="70" t="s">
        <v>48</v>
      </c>
      <c r="D2771">
        <v>0</v>
      </c>
      <c r="E2771" s="72">
        <v>0</v>
      </c>
      <c r="F2771" s="72">
        <v>24500</v>
      </c>
      <c r="G2771" s="70" t="s">
        <v>84</v>
      </c>
      <c r="H2771" s="70" t="s">
        <v>2057</v>
      </c>
      <c r="I2771" s="70" t="s">
        <v>91</v>
      </c>
    </row>
    <row r="2772" spans="1:9" x14ac:dyDescent="0.2">
      <c r="A2772" s="71">
        <v>7195895320807</v>
      </c>
      <c r="B2772" s="71">
        <v>7006568314121</v>
      </c>
      <c r="C2772" s="70" t="s">
        <v>48</v>
      </c>
      <c r="D2772">
        <v>0</v>
      </c>
      <c r="E2772" s="72">
        <v>0</v>
      </c>
      <c r="F2772" s="72">
        <v>32200</v>
      </c>
      <c r="G2772" s="70" t="s">
        <v>84</v>
      </c>
      <c r="H2772" s="70" t="s">
        <v>2058</v>
      </c>
      <c r="I2772" s="70" t="s">
        <v>91</v>
      </c>
    </row>
    <row r="2773" spans="1:9" x14ac:dyDescent="0.2">
      <c r="A2773" s="71">
        <v>7195895320810</v>
      </c>
      <c r="B2773" s="71">
        <v>7006568334150</v>
      </c>
      <c r="C2773" s="70" t="s">
        <v>48</v>
      </c>
      <c r="D2773">
        <v>0</v>
      </c>
      <c r="E2773" s="72">
        <v>0</v>
      </c>
      <c r="F2773" s="72">
        <v>19800</v>
      </c>
      <c r="G2773" s="70" t="s">
        <v>84</v>
      </c>
      <c r="H2773" s="70" t="s">
        <v>2059</v>
      </c>
      <c r="I2773" s="70" t="s">
        <v>91</v>
      </c>
    </row>
    <row r="2774" spans="1:9" x14ac:dyDescent="0.2">
      <c r="A2774" s="71">
        <v>7195895320813</v>
      </c>
      <c r="B2774" s="71">
        <v>7006568354179</v>
      </c>
      <c r="C2774" s="70" t="s">
        <v>48</v>
      </c>
      <c r="D2774">
        <v>0</v>
      </c>
      <c r="E2774" s="72">
        <v>0</v>
      </c>
      <c r="F2774" s="72">
        <v>36600</v>
      </c>
      <c r="G2774" s="70" t="s">
        <v>84</v>
      </c>
      <c r="H2774" s="70" t="s">
        <v>2060</v>
      </c>
      <c r="I2774" s="70" t="s">
        <v>91</v>
      </c>
    </row>
    <row r="2775" spans="1:9" x14ac:dyDescent="0.2">
      <c r="A2775" s="71">
        <v>7195895330823</v>
      </c>
      <c r="B2775" s="71">
        <v>7006568414251</v>
      </c>
      <c r="C2775" s="70" t="s">
        <v>48</v>
      </c>
      <c r="D2775">
        <v>0</v>
      </c>
      <c r="E2775" s="72">
        <v>31900</v>
      </c>
      <c r="F2775" s="72">
        <v>29400</v>
      </c>
      <c r="G2775" s="70" t="s">
        <v>84</v>
      </c>
      <c r="H2775" s="70" t="s">
        <v>2061</v>
      </c>
      <c r="I2775" s="70" t="s">
        <v>91</v>
      </c>
    </row>
    <row r="2776" spans="1:9" x14ac:dyDescent="0.2">
      <c r="A2776" s="71">
        <v>7195895340826</v>
      </c>
      <c r="B2776" s="71">
        <v>7006568454301</v>
      </c>
      <c r="C2776" s="70" t="s">
        <v>48</v>
      </c>
      <c r="D2776">
        <v>0</v>
      </c>
      <c r="E2776" s="72">
        <v>600</v>
      </c>
      <c r="F2776" s="72">
        <v>0</v>
      </c>
      <c r="G2776" s="70" t="s">
        <v>84</v>
      </c>
      <c r="H2776" s="70" t="s">
        <v>2062</v>
      </c>
      <c r="I2776" s="70" t="s">
        <v>91</v>
      </c>
    </row>
    <row r="2777" spans="1:9" x14ac:dyDescent="0.2">
      <c r="A2777" s="71">
        <v>7195895340830</v>
      </c>
      <c r="B2777" s="71">
        <v>7006568464327</v>
      </c>
      <c r="C2777" s="70" t="s">
        <v>48</v>
      </c>
      <c r="D2777">
        <v>0</v>
      </c>
      <c r="E2777" s="72">
        <v>14200</v>
      </c>
      <c r="F2777" s="72">
        <v>94600</v>
      </c>
      <c r="G2777" s="70" t="s">
        <v>84</v>
      </c>
      <c r="H2777" s="70" t="s">
        <v>2063</v>
      </c>
      <c r="I2777" s="70" t="s">
        <v>91</v>
      </c>
    </row>
    <row r="2778" spans="1:9" x14ac:dyDescent="0.2">
      <c r="A2778" s="71">
        <v>7195895350851</v>
      </c>
      <c r="B2778" s="71">
        <v>7006568514392</v>
      </c>
      <c r="C2778" s="70" t="s">
        <v>117</v>
      </c>
      <c r="D2778">
        <v>2.1</v>
      </c>
      <c r="E2778" s="72">
        <v>500</v>
      </c>
      <c r="F2778" s="72">
        <v>0</v>
      </c>
      <c r="G2778" s="70" t="s">
        <v>76</v>
      </c>
      <c r="H2778" s="70" t="s">
        <v>2064</v>
      </c>
      <c r="I2778" s="70" t="s">
        <v>301</v>
      </c>
    </row>
    <row r="2779" spans="1:9" x14ac:dyDescent="0.2">
      <c r="A2779" s="71">
        <v>7195895350852</v>
      </c>
      <c r="B2779" s="71">
        <v>7006568514392</v>
      </c>
      <c r="C2779" s="70" t="s">
        <v>75</v>
      </c>
      <c r="D2779">
        <v>7.1769999999999996</v>
      </c>
      <c r="E2779" s="72">
        <v>1600</v>
      </c>
      <c r="F2779" s="72">
        <v>0</v>
      </c>
      <c r="G2779" s="70" t="s">
        <v>76</v>
      </c>
      <c r="H2779" s="70" t="s">
        <v>2064</v>
      </c>
      <c r="I2779" s="70" t="s">
        <v>301</v>
      </c>
    </row>
    <row r="2780" spans="1:9" x14ac:dyDescent="0.2">
      <c r="A2780" s="71">
        <v>7195895350853</v>
      </c>
      <c r="B2780" s="71">
        <v>7006568514392</v>
      </c>
      <c r="C2780" s="70" t="s">
        <v>81</v>
      </c>
      <c r="D2780">
        <v>14.403</v>
      </c>
      <c r="E2780" s="72">
        <v>3200</v>
      </c>
      <c r="F2780" s="72">
        <v>0</v>
      </c>
      <c r="G2780" s="70" t="s">
        <v>76</v>
      </c>
      <c r="H2780" s="70" t="s">
        <v>2064</v>
      </c>
      <c r="I2780" s="70" t="s">
        <v>301</v>
      </c>
    </row>
    <row r="2781" spans="1:9" x14ac:dyDescent="0.2">
      <c r="A2781" s="71">
        <v>7195895350854</v>
      </c>
      <c r="B2781" s="71">
        <v>7006568514392</v>
      </c>
      <c r="C2781" s="70" t="s">
        <v>297</v>
      </c>
      <c r="D2781">
        <v>6.5</v>
      </c>
      <c r="E2781" s="72">
        <v>1500</v>
      </c>
      <c r="F2781" s="72">
        <v>0</v>
      </c>
      <c r="G2781" s="70" t="s">
        <v>76</v>
      </c>
      <c r="H2781" s="70" t="s">
        <v>2064</v>
      </c>
      <c r="I2781" s="70" t="s">
        <v>301</v>
      </c>
    </row>
    <row r="2782" spans="1:9" x14ac:dyDescent="0.2">
      <c r="A2782" s="71">
        <v>7195895350855</v>
      </c>
      <c r="B2782" s="71">
        <v>7006568514392</v>
      </c>
      <c r="C2782" s="70" t="s">
        <v>79</v>
      </c>
      <c r="D2782">
        <v>-30.18</v>
      </c>
      <c r="E2782" s="72">
        <v>-6800</v>
      </c>
      <c r="F2782" s="72">
        <v>0</v>
      </c>
      <c r="G2782" s="70" t="s">
        <v>76</v>
      </c>
      <c r="H2782" s="70" t="s">
        <v>2064</v>
      </c>
      <c r="I2782" s="70" t="s">
        <v>2065</v>
      </c>
    </row>
    <row r="2783" spans="1:9" x14ac:dyDescent="0.2">
      <c r="A2783" s="71">
        <v>7195895360868</v>
      </c>
      <c r="B2783" s="71">
        <v>7006568554458</v>
      </c>
      <c r="C2783" s="70" t="s">
        <v>111</v>
      </c>
      <c r="D2783">
        <v>0</v>
      </c>
      <c r="E2783" s="72">
        <v>180300</v>
      </c>
      <c r="F2783" s="72">
        <v>49000</v>
      </c>
      <c r="G2783" s="70" t="s">
        <v>84</v>
      </c>
      <c r="H2783" s="70" t="s">
        <v>2066</v>
      </c>
      <c r="I2783" s="70" t="s">
        <v>91</v>
      </c>
    </row>
    <row r="2784" spans="1:9" x14ac:dyDescent="0.2">
      <c r="A2784" s="71">
        <v>7195895360877</v>
      </c>
      <c r="B2784" s="71">
        <v>7006568584517</v>
      </c>
      <c r="C2784" s="70" t="s">
        <v>48</v>
      </c>
      <c r="D2784">
        <v>0</v>
      </c>
      <c r="E2784" s="72">
        <v>0</v>
      </c>
      <c r="F2784" s="72">
        <v>15200</v>
      </c>
      <c r="G2784" s="70" t="s">
        <v>84</v>
      </c>
      <c r="H2784" s="70" t="s">
        <v>2067</v>
      </c>
      <c r="I2784" s="70" t="s">
        <v>91</v>
      </c>
    </row>
    <row r="2785" spans="1:9" x14ac:dyDescent="0.2">
      <c r="A2785" s="71">
        <v>7195895370881</v>
      </c>
      <c r="B2785" s="71">
        <v>7006568624552</v>
      </c>
      <c r="C2785" s="70" t="s">
        <v>81</v>
      </c>
      <c r="D2785">
        <v>-0.221</v>
      </c>
      <c r="E2785" s="72">
        <v>0</v>
      </c>
      <c r="F2785" s="72">
        <v>0</v>
      </c>
      <c r="G2785" s="70" t="s">
        <v>76</v>
      </c>
      <c r="H2785" s="70" t="s">
        <v>2068</v>
      </c>
      <c r="I2785" s="70" t="s">
        <v>78</v>
      </c>
    </row>
    <row r="2786" spans="1:9" x14ac:dyDescent="0.2">
      <c r="A2786" s="71">
        <v>7195895370882</v>
      </c>
      <c r="B2786" s="71">
        <v>7006568624552</v>
      </c>
      <c r="C2786" s="70" t="s">
        <v>75</v>
      </c>
      <c r="D2786">
        <v>0.26100000000000001</v>
      </c>
      <c r="E2786" s="72">
        <v>0</v>
      </c>
      <c r="F2786" s="72">
        <v>0</v>
      </c>
      <c r="G2786" s="70" t="s">
        <v>76</v>
      </c>
      <c r="H2786" s="70" t="s">
        <v>2068</v>
      </c>
      <c r="I2786" s="70" t="s">
        <v>78</v>
      </c>
    </row>
    <row r="2787" spans="1:9" x14ac:dyDescent="0.2">
      <c r="A2787" s="71">
        <v>7195895370883</v>
      </c>
      <c r="B2787" s="71">
        <v>7006568624552</v>
      </c>
      <c r="C2787" s="70" t="s">
        <v>79</v>
      </c>
      <c r="D2787">
        <v>-0.04</v>
      </c>
      <c r="E2787" s="72">
        <v>0</v>
      </c>
      <c r="F2787" s="72">
        <v>0</v>
      </c>
      <c r="G2787" s="70" t="s">
        <v>76</v>
      </c>
      <c r="H2787" s="70" t="s">
        <v>2068</v>
      </c>
      <c r="I2787" s="70" t="s">
        <v>78</v>
      </c>
    </row>
    <row r="2788" spans="1:9" x14ac:dyDescent="0.2">
      <c r="A2788" s="71">
        <v>7195895370884</v>
      </c>
      <c r="B2788" s="71">
        <v>7006568624552</v>
      </c>
      <c r="C2788" s="70" t="s">
        <v>75</v>
      </c>
      <c r="D2788">
        <v>0</v>
      </c>
      <c r="E2788" s="72">
        <v>1700</v>
      </c>
      <c r="F2788" s="72">
        <v>0</v>
      </c>
      <c r="G2788" s="70" t="s">
        <v>84</v>
      </c>
      <c r="H2788" s="70" t="s">
        <v>2068</v>
      </c>
      <c r="I2788" s="70" t="s">
        <v>83</v>
      </c>
    </row>
    <row r="2789" spans="1:9" x14ac:dyDescent="0.2">
      <c r="A2789" s="71">
        <v>7195895370885</v>
      </c>
      <c r="B2789" s="71">
        <v>7006568624552</v>
      </c>
      <c r="C2789" s="70" t="s">
        <v>79</v>
      </c>
      <c r="D2789">
        <v>0</v>
      </c>
      <c r="E2789" s="72">
        <v>100</v>
      </c>
      <c r="F2789" s="72">
        <v>0</v>
      </c>
      <c r="G2789" s="70" t="s">
        <v>84</v>
      </c>
      <c r="H2789" s="70" t="s">
        <v>2068</v>
      </c>
      <c r="I2789" s="70" t="s">
        <v>83</v>
      </c>
    </row>
    <row r="2790" spans="1:9" x14ac:dyDescent="0.2">
      <c r="A2790" s="71">
        <v>7195895380889</v>
      </c>
      <c r="B2790" s="71">
        <v>7006568634576</v>
      </c>
      <c r="C2790" s="70" t="s">
        <v>48</v>
      </c>
      <c r="D2790">
        <v>0</v>
      </c>
      <c r="E2790" s="72">
        <v>23700</v>
      </c>
      <c r="F2790" s="72">
        <v>51400</v>
      </c>
      <c r="G2790" s="70" t="s">
        <v>84</v>
      </c>
      <c r="H2790" s="70" t="s">
        <v>2069</v>
      </c>
      <c r="I2790" s="70" t="s">
        <v>91</v>
      </c>
    </row>
    <row r="2791" spans="1:9" x14ac:dyDescent="0.2">
      <c r="A2791" s="71">
        <v>7195895380893</v>
      </c>
      <c r="B2791" s="71">
        <v>7006568654611</v>
      </c>
      <c r="C2791" s="70" t="s">
        <v>48</v>
      </c>
      <c r="D2791">
        <v>0</v>
      </c>
      <c r="E2791" s="72">
        <v>23700</v>
      </c>
      <c r="F2791" s="72">
        <v>64200</v>
      </c>
      <c r="G2791" s="70" t="s">
        <v>84</v>
      </c>
      <c r="H2791" s="70" t="s">
        <v>2070</v>
      </c>
      <c r="I2791" s="70" t="s">
        <v>91</v>
      </c>
    </row>
    <row r="2792" spans="1:9" x14ac:dyDescent="0.2">
      <c r="A2792" s="71">
        <v>7195895380897</v>
      </c>
      <c r="B2792" s="71">
        <v>7006568684646</v>
      </c>
      <c r="C2792" s="70" t="s">
        <v>48</v>
      </c>
      <c r="D2792">
        <v>0</v>
      </c>
      <c r="E2792" s="72">
        <v>23500</v>
      </c>
      <c r="F2792" s="72">
        <v>40300</v>
      </c>
      <c r="G2792" s="70" t="s">
        <v>84</v>
      </c>
      <c r="H2792" s="70" t="s">
        <v>2071</v>
      </c>
      <c r="I2792" s="70" t="s">
        <v>91</v>
      </c>
    </row>
    <row r="2793" spans="1:9" x14ac:dyDescent="0.2">
      <c r="A2793" s="71">
        <v>7195895390901</v>
      </c>
      <c r="B2793" s="71">
        <v>7006568704680</v>
      </c>
      <c r="C2793" s="70" t="s">
        <v>48</v>
      </c>
      <c r="D2793">
        <v>0</v>
      </c>
      <c r="E2793" s="72">
        <v>20700</v>
      </c>
      <c r="F2793" s="72">
        <v>51400</v>
      </c>
      <c r="G2793" s="70" t="s">
        <v>84</v>
      </c>
      <c r="H2793" s="70" t="s">
        <v>2072</v>
      </c>
      <c r="I2793" s="70" t="s">
        <v>91</v>
      </c>
    </row>
    <row r="2794" spans="1:9" x14ac:dyDescent="0.2">
      <c r="A2794" s="71">
        <v>7195895390905</v>
      </c>
      <c r="B2794" s="71">
        <v>7006568724715</v>
      </c>
      <c r="C2794" s="70" t="s">
        <v>48</v>
      </c>
      <c r="D2794">
        <v>0</v>
      </c>
      <c r="E2794" s="72">
        <v>24600</v>
      </c>
      <c r="F2794" s="72">
        <v>34600</v>
      </c>
      <c r="G2794" s="70" t="s">
        <v>84</v>
      </c>
      <c r="H2794" s="70" t="s">
        <v>2073</v>
      </c>
      <c r="I2794" s="70" t="s">
        <v>91</v>
      </c>
    </row>
    <row r="2795" spans="1:9" x14ac:dyDescent="0.2">
      <c r="A2795" s="71">
        <v>7195895400909</v>
      </c>
      <c r="B2795" s="71">
        <v>7006568744749</v>
      </c>
      <c r="C2795" s="70" t="s">
        <v>48</v>
      </c>
      <c r="D2795">
        <v>0</v>
      </c>
      <c r="E2795" s="72">
        <v>23700</v>
      </c>
      <c r="F2795" s="72">
        <v>42000</v>
      </c>
      <c r="G2795" s="70" t="s">
        <v>84</v>
      </c>
      <c r="H2795" s="70" t="s">
        <v>2074</v>
      </c>
      <c r="I2795" s="70" t="s">
        <v>91</v>
      </c>
    </row>
    <row r="2796" spans="1:9" x14ac:dyDescent="0.2">
      <c r="A2796" s="71">
        <v>7195895400913</v>
      </c>
      <c r="B2796" s="71">
        <v>7006568764783</v>
      </c>
      <c r="C2796" s="70" t="s">
        <v>48</v>
      </c>
      <c r="D2796">
        <v>0</v>
      </c>
      <c r="E2796" s="72">
        <v>23700</v>
      </c>
      <c r="F2796" s="72">
        <v>33400</v>
      </c>
      <c r="G2796" s="70" t="s">
        <v>84</v>
      </c>
      <c r="H2796" s="70" t="s">
        <v>2075</v>
      </c>
      <c r="I2796" s="70" t="s">
        <v>91</v>
      </c>
    </row>
    <row r="2797" spans="1:9" x14ac:dyDescent="0.2">
      <c r="A2797" s="71">
        <v>7195895410917</v>
      </c>
      <c r="B2797" s="71">
        <v>7006568784817</v>
      </c>
      <c r="C2797" s="70" t="s">
        <v>48</v>
      </c>
      <c r="D2797">
        <v>0</v>
      </c>
      <c r="E2797" s="72">
        <v>23500</v>
      </c>
      <c r="F2797" s="72">
        <v>34600</v>
      </c>
      <c r="G2797" s="70" t="s">
        <v>84</v>
      </c>
      <c r="H2797" s="70" t="s">
        <v>2076</v>
      </c>
      <c r="I2797" s="70" t="s">
        <v>91</v>
      </c>
    </row>
    <row r="2798" spans="1:9" x14ac:dyDescent="0.2">
      <c r="A2798" s="71">
        <v>7195895410921</v>
      </c>
      <c r="B2798" s="71">
        <v>7006568794850</v>
      </c>
      <c r="C2798" s="70" t="s">
        <v>48</v>
      </c>
      <c r="D2798">
        <v>0</v>
      </c>
      <c r="E2798" s="72">
        <v>21300</v>
      </c>
      <c r="F2798" s="72">
        <v>30600</v>
      </c>
      <c r="G2798" s="70" t="s">
        <v>84</v>
      </c>
      <c r="H2798" s="70" t="s">
        <v>2077</v>
      </c>
      <c r="I2798" s="70" t="s">
        <v>91</v>
      </c>
    </row>
    <row r="2799" spans="1:9" x14ac:dyDescent="0.2">
      <c r="A2799" s="71">
        <v>7195895410925</v>
      </c>
      <c r="B2799" s="71">
        <v>7006568824900</v>
      </c>
      <c r="C2799" s="70" t="s">
        <v>81</v>
      </c>
      <c r="D2799">
        <v>0</v>
      </c>
      <c r="E2799" s="72">
        <v>600</v>
      </c>
      <c r="F2799" s="72">
        <v>0</v>
      </c>
      <c r="G2799" s="70" t="s">
        <v>84</v>
      </c>
      <c r="H2799" s="70" t="s">
        <v>2078</v>
      </c>
      <c r="I2799" s="70" t="s">
        <v>91</v>
      </c>
    </row>
    <row r="2800" spans="1:9" x14ac:dyDescent="0.2">
      <c r="A2800" s="71">
        <v>7195895410926</v>
      </c>
      <c r="B2800" s="71">
        <v>7006568824900</v>
      </c>
      <c r="C2800" s="70" t="s">
        <v>75</v>
      </c>
      <c r="D2800">
        <v>0</v>
      </c>
      <c r="E2800" s="72">
        <v>100</v>
      </c>
      <c r="F2800" s="72">
        <v>0</v>
      </c>
      <c r="G2800" s="70" t="s">
        <v>84</v>
      </c>
      <c r="H2800" s="70" t="s">
        <v>2078</v>
      </c>
      <c r="I2800" s="70" t="s">
        <v>83</v>
      </c>
    </row>
    <row r="2801" spans="1:9" x14ac:dyDescent="0.2">
      <c r="A2801" s="71">
        <v>7195895420935</v>
      </c>
      <c r="B2801" s="71">
        <v>7006568844937</v>
      </c>
      <c r="C2801" s="70" t="s">
        <v>117</v>
      </c>
      <c r="D2801">
        <v>0.3</v>
      </c>
      <c r="E2801" s="72">
        <v>1400</v>
      </c>
      <c r="F2801" s="72">
        <v>0</v>
      </c>
      <c r="G2801" s="70" t="s">
        <v>76</v>
      </c>
      <c r="H2801" s="70" t="s">
        <v>2079</v>
      </c>
      <c r="I2801" s="70" t="s">
        <v>78</v>
      </c>
    </row>
    <row r="2802" spans="1:9" x14ac:dyDescent="0.2">
      <c r="A2802" s="71">
        <v>7195895420936</v>
      </c>
      <c r="B2802" s="71">
        <v>7006568844937</v>
      </c>
      <c r="C2802" s="70" t="s">
        <v>79</v>
      </c>
      <c r="D2802">
        <v>1.6</v>
      </c>
      <c r="E2802" s="72">
        <v>3300</v>
      </c>
      <c r="F2802" s="72">
        <v>0</v>
      </c>
      <c r="G2802" s="70" t="s">
        <v>76</v>
      </c>
      <c r="H2802" s="70" t="s">
        <v>2079</v>
      </c>
      <c r="I2802" s="70" t="s">
        <v>78</v>
      </c>
    </row>
    <row r="2803" spans="1:9" x14ac:dyDescent="0.2">
      <c r="A2803" s="71">
        <v>7195895420937</v>
      </c>
      <c r="B2803" s="71">
        <v>7006568844937</v>
      </c>
      <c r="C2803" s="70" t="s">
        <v>125</v>
      </c>
      <c r="D2803">
        <v>-1</v>
      </c>
      <c r="E2803" s="72">
        <v>-4500</v>
      </c>
      <c r="F2803" s="72">
        <v>0</v>
      </c>
      <c r="G2803" s="70" t="s">
        <v>76</v>
      </c>
      <c r="H2803" s="70" t="s">
        <v>2079</v>
      </c>
      <c r="I2803" s="70" t="s">
        <v>78</v>
      </c>
    </row>
    <row r="2804" spans="1:9" x14ac:dyDescent="0.2">
      <c r="A2804" s="71">
        <v>7195895420938</v>
      </c>
      <c r="B2804" s="71">
        <v>7006568844937</v>
      </c>
      <c r="C2804" s="70" t="s">
        <v>75</v>
      </c>
      <c r="D2804">
        <v>4.5999999999999996</v>
      </c>
      <c r="E2804" s="72">
        <v>700</v>
      </c>
      <c r="F2804" s="72">
        <v>0</v>
      </c>
      <c r="G2804" s="70" t="s">
        <v>76</v>
      </c>
      <c r="H2804" s="70" t="s">
        <v>2079</v>
      </c>
      <c r="I2804" s="70" t="s">
        <v>78</v>
      </c>
    </row>
    <row r="2805" spans="1:9" x14ac:dyDescent="0.2">
      <c r="A2805" s="71">
        <v>7195895420939</v>
      </c>
      <c r="B2805" s="71">
        <v>7006568844937</v>
      </c>
      <c r="C2805" s="70" t="s">
        <v>80</v>
      </c>
      <c r="D2805">
        <v>-5.5</v>
      </c>
      <c r="E2805" s="72">
        <v>-900</v>
      </c>
      <c r="F2805" s="72">
        <v>0</v>
      </c>
      <c r="G2805" s="70" t="s">
        <v>76</v>
      </c>
      <c r="H2805" s="70" t="s">
        <v>2079</v>
      </c>
      <c r="I2805" s="70" t="s">
        <v>78</v>
      </c>
    </row>
    <row r="2806" spans="1:9" x14ac:dyDescent="0.2">
      <c r="A2806" s="71">
        <v>7195895430954</v>
      </c>
      <c r="B2806" s="71">
        <v>7006568894999</v>
      </c>
      <c r="C2806" s="70" t="s">
        <v>117</v>
      </c>
      <c r="D2806">
        <v>0</v>
      </c>
      <c r="E2806" s="72">
        <v>103000</v>
      </c>
      <c r="F2806" s="72">
        <v>0</v>
      </c>
      <c r="G2806" s="70" t="s">
        <v>84</v>
      </c>
      <c r="H2806" s="70" t="s">
        <v>2080</v>
      </c>
      <c r="I2806" s="70" t="s">
        <v>91</v>
      </c>
    </row>
    <row r="2807" spans="1:9" x14ac:dyDescent="0.2">
      <c r="A2807" s="71">
        <v>7195895430955</v>
      </c>
      <c r="B2807" s="71">
        <v>7006568894999</v>
      </c>
      <c r="C2807" s="70" t="s">
        <v>117</v>
      </c>
      <c r="D2807">
        <v>0</v>
      </c>
      <c r="E2807" s="72">
        <v>0</v>
      </c>
      <c r="F2807" s="72">
        <v>-7200</v>
      </c>
      <c r="G2807" s="70" t="s">
        <v>82</v>
      </c>
      <c r="H2807" s="70" t="s">
        <v>2080</v>
      </c>
      <c r="I2807" s="70" t="s">
        <v>91</v>
      </c>
    </row>
    <row r="2808" spans="1:9" x14ac:dyDescent="0.2">
      <c r="A2808" s="71">
        <v>7195895430956</v>
      </c>
      <c r="B2808" s="71">
        <v>7006568894999</v>
      </c>
      <c r="C2808" s="70" t="s">
        <v>75</v>
      </c>
      <c r="D2808">
        <v>0</v>
      </c>
      <c r="E2808" s="72">
        <v>400</v>
      </c>
      <c r="F2808" s="72">
        <v>0</v>
      </c>
      <c r="G2808" s="70" t="s">
        <v>84</v>
      </c>
      <c r="H2808" s="70" t="s">
        <v>2080</v>
      </c>
      <c r="I2808" s="70" t="s">
        <v>83</v>
      </c>
    </row>
    <row r="2809" spans="1:9" x14ac:dyDescent="0.2">
      <c r="A2809" s="71">
        <v>7195895430957</v>
      </c>
      <c r="B2809" s="71">
        <v>7006568894999</v>
      </c>
      <c r="C2809" s="70" t="s">
        <v>79</v>
      </c>
      <c r="D2809">
        <v>0</v>
      </c>
      <c r="E2809" s="72">
        <v>200</v>
      </c>
      <c r="F2809" s="72">
        <v>0</v>
      </c>
      <c r="G2809" s="70" t="s">
        <v>84</v>
      </c>
      <c r="H2809" s="70" t="s">
        <v>2080</v>
      </c>
      <c r="I2809" s="70" t="s">
        <v>83</v>
      </c>
    </row>
    <row r="2810" spans="1:9" x14ac:dyDescent="0.2">
      <c r="A2810" s="71">
        <v>7195895430958</v>
      </c>
      <c r="B2810" s="71">
        <v>7006568894999</v>
      </c>
      <c r="C2810" s="70" t="s">
        <v>81</v>
      </c>
      <c r="D2810">
        <v>0</v>
      </c>
      <c r="E2810" s="72">
        <v>2700</v>
      </c>
      <c r="F2810" s="72">
        <v>0</v>
      </c>
      <c r="G2810" s="70" t="s">
        <v>84</v>
      </c>
      <c r="H2810" s="70" t="s">
        <v>2080</v>
      </c>
      <c r="I2810" s="70" t="s">
        <v>91</v>
      </c>
    </row>
    <row r="2811" spans="1:9" x14ac:dyDescent="0.2">
      <c r="A2811" s="71">
        <v>7195895440963</v>
      </c>
      <c r="B2811" s="71">
        <v>7006568925038</v>
      </c>
      <c r="C2811" s="70" t="s">
        <v>75</v>
      </c>
      <c r="D2811">
        <v>-14.955</v>
      </c>
      <c r="E2811" s="72">
        <v>-4000</v>
      </c>
      <c r="F2811" s="72">
        <v>0</v>
      </c>
      <c r="G2811" s="70" t="s">
        <v>76</v>
      </c>
      <c r="H2811" s="70" t="s">
        <v>2081</v>
      </c>
      <c r="I2811" s="70" t="s">
        <v>78</v>
      </c>
    </row>
    <row r="2812" spans="1:9" x14ac:dyDescent="0.2">
      <c r="A2812" s="71">
        <v>7195895440964</v>
      </c>
      <c r="B2812" s="71">
        <v>7006568925038</v>
      </c>
      <c r="C2812" s="70" t="s">
        <v>81</v>
      </c>
      <c r="D2812">
        <v>2.6549999999999998</v>
      </c>
      <c r="E2812" s="72">
        <v>700</v>
      </c>
      <c r="F2812" s="72">
        <v>0</v>
      </c>
      <c r="G2812" s="70" t="s">
        <v>76</v>
      </c>
      <c r="H2812" s="70" t="s">
        <v>2081</v>
      </c>
      <c r="I2812" s="70" t="s">
        <v>78</v>
      </c>
    </row>
    <row r="2813" spans="1:9" x14ac:dyDescent="0.2">
      <c r="A2813" s="71">
        <v>7195895440965</v>
      </c>
      <c r="B2813" s="71">
        <v>7006568925038</v>
      </c>
      <c r="C2813" s="70" t="s">
        <v>79</v>
      </c>
      <c r="D2813">
        <v>12.3</v>
      </c>
      <c r="E2813" s="72">
        <v>3300</v>
      </c>
      <c r="F2813" s="72">
        <v>0</v>
      </c>
      <c r="G2813" s="70" t="s">
        <v>76</v>
      </c>
      <c r="H2813" s="70" t="s">
        <v>2081</v>
      </c>
      <c r="I2813" s="70" t="s">
        <v>78</v>
      </c>
    </row>
    <row r="2814" spans="1:9" x14ac:dyDescent="0.2">
      <c r="A2814" s="71">
        <v>7195895450978</v>
      </c>
      <c r="B2814" s="71">
        <v>7006569025175</v>
      </c>
      <c r="C2814" s="70" t="s">
        <v>111</v>
      </c>
      <c r="D2814">
        <v>0</v>
      </c>
      <c r="E2814" s="72">
        <v>10000</v>
      </c>
      <c r="F2814" s="72">
        <v>9100</v>
      </c>
      <c r="G2814" s="70" t="s">
        <v>84</v>
      </c>
      <c r="H2814" s="70" t="s">
        <v>2082</v>
      </c>
      <c r="I2814" s="70" t="s">
        <v>91</v>
      </c>
    </row>
    <row r="2815" spans="1:9" x14ac:dyDescent="0.2">
      <c r="A2815" s="71">
        <v>7195895460981</v>
      </c>
      <c r="B2815" s="71">
        <v>7006569045202</v>
      </c>
      <c r="C2815" s="70" t="s">
        <v>111</v>
      </c>
      <c r="D2815">
        <v>0</v>
      </c>
      <c r="E2815" s="72">
        <v>10000</v>
      </c>
      <c r="F2815" s="72">
        <v>9100</v>
      </c>
      <c r="G2815" s="70" t="s">
        <v>84</v>
      </c>
      <c r="H2815" s="70" t="s">
        <v>2083</v>
      </c>
      <c r="I2815" s="70" t="s">
        <v>91</v>
      </c>
    </row>
    <row r="2816" spans="1:9" x14ac:dyDescent="0.2">
      <c r="A2816" s="71">
        <v>7195895460984</v>
      </c>
      <c r="B2816" s="71">
        <v>7006569055229</v>
      </c>
      <c r="C2816" s="70" t="s">
        <v>111</v>
      </c>
      <c r="D2816">
        <v>0</v>
      </c>
      <c r="E2816" s="72">
        <v>10000</v>
      </c>
      <c r="F2816" s="72">
        <v>3900</v>
      </c>
      <c r="G2816" s="70" t="s">
        <v>84</v>
      </c>
      <c r="H2816" s="70" t="s">
        <v>2084</v>
      </c>
      <c r="I2816" s="70" t="s">
        <v>91</v>
      </c>
    </row>
    <row r="2817" spans="1:9" x14ac:dyDescent="0.2">
      <c r="A2817" s="71">
        <v>7195895460987</v>
      </c>
      <c r="B2817" s="71">
        <v>7006569075256</v>
      </c>
      <c r="C2817" s="70" t="s">
        <v>111</v>
      </c>
      <c r="D2817">
        <v>0</v>
      </c>
      <c r="E2817" s="72">
        <v>10000</v>
      </c>
      <c r="F2817" s="72">
        <v>3900</v>
      </c>
      <c r="G2817" s="70" t="s">
        <v>84</v>
      </c>
      <c r="H2817" s="70" t="s">
        <v>2085</v>
      </c>
      <c r="I2817" s="70" t="s">
        <v>91</v>
      </c>
    </row>
    <row r="2818" spans="1:9" x14ac:dyDescent="0.2">
      <c r="A2818" s="71">
        <v>7195895470990</v>
      </c>
      <c r="B2818" s="71">
        <v>7006569095283</v>
      </c>
      <c r="C2818" s="70" t="s">
        <v>111</v>
      </c>
      <c r="D2818">
        <v>0</v>
      </c>
      <c r="E2818" s="72">
        <v>10000</v>
      </c>
      <c r="F2818" s="72">
        <v>3900</v>
      </c>
      <c r="G2818" s="70" t="s">
        <v>84</v>
      </c>
      <c r="H2818" s="70" t="s">
        <v>2086</v>
      </c>
      <c r="I2818" s="70" t="s">
        <v>91</v>
      </c>
    </row>
    <row r="2819" spans="1:9" x14ac:dyDescent="0.2">
      <c r="A2819" s="71">
        <v>7195895470993</v>
      </c>
      <c r="B2819" s="71">
        <v>7006569115311</v>
      </c>
      <c r="C2819" s="70" t="s">
        <v>111</v>
      </c>
      <c r="D2819">
        <v>0</v>
      </c>
      <c r="E2819" s="72">
        <v>0</v>
      </c>
      <c r="F2819" s="72">
        <v>-9000</v>
      </c>
      <c r="G2819" s="70" t="s">
        <v>82</v>
      </c>
      <c r="H2819" s="70" t="s">
        <v>2087</v>
      </c>
      <c r="I2819" s="70" t="s">
        <v>91</v>
      </c>
    </row>
    <row r="2820" spans="1:9" x14ac:dyDescent="0.2">
      <c r="A2820" s="71">
        <v>7195895470996</v>
      </c>
      <c r="B2820" s="71">
        <v>7006569135341</v>
      </c>
      <c r="C2820" s="70" t="s">
        <v>48</v>
      </c>
      <c r="D2820">
        <v>0</v>
      </c>
      <c r="E2820" s="72">
        <v>0</v>
      </c>
      <c r="F2820" s="72">
        <v>1500</v>
      </c>
      <c r="G2820" s="70" t="s">
        <v>84</v>
      </c>
      <c r="H2820" s="70" t="s">
        <v>2088</v>
      </c>
      <c r="I2820" s="70" t="s">
        <v>91</v>
      </c>
    </row>
    <row r="2821" spans="1:9" x14ac:dyDescent="0.2">
      <c r="A2821" s="71">
        <v>7195895480999</v>
      </c>
      <c r="B2821" s="71">
        <v>7006569145366</v>
      </c>
      <c r="C2821" s="70" t="s">
        <v>48</v>
      </c>
      <c r="D2821">
        <v>0</v>
      </c>
      <c r="E2821" s="72">
        <v>0</v>
      </c>
      <c r="F2821" s="72">
        <v>1500</v>
      </c>
      <c r="G2821" s="70" t="s">
        <v>84</v>
      </c>
      <c r="H2821" s="70" t="s">
        <v>2089</v>
      </c>
      <c r="I2821" s="70" t="s">
        <v>91</v>
      </c>
    </row>
    <row r="2822" spans="1:9" x14ac:dyDescent="0.2">
      <c r="A2822" s="71">
        <v>7195895481002</v>
      </c>
      <c r="B2822" s="71">
        <v>7006569155391</v>
      </c>
      <c r="C2822" s="70" t="s">
        <v>48</v>
      </c>
      <c r="D2822">
        <v>0</v>
      </c>
      <c r="E2822" s="72">
        <v>0</v>
      </c>
      <c r="F2822" s="72">
        <v>1500</v>
      </c>
      <c r="G2822" s="70" t="s">
        <v>84</v>
      </c>
      <c r="H2822" s="70" t="s">
        <v>2090</v>
      </c>
      <c r="I2822" s="70" t="s">
        <v>91</v>
      </c>
    </row>
    <row r="2823" spans="1:9" x14ac:dyDescent="0.2">
      <c r="A2823" s="71">
        <v>7195895481005</v>
      </c>
      <c r="B2823" s="71">
        <v>7006569165416</v>
      </c>
      <c r="C2823" s="70" t="s">
        <v>48</v>
      </c>
      <c r="D2823">
        <v>0</v>
      </c>
      <c r="E2823" s="72">
        <v>0</v>
      </c>
      <c r="F2823" s="72">
        <v>1500</v>
      </c>
      <c r="G2823" s="70" t="s">
        <v>84</v>
      </c>
      <c r="H2823" s="70" t="s">
        <v>2091</v>
      </c>
      <c r="I2823" s="70" t="s">
        <v>91</v>
      </c>
    </row>
    <row r="2824" spans="1:9" x14ac:dyDescent="0.2">
      <c r="A2824" s="71">
        <v>7195895481008</v>
      </c>
      <c r="B2824" s="71">
        <v>7006569185441</v>
      </c>
      <c r="C2824" s="70" t="s">
        <v>48</v>
      </c>
      <c r="D2824">
        <v>0</v>
      </c>
      <c r="E2824" s="72">
        <v>0</v>
      </c>
      <c r="F2824" s="72">
        <v>1500</v>
      </c>
      <c r="G2824" s="70" t="s">
        <v>84</v>
      </c>
      <c r="H2824" s="70" t="s">
        <v>2092</v>
      </c>
      <c r="I2824" s="70" t="s">
        <v>91</v>
      </c>
    </row>
    <row r="2825" spans="1:9" x14ac:dyDescent="0.2">
      <c r="A2825" s="71">
        <v>7195895491011</v>
      </c>
      <c r="B2825" s="71">
        <v>7006569195466</v>
      </c>
      <c r="C2825" s="70" t="s">
        <v>48</v>
      </c>
      <c r="D2825">
        <v>0</v>
      </c>
      <c r="E2825" s="72">
        <v>0</v>
      </c>
      <c r="F2825" s="72">
        <v>1500</v>
      </c>
      <c r="G2825" s="70" t="s">
        <v>84</v>
      </c>
      <c r="H2825" s="70" t="s">
        <v>2093</v>
      </c>
      <c r="I2825" s="70" t="s">
        <v>91</v>
      </c>
    </row>
    <row r="2826" spans="1:9" x14ac:dyDescent="0.2">
      <c r="A2826" s="71">
        <v>7195895491017</v>
      </c>
      <c r="B2826" s="71">
        <v>7006569205494</v>
      </c>
      <c r="C2826" s="70" t="s">
        <v>81</v>
      </c>
      <c r="D2826">
        <v>1.115</v>
      </c>
      <c r="E2826" s="72">
        <v>35700</v>
      </c>
      <c r="F2826" s="72">
        <v>0</v>
      </c>
      <c r="G2826" s="70" t="s">
        <v>76</v>
      </c>
      <c r="H2826" s="70" t="s">
        <v>2094</v>
      </c>
      <c r="I2826" s="70" t="s">
        <v>78</v>
      </c>
    </row>
    <row r="2827" spans="1:9" x14ac:dyDescent="0.2">
      <c r="A2827" s="71">
        <v>7195895491018</v>
      </c>
      <c r="B2827" s="71">
        <v>7006569205494</v>
      </c>
      <c r="C2827" s="70" t="s">
        <v>79</v>
      </c>
      <c r="D2827">
        <v>-2.5499999999999998</v>
      </c>
      <c r="E2827" s="72">
        <v>-200</v>
      </c>
      <c r="F2827" s="72">
        <v>0</v>
      </c>
      <c r="G2827" s="70" t="s">
        <v>76</v>
      </c>
      <c r="H2827" s="70" t="s">
        <v>2094</v>
      </c>
      <c r="I2827" s="70" t="s">
        <v>78</v>
      </c>
    </row>
    <row r="2828" spans="1:9" x14ac:dyDescent="0.2">
      <c r="A2828" s="71">
        <v>7195895491019</v>
      </c>
      <c r="B2828" s="71">
        <v>7006569205494</v>
      </c>
      <c r="C2828" s="70" t="s">
        <v>75</v>
      </c>
      <c r="D2828">
        <v>4.9850000000000003</v>
      </c>
      <c r="E2828" s="72">
        <v>78100</v>
      </c>
      <c r="F2828" s="72">
        <v>0</v>
      </c>
      <c r="G2828" s="70" t="s">
        <v>76</v>
      </c>
      <c r="H2828" s="70" t="s">
        <v>2094</v>
      </c>
      <c r="I2828" s="70" t="s">
        <v>78</v>
      </c>
    </row>
    <row r="2829" spans="1:9" x14ac:dyDescent="0.2">
      <c r="A2829" s="71">
        <v>7195895491020</v>
      </c>
      <c r="B2829" s="71">
        <v>7006569205494</v>
      </c>
      <c r="C2829" s="70" t="s">
        <v>125</v>
      </c>
      <c r="D2829">
        <v>7.4</v>
      </c>
      <c r="E2829" s="72">
        <v>236900</v>
      </c>
      <c r="F2829" s="72">
        <v>0</v>
      </c>
      <c r="G2829" s="70" t="s">
        <v>76</v>
      </c>
      <c r="H2829" s="70" t="s">
        <v>2094</v>
      </c>
      <c r="I2829" s="70" t="s">
        <v>78</v>
      </c>
    </row>
    <row r="2830" spans="1:9" x14ac:dyDescent="0.2">
      <c r="A2830" s="71">
        <v>7195895491021</v>
      </c>
      <c r="B2830" s="71">
        <v>7006569205494</v>
      </c>
      <c r="C2830" s="70" t="s">
        <v>48</v>
      </c>
      <c r="D2830">
        <v>-10.95</v>
      </c>
      <c r="E2830" s="72">
        <v>-350500</v>
      </c>
      <c r="F2830" s="72">
        <v>0</v>
      </c>
      <c r="G2830" s="70" t="s">
        <v>76</v>
      </c>
      <c r="H2830" s="70" t="s">
        <v>2094</v>
      </c>
      <c r="I2830" s="70" t="s">
        <v>78</v>
      </c>
    </row>
    <row r="2831" spans="1:9" x14ac:dyDescent="0.2">
      <c r="A2831" s="71">
        <v>7195895491023</v>
      </c>
      <c r="B2831" s="71">
        <v>7006569205494</v>
      </c>
      <c r="C2831" s="70" t="s">
        <v>79</v>
      </c>
      <c r="D2831">
        <v>0</v>
      </c>
      <c r="E2831" s="72">
        <v>-300</v>
      </c>
      <c r="F2831" s="72">
        <v>0</v>
      </c>
      <c r="G2831" s="70" t="s">
        <v>82</v>
      </c>
      <c r="H2831" s="70" t="s">
        <v>2094</v>
      </c>
      <c r="I2831" s="70" t="s">
        <v>83</v>
      </c>
    </row>
    <row r="2832" spans="1:9" x14ac:dyDescent="0.2">
      <c r="A2832" s="71">
        <v>7195895501030</v>
      </c>
      <c r="B2832" s="71">
        <v>7006569225524</v>
      </c>
      <c r="C2832" s="70" t="s">
        <v>48</v>
      </c>
      <c r="D2832">
        <v>0</v>
      </c>
      <c r="E2832" s="72">
        <v>45300</v>
      </c>
      <c r="F2832" s="72">
        <v>105400</v>
      </c>
      <c r="G2832" s="70" t="s">
        <v>84</v>
      </c>
      <c r="H2832" s="70" t="s">
        <v>2095</v>
      </c>
      <c r="I2832" s="70" t="s">
        <v>91</v>
      </c>
    </row>
    <row r="2833" spans="1:9" x14ac:dyDescent="0.2">
      <c r="A2833" s="71">
        <v>7195895501035</v>
      </c>
      <c r="B2833" s="71">
        <v>7006569255567</v>
      </c>
      <c r="C2833" s="70" t="s">
        <v>48</v>
      </c>
      <c r="D2833">
        <v>0</v>
      </c>
      <c r="E2833" s="72">
        <v>42900</v>
      </c>
      <c r="F2833" s="72">
        <v>456100</v>
      </c>
      <c r="G2833" s="70" t="s">
        <v>84</v>
      </c>
      <c r="H2833" s="70" t="s">
        <v>2096</v>
      </c>
      <c r="I2833" s="70" t="s">
        <v>91</v>
      </c>
    </row>
    <row r="2834" spans="1:9" x14ac:dyDescent="0.2">
      <c r="A2834" s="71">
        <v>7195895511041</v>
      </c>
      <c r="B2834" s="71">
        <v>7006569285607</v>
      </c>
      <c r="C2834" s="70" t="s">
        <v>48</v>
      </c>
      <c r="D2834">
        <v>0</v>
      </c>
      <c r="E2834" s="72">
        <v>40200</v>
      </c>
      <c r="F2834" s="72">
        <v>95600</v>
      </c>
      <c r="G2834" s="70" t="s">
        <v>84</v>
      </c>
      <c r="H2834" s="70" t="s">
        <v>2097</v>
      </c>
      <c r="I2834" s="70" t="s">
        <v>91</v>
      </c>
    </row>
    <row r="2835" spans="1:9" x14ac:dyDescent="0.2">
      <c r="A2835" s="71">
        <v>7195895511045</v>
      </c>
      <c r="B2835" s="71">
        <v>7006569335655</v>
      </c>
      <c r="C2835" s="70" t="s">
        <v>48</v>
      </c>
      <c r="D2835">
        <v>0</v>
      </c>
      <c r="E2835" s="72">
        <v>39400</v>
      </c>
      <c r="F2835" s="72">
        <v>59100</v>
      </c>
      <c r="G2835" s="70" t="s">
        <v>84</v>
      </c>
      <c r="H2835" s="70" t="s">
        <v>2098</v>
      </c>
      <c r="I2835" s="70" t="s">
        <v>91</v>
      </c>
    </row>
    <row r="2836" spans="1:9" x14ac:dyDescent="0.2">
      <c r="A2836" s="71">
        <v>7195895521049</v>
      </c>
      <c r="B2836" s="71">
        <v>7006569365687</v>
      </c>
      <c r="C2836" s="70" t="s">
        <v>48</v>
      </c>
      <c r="D2836">
        <v>-0.41799999999999998</v>
      </c>
      <c r="E2836" s="72">
        <v>0</v>
      </c>
      <c r="F2836" s="72">
        <v>0</v>
      </c>
      <c r="G2836" s="70" t="s">
        <v>155</v>
      </c>
      <c r="H2836" s="70" t="s">
        <v>2099</v>
      </c>
      <c r="I2836" s="70" t="s">
        <v>78</v>
      </c>
    </row>
    <row r="2837" spans="1:9" x14ac:dyDescent="0.2">
      <c r="A2837" s="71">
        <v>7195895521050</v>
      </c>
      <c r="B2837" s="71">
        <v>7006569365687</v>
      </c>
      <c r="C2837" s="70" t="s">
        <v>48</v>
      </c>
      <c r="D2837">
        <v>0</v>
      </c>
      <c r="E2837" s="72">
        <v>38200</v>
      </c>
      <c r="F2837" s="72">
        <v>163200</v>
      </c>
      <c r="G2837" s="70" t="s">
        <v>84</v>
      </c>
      <c r="H2837" s="70" t="s">
        <v>2099</v>
      </c>
      <c r="I2837" s="70" t="s">
        <v>91</v>
      </c>
    </row>
    <row r="2838" spans="1:9" x14ac:dyDescent="0.2">
      <c r="A2838" s="71">
        <v>7195895521053</v>
      </c>
      <c r="B2838" s="71">
        <v>7006569385719</v>
      </c>
      <c r="C2838" s="70" t="s">
        <v>48</v>
      </c>
      <c r="D2838">
        <v>0</v>
      </c>
      <c r="E2838" s="72">
        <v>0</v>
      </c>
      <c r="F2838" s="72">
        <v>1500</v>
      </c>
      <c r="G2838" s="70" t="s">
        <v>84</v>
      </c>
      <c r="H2838" s="70" t="s">
        <v>2100</v>
      </c>
      <c r="I2838" s="70" t="s">
        <v>91</v>
      </c>
    </row>
    <row r="2839" spans="1:9" x14ac:dyDescent="0.2">
      <c r="A2839" s="71">
        <v>7195895521056</v>
      </c>
      <c r="B2839" s="71">
        <v>7006569395744</v>
      </c>
      <c r="C2839" s="70" t="s">
        <v>48</v>
      </c>
      <c r="D2839">
        <v>0</v>
      </c>
      <c r="E2839" s="72">
        <v>0</v>
      </c>
      <c r="F2839" s="72">
        <v>1500</v>
      </c>
      <c r="G2839" s="70" t="s">
        <v>84</v>
      </c>
      <c r="H2839" s="70" t="s">
        <v>2101</v>
      </c>
      <c r="I2839" s="70" t="s">
        <v>91</v>
      </c>
    </row>
    <row r="2840" spans="1:9" x14ac:dyDescent="0.2">
      <c r="A2840" s="71">
        <v>7195895531059</v>
      </c>
      <c r="B2840" s="71">
        <v>7006569405769</v>
      </c>
      <c r="C2840" s="70" t="s">
        <v>48</v>
      </c>
      <c r="D2840">
        <v>0</v>
      </c>
      <c r="E2840" s="72">
        <v>0</v>
      </c>
      <c r="F2840" s="72">
        <v>1500</v>
      </c>
      <c r="G2840" s="70" t="s">
        <v>84</v>
      </c>
      <c r="H2840" s="70" t="s">
        <v>2102</v>
      </c>
      <c r="I2840" s="70" t="s">
        <v>91</v>
      </c>
    </row>
    <row r="2841" spans="1:9" x14ac:dyDescent="0.2">
      <c r="A2841" s="71">
        <v>7195895531063</v>
      </c>
      <c r="B2841" s="71">
        <v>7006569425797</v>
      </c>
      <c r="C2841" s="70" t="s">
        <v>48</v>
      </c>
      <c r="D2841">
        <v>0</v>
      </c>
      <c r="E2841" s="72">
        <v>85500</v>
      </c>
      <c r="F2841" s="72">
        <v>71700</v>
      </c>
      <c r="G2841" s="70" t="s">
        <v>84</v>
      </c>
      <c r="H2841" s="70" t="s">
        <v>2103</v>
      </c>
      <c r="I2841" s="70" t="s">
        <v>91</v>
      </c>
    </row>
    <row r="2842" spans="1:9" x14ac:dyDescent="0.2">
      <c r="A2842" s="71">
        <v>7195895541067</v>
      </c>
      <c r="B2842" s="71">
        <v>7006569455835</v>
      </c>
      <c r="C2842" s="70" t="s">
        <v>48</v>
      </c>
      <c r="D2842">
        <v>0</v>
      </c>
      <c r="E2842" s="72">
        <v>101000</v>
      </c>
      <c r="F2842" s="72">
        <v>103200</v>
      </c>
      <c r="G2842" s="70" t="s">
        <v>84</v>
      </c>
      <c r="H2842" s="70" t="s">
        <v>2104</v>
      </c>
      <c r="I2842" s="70" t="s">
        <v>91</v>
      </c>
    </row>
    <row r="2843" spans="1:9" x14ac:dyDescent="0.2">
      <c r="A2843" s="71">
        <v>7195895541071</v>
      </c>
      <c r="B2843" s="71">
        <v>7006569485877</v>
      </c>
      <c r="C2843" s="70" t="s">
        <v>48</v>
      </c>
      <c r="D2843">
        <v>0</v>
      </c>
      <c r="E2843" s="72">
        <v>80400</v>
      </c>
      <c r="F2843" s="72">
        <v>142200</v>
      </c>
      <c r="G2843" s="70" t="s">
        <v>84</v>
      </c>
      <c r="H2843" s="70" t="s">
        <v>2105</v>
      </c>
      <c r="I2843" s="70" t="s">
        <v>91</v>
      </c>
    </row>
    <row r="2844" spans="1:9" x14ac:dyDescent="0.2">
      <c r="A2844" s="71">
        <v>7195895551076</v>
      </c>
      <c r="B2844" s="71">
        <v>7006569515911</v>
      </c>
      <c r="C2844" s="70" t="s">
        <v>48</v>
      </c>
      <c r="D2844">
        <v>0</v>
      </c>
      <c r="E2844" s="72">
        <v>147800</v>
      </c>
      <c r="F2844" s="72">
        <v>0</v>
      </c>
      <c r="G2844" s="70" t="s">
        <v>84</v>
      </c>
      <c r="H2844" s="70" t="s">
        <v>2106</v>
      </c>
      <c r="I2844" s="70" t="s">
        <v>91</v>
      </c>
    </row>
    <row r="2845" spans="1:9" x14ac:dyDescent="0.2">
      <c r="A2845" s="71">
        <v>7195895551077</v>
      </c>
      <c r="B2845" s="71">
        <v>7006569515911</v>
      </c>
      <c r="C2845" s="70" t="s">
        <v>48</v>
      </c>
      <c r="D2845">
        <v>0</v>
      </c>
      <c r="E2845" s="72">
        <v>0</v>
      </c>
      <c r="F2845" s="72">
        <v>-8000</v>
      </c>
      <c r="G2845" s="70" t="s">
        <v>82</v>
      </c>
      <c r="H2845" s="70" t="s">
        <v>2106</v>
      </c>
      <c r="I2845" s="70" t="s">
        <v>91</v>
      </c>
    </row>
    <row r="2846" spans="1:9" x14ac:dyDescent="0.2">
      <c r="A2846" s="71">
        <v>7195895551081</v>
      </c>
      <c r="B2846" s="71">
        <v>7006569545942</v>
      </c>
      <c r="C2846" s="70" t="s">
        <v>48</v>
      </c>
      <c r="D2846">
        <v>0</v>
      </c>
      <c r="E2846" s="72">
        <v>132000</v>
      </c>
      <c r="F2846" s="72">
        <v>55400</v>
      </c>
      <c r="G2846" s="70" t="s">
        <v>84</v>
      </c>
      <c r="H2846" s="70" t="s">
        <v>2107</v>
      </c>
      <c r="I2846" s="70" t="s">
        <v>91</v>
      </c>
    </row>
    <row r="2847" spans="1:9" x14ac:dyDescent="0.2">
      <c r="A2847" s="71">
        <v>7195895551085</v>
      </c>
      <c r="B2847" s="71">
        <v>7006569575981</v>
      </c>
      <c r="C2847" s="70" t="s">
        <v>48</v>
      </c>
      <c r="D2847">
        <v>0</v>
      </c>
      <c r="E2847" s="72">
        <v>65000</v>
      </c>
      <c r="F2847" s="72">
        <v>61100</v>
      </c>
      <c r="G2847" s="70" t="s">
        <v>84</v>
      </c>
      <c r="H2847" s="70" t="s">
        <v>2108</v>
      </c>
      <c r="I2847" s="70" t="s">
        <v>91</v>
      </c>
    </row>
    <row r="2848" spans="1:9" x14ac:dyDescent="0.2">
      <c r="A2848" s="71">
        <v>7195895571090</v>
      </c>
      <c r="B2848" s="71">
        <v>7006569636066</v>
      </c>
      <c r="C2848" s="70" t="s">
        <v>48</v>
      </c>
      <c r="D2848">
        <v>-0.109</v>
      </c>
      <c r="E2848" s="72">
        <v>0</v>
      </c>
      <c r="F2848" s="72">
        <v>0</v>
      </c>
      <c r="G2848" s="70" t="s">
        <v>155</v>
      </c>
      <c r="H2848" s="70" t="s">
        <v>2109</v>
      </c>
      <c r="I2848" s="70" t="s">
        <v>102</v>
      </c>
    </row>
    <row r="2849" spans="1:9" x14ac:dyDescent="0.2">
      <c r="A2849" s="71">
        <v>7195895571091</v>
      </c>
      <c r="B2849" s="71">
        <v>7006569646085</v>
      </c>
      <c r="C2849" s="70" t="s">
        <v>48</v>
      </c>
      <c r="D2849">
        <v>-0.126</v>
      </c>
      <c r="E2849" s="72">
        <v>0</v>
      </c>
      <c r="F2849" s="72">
        <v>0</v>
      </c>
      <c r="G2849" s="70" t="s">
        <v>155</v>
      </c>
      <c r="H2849" s="70" t="s">
        <v>2110</v>
      </c>
      <c r="I2849" s="70" t="s">
        <v>102</v>
      </c>
    </row>
    <row r="2850" spans="1:9" x14ac:dyDescent="0.2">
      <c r="A2850" s="71">
        <v>7195895571095</v>
      </c>
      <c r="B2850" s="71">
        <v>7006569656108</v>
      </c>
      <c r="C2850" s="70" t="s">
        <v>48</v>
      </c>
      <c r="D2850">
        <v>0</v>
      </c>
      <c r="E2850" s="72">
        <v>161400</v>
      </c>
      <c r="F2850" s="72">
        <v>8600</v>
      </c>
      <c r="G2850" s="70" t="s">
        <v>84</v>
      </c>
      <c r="H2850" s="70" t="s">
        <v>2111</v>
      </c>
      <c r="I2850" s="70" t="s">
        <v>91</v>
      </c>
    </row>
    <row r="2851" spans="1:9" x14ac:dyDescent="0.2">
      <c r="A2851" s="71">
        <v>7195895591107</v>
      </c>
      <c r="B2851" s="71">
        <v>7006569766298</v>
      </c>
      <c r="C2851" s="70" t="s">
        <v>48</v>
      </c>
      <c r="D2851">
        <v>0.2</v>
      </c>
      <c r="E2851" s="72">
        <v>17000</v>
      </c>
      <c r="F2851" s="72">
        <v>0</v>
      </c>
      <c r="G2851" s="70" t="s">
        <v>100</v>
      </c>
      <c r="H2851" s="70" t="s">
        <v>2112</v>
      </c>
      <c r="I2851" s="70" t="s">
        <v>102</v>
      </c>
    </row>
    <row r="2852" spans="1:9" x14ac:dyDescent="0.2">
      <c r="A2852" s="71">
        <v>7195895591115</v>
      </c>
      <c r="B2852" s="71">
        <v>7006569796347</v>
      </c>
      <c r="C2852" s="70" t="s">
        <v>111</v>
      </c>
      <c r="D2852">
        <v>0.19500000000000001</v>
      </c>
      <c r="E2852" s="72">
        <v>0</v>
      </c>
      <c r="F2852" s="72">
        <v>0</v>
      </c>
      <c r="G2852" s="70" t="s">
        <v>100</v>
      </c>
      <c r="H2852" s="70" t="s">
        <v>2113</v>
      </c>
      <c r="I2852" s="70" t="s">
        <v>167</v>
      </c>
    </row>
    <row r="2853" spans="1:9" x14ac:dyDescent="0.2">
      <c r="A2853" s="71">
        <v>7195895591116</v>
      </c>
      <c r="B2853" s="71">
        <v>7006569796347</v>
      </c>
      <c r="C2853" s="70" t="s">
        <v>111</v>
      </c>
      <c r="D2853">
        <v>0</v>
      </c>
      <c r="E2853" s="72">
        <v>-2000</v>
      </c>
      <c r="F2853" s="72">
        <v>0</v>
      </c>
      <c r="G2853" s="70" t="s">
        <v>82</v>
      </c>
      <c r="H2853" s="70" t="s">
        <v>2113</v>
      </c>
      <c r="I2853" s="70" t="s">
        <v>91</v>
      </c>
    </row>
    <row r="2854" spans="1:9" x14ac:dyDescent="0.2">
      <c r="A2854" s="71">
        <v>7195895591117</v>
      </c>
      <c r="B2854" s="71">
        <v>7006569796347</v>
      </c>
      <c r="C2854" s="70" t="s">
        <v>111</v>
      </c>
      <c r="D2854">
        <v>0</v>
      </c>
      <c r="E2854" s="72">
        <v>0</v>
      </c>
      <c r="F2854" s="72">
        <v>4400</v>
      </c>
      <c r="G2854" s="70" t="s">
        <v>84</v>
      </c>
      <c r="H2854" s="70" t="s">
        <v>2113</v>
      </c>
      <c r="I2854" s="70" t="s">
        <v>91</v>
      </c>
    </row>
    <row r="2855" spans="1:9" x14ac:dyDescent="0.2">
      <c r="A2855" s="71">
        <v>7195895601123</v>
      </c>
      <c r="B2855" s="71">
        <v>7006569816374</v>
      </c>
      <c r="C2855" s="70" t="s">
        <v>111</v>
      </c>
      <c r="D2855">
        <v>0.19500000000000001</v>
      </c>
      <c r="E2855" s="72">
        <v>0</v>
      </c>
      <c r="F2855" s="72">
        <v>0</v>
      </c>
      <c r="G2855" s="70" t="s">
        <v>100</v>
      </c>
      <c r="H2855" s="70" t="s">
        <v>2114</v>
      </c>
      <c r="I2855" s="70" t="s">
        <v>167</v>
      </c>
    </row>
    <row r="2856" spans="1:9" x14ac:dyDescent="0.2">
      <c r="A2856" s="71">
        <v>7195895601124</v>
      </c>
      <c r="B2856" s="71">
        <v>7006569816374</v>
      </c>
      <c r="C2856" s="70" t="s">
        <v>111</v>
      </c>
      <c r="D2856">
        <v>0</v>
      </c>
      <c r="E2856" s="72">
        <v>-2000</v>
      </c>
      <c r="F2856" s="72">
        <v>0</v>
      </c>
      <c r="G2856" s="70" t="s">
        <v>82</v>
      </c>
      <c r="H2856" s="70" t="s">
        <v>2114</v>
      </c>
      <c r="I2856" s="70" t="s">
        <v>91</v>
      </c>
    </row>
    <row r="2857" spans="1:9" x14ac:dyDescent="0.2">
      <c r="A2857" s="71">
        <v>7195895601125</v>
      </c>
      <c r="B2857" s="71">
        <v>7006569816374</v>
      </c>
      <c r="C2857" s="70" t="s">
        <v>111</v>
      </c>
      <c r="D2857">
        <v>0</v>
      </c>
      <c r="E2857" s="72">
        <v>0</v>
      </c>
      <c r="F2857" s="72">
        <v>12700</v>
      </c>
      <c r="G2857" s="70" t="s">
        <v>84</v>
      </c>
      <c r="H2857" s="70" t="s">
        <v>2114</v>
      </c>
      <c r="I2857" s="70" t="s">
        <v>91</v>
      </c>
    </row>
    <row r="2858" spans="1:9" x14ac:dyDescent="0.2">
      <c r="A2858" s="71">
        <v>7195895601131</v>
      </c>
      <c r="B2858" s="71">
        <v>7006569826401</v>
      </c>
      <c r="C2858" s="70" t="s">
        <v>111</v>
      </c>
      <c r="D2858">
        <v>0.19500000000000001</v>
      </c>
      <c r="E2858" s="72">
        <v>0</v>
      </c>
      <c r="F2858" s="72">
        <v>0</v>
      </c>
      <c r="G2858" s="70" t="s">
        <v>100</v>
      </c>
      <c r="H2858" s="70" t="s">
        <v>2115</v>
      </c>
      <c r="I2858" s="70" t="s">
        <v>167</v>
      </c>
    </row>
    <row r="2859" spans="1:9" x14ac:dyDescent="0.2">
      <c r="A2859" s="71">
        <v>7195895601132</v>
      </c>
      <c r="B2859" s="71">
        <v>7006569826401</v>
      </c>
      <c r="C2859" s="70" t="s">
        <v>111</v>
      </c>
      <c r="D2859">
        <v>0</v>
      </c>
      <c r="E2859" s="72">
        <v>-17000</v>
      </c>
      <c r="F2859" s="72">
        <v>0</v>
      </c>
      <c r="G2859" s="70" t="s">
        <v>82</v>
      </c>
      <c r="H2859" s="70" t="s">
        <v>2115</v>
      </c>
      <c r="I2859" s="70" t="s">
        <v>91</v>
      </c>
    </row>
    <row r="2860" spans="1:9" x14ac:dyDescent="0.2">
      <c r="A2860" s="71">
        <v>7195895601133</v>
      </c>
      <c r="B2860" s="71">
        <v>7006569826401</v>
      </c>
      <c r="C2860" s="70" t="s">
        <v>111</v>
      </c>
      <c r="D2860">
        <v>0</v>
      </c>
      <c r="E2860" s="72">
        <v>0</v>
      </c>
      <c r="F2860" s="72">
        <v>18900</v>
      </c>
      <c r="G2860" s="70" t="s">
        <v>84</v>
      </c>
      <c r="H2860" s="70" t="s">
        <v>2115</v>
      </c>
      <c r="I2860" s="70" t="s">
        <v>91</v>
      </c>
    </row>
    <row r="2861" spans="1:9" x14ac:dyDescent="0.2">
      <c r="A2861" s="71">
        <v>7195895601139</v>
      </c>
      <c r="B2861" s="71">
        <v>7006569846430</v>
      </c>
      <c r="C2861" s="70" t="s">
        <v>111</v>
      </c>
      <c r="D2861">
        <v>0.14499999999999999</v>
      </c>
      <c r="E2861" s="72">
        <v>0</v>
      </c>
      <c r="F2861" s="72">
        <v>0</v>
      </c>
      <c r="G2861" s="70" t="s">
        <v>100</v>
      </c>
      <c r="H2861" s="70" t="s">
        <v>2116</v>
      </c>
      <c r="I2861" s="70" t="s">
        <v>167</v>
      </c>
    </row>
    <row r="2862" spans="1:9" x14ac:dyDescent="0.2">
      <c r="A2862" s="71">
        <v>7195895601140</v>
      </c>
      <c r="B2862" s="71">
        <v>7006569846430</v>
      </c>
      <c r="C2862" s="70" t="s">
        <v>111</v>
      </c>
      <c r="D2862">
        <v>0</v>
      </c>
      <c r="E2862" s="72">
        <v>9300</v>
      </c>
      <c r="F2862" s="72">
        <v>7300</v>
      </c>
      <c r="G2862" s="70" t="s">
        <v>84</v>
      </c>
      <c r="H2862" s="70" t="s">
        <v>2116</v>
      </c>
      <c r="I2862" s="70" t="s">
        <v>91</v>
      </c>
    </row>
    <row r="2863" spans="1:9" x14ac:dyDescent="0.2">
      <c r="A2863" s="71">
        <v>7195895611146</v>
      </c>
      <c r="B2863" s="71">
        <v>7006569866462</v>
      </c>
      <c r="C2863" s="70" t="s">
        <v>111</v>
      </c>
      <c r="D2863">
        <v>0.14499999999999999</v>
      </c>
      <c r="E2863" s="72">
        <v>0</v>
      </c>
      <c r="F2863" s="72">
        <v>0</v>
      </c>
      <c r="G2863" s="70" t="s">
        <v>100</v>
      </c>
      <c r="H2863" s="70" t="s">
        <v>2117</v>
      </c>
      <c r="I2863" s="70" t="s">
        <v>167</v>
      </c>
    </row>
    <row r="2864" spans="1:9" x14ac:dyDescent="0.2">
      <c r="A2864" s="71">
        <v>7195895611147</v>
      </c>
      <c r="B2864" s="71">
        <v>7006569866462</v>
      </c>
      <c r="C2864" s="70" t="s">
        <v>111</v>
      </c>
      <c r="D2864">
        <v>0</v>
      </c>
      <c r="E2864" s="72">
        <v>9300</v>
      </c>
      <c r="F2864" s="72">
        <v>7300</v>
      </c>
      <c r="G2864" s="70" t="s">
        <v>84</v>
      </c>
      <c r="H2864" s="70" t="s">
        <v>2117</v>
      </c>
      <c r="I2864" s="70" t="s">
        <v>91</v>
      </c>
    </row>
    <row r="2865" spans="1:9" x14ac:dyDescent="0.2">
      <c r="A2865" s="71">
        <v>7195895611153</v>
      </c>
      <c r="B2865" s="71">
        <v>7006569886493</v>
      </c>
      <c r="C2865" s="70" t="s">
        <v>111</v>
      </c>
      <c r="D2865">
        <v>0.14499999999999999</v>
      </c>
      <c r="E2865" s="72">
        <v>0</v>
      </c>
      <c r="F2865" s="72">
        <v>0</v>
      </c>
      <c r="G2865" s="70" t="s">
        <v>100</v>
      </c>
      <c r="H2865" s="70" t="s">
        <v>2118</v>
      </c>
      <c r="I2865" s="70" t="s">
        <v>167</v>
      </c>
    </row>
    <row r="2866" spans="1:9" x14ac:dyDescent="0.2">
      <c r="A2866" s="71">
        <v>7195895611154</v>
      </c>
      <c r="B2866" s="71">
        <v>7006569886493</v>
      </c>
      <c r="C2866" s="70" t="s">
        <v>111</v>
      </c>
      <c r="D2866">
        <v>0</v>
      </c>
      <c r="E2866" s="72">
        <v>9300</v>
      </c>
      <c r="F2866" s="72">
        <v>8900</v>
      </c>
      <c r="G2866" s="70" t="s">
        <v>84</v>
      </c>
      <c r="H2866" s="70" t="s">
        <v>2118</v>
      </c>
      <c r="I2866" s="70" t="s">
        <v>91</v>
      </c>
    </row>
    <row r="2867" spans="1:9" x14ac:dyDescent="0.2">
      <c r="A2867" s="71">
        <v>7195895611160</v>
      </c>
      <c r="B2867" s="71">
        <v>7006569906524</v>
      </c>
      <c r="C2867" s="70" t="s">
        <v>111</v>
      </c>
      <c r="D2867">
        <v>0.14499999999999999</v>
      </c>
      <c r="E2867" s="72">
        <v>0</v>
      </c>
      <c r="F2867" s="72">
        <v>0</v>
      </c>
      <c r="G2867" s="70" t="s">
        <v>100</v>
      </c>
      <c r="H2867" s="70" t="s">
        <v>2119</v>
      </c>
      <c r="I2867" s="70" t="s">
        <v>167</v>
      </c>
    </row>
    <row r="2868" spans="1:9" x14ac:dyDescent="0.2">
      <c r="A2868" s="71">
        <v>7195895611161</v>
      </c>
      <c r="B2868" s="71">
        <v>7006569906524</v>
      </c>
      <c r="C2868" s="70" t="s">
        <v>111</v>
      </c>
      <c r="D2868">
        <v>0</v>
      </c>
      <c r="E2868" s="72">
        <v>9300</v>
      </c>
      <c r="F2868" s="72">
        <v>8900</v>
      </c>
      <c r="G2868" s="70" t="s">
        <v>84</v>
      </c>
      <c r="H2868" s="70" t="s">
        <v>2119</v>
      </c>
      <c r="I2868" s="70" t="s">
        <v>91</v>
      </c>
    </row>
    <row r="2869" spans="1:9" x14ac:dyDescent="0.2">
      <c r="A2869" s="71">
        <v>7195895621168</v>
      </c>
      <c r="B2869" s="71">
        <v>7006569926559</v>
      </c>
      <c r="C2869" s="70" t="s">
        <v>48</v>
      </c>
      <c r="D2869">
        <v>0</v>
      </c>
      <c r="E2869" s="72">
        <v>0</v>
      </c>
      <c r="F2869" s="72">
        <v>45100</v>
      </c>
      <c r="G2869" s="70" t="s">
        <v>84</v>
      </c>
      <c r="H2869" s="70" t="s">
        <v>2120</v>
      </c>
      <c r="I2869" s="70" t="s">
        <v>91</v>
      </c>
    </row>
    <row r="2870" spans="1:9" x14ac:dyDescent="0.2">
      <c r="A2870" s="71">
        <v>7195895621173</v>
      </c>
      <c r="B2870" s="71">
        <v>7006569956594</v>
      </c>
      <c r="C2870" s="70" t="s">
        <v>48</v>
      </c>
      <c r="D2870">
        <v>0</v>
      </c>
      <c r="E2870" s="72">
        <v>0</v>
      </c>
      <c r="F2870" s="72">
        <v>23400</v>
      </c>
      <c r="G2870" s="70" t="s">
        <v>84</v>
      </c>
      <c r="H2870" s="70" t="s">
        <v>2121</v>
      </c>
      <c r="I2870" s="70" t="s">
        <v>91</v>
      </c>
    </row>
    <row r="2871" spans="1:9" x14ac:dyDescent="0.2">
      <c r="A2871" s="71">
        <v>7195895621179</v>
      </c>
      <c r="B2871" s="71">
        <v>7006569986628</v>
      </c>
      <c r="C2871" s="70" t="s">
        <v>48</v>
      </c>
      <c r="D2871">
        <v>0</v>
      </c>
      <c r="E2871" s="72">
        <v>0</v>
      </c>
      <c r="F2871" s="72">
        <v>35300</v>
      </c>
      <c r="G2871" s="70" t="s">
        <v>84</v>
      </c>
      <c r="H2871" s="70" t="s">
        <v>2122</v>
      </c>
      <c r="I2871" s="70" t="s">
        <v>91</v>
      </c>
    </row>
    <row r="2872" spans="1:9" x14ac:dyDescent="0.2">
      <c r="A2872" s="71">
        <v>7195895631186</v>
      </c>
      <c r="B2872" s="71">
        <v>7006570006667</v>
      </c>
      <c r="C2872" s="70" t="s">
        <v>48</v>
      </c>
      <c r="D2872">
        <v>0</v>
      </c>
      <c r="E2872" s="72">
        <v>0</v>
      </c>
      <c r="F2872" s="72">
        <v>38400</v>
      </c>
      <c r="G2872" s="70" t="s">
        <v>84</v>
      </c>
      <c r="H2872" s="70" t="s">
        <v>2123</v>
      </c>
      <c r="I2872" s="70" t="s">
        <v>91</v>
      </c>
    </row>
    <row r="2873" spans="1:9" x14ac:dyDescent="0.2">
      <c r="A2873" s="71">
        <v>7195895631193</v>
      </c>
      <c r="B2873" s="71">
        <v>7006570036703</v>
      </c>
      <c r="C2873" s="70" t="s">
        <v>48</v>
      </c>
      <c r="D2873">
        <v>0</v>
      </c>
      <c r="E2873" s="72">
        <v>0</v>
      </c>
      <c r="F2873" s="72">
        <v>43800</v>
      </c>
      <c r="G2873" s="70" t="s">
        <v>84</v>
      </c>
      <c r="H2873" s="70" t="s">
        <v>2124</v>
      </c>
      <c r="I2873" s="70" t="s">
        <v>91</v>
      </c>
    </row>
    <row r="2874" spans="1:9" x14ac:dyDescent="0.2">
      <c r="A2874" s="71">
        <v>7195895631196</v>
      </c>
      <c r="B2874" s="71">
        <v>7006570046731</v>
      </c>
      <c r="C2874" s="70" t="s">
        <v>48</v>
      </c>
      <c r="D2874">
        <v>0</v>
      </c>
      <c r="E2874" s="72">
        <v>0</v>
      </c>
      <c r="F2874" s="72">
        <v>13200</v>
      </c>
      <c r="G2874" s="70" t="s">
        <v>84</v>
      </c>
      <c r="H2874" s="70" t="s">
        <v>2125</v>
      </c>
      <c r="I2874" s="70" t="s">
        <v>91</v>
      </c>
    </row>
    <row r="2875" spans="1:9" x14ac:dyDescent="0.2">
      <c r="A2875" s="71">
        <v>7195895641202</v>
      </c>
      <c r="B2875" s="71">
        <v>7006570066756</v>
      </c>
      <c r="C2875" s="70" t="s">
        <v>48</v>
      </c>
      <c r="D2875">
        <v>0</v>
      </c>
      <c r="E2875" s="72">
        <v>0</v>
      </c>
      <c r="F2875" s="72">
        <v>46700</v>
      </c>
      <c r="G2875" s="70" t="s">
        <v>84</v>
      </c>
      <c r="H2875" s="70" t="s">
        <v>2126</v>
      </c>
      <c r="I2875" s="70" t="s">
        <v>91</v>
      </c>
    </row>
    <row r="2876" spans="1:9" x14ac:dyDescent="0.2">
      <c r="A2876" s="71">
        <v>7195895641206</v>
      </c>
      <c r="B2876" s="71">
        <v>7006570096803</v>
      </c>
      <c r="C2876" s="70" t="s">
        <v>48</v>
      </c>
      <c r="D2876">
        <v>0</v>
      </c>
      <c r="E2876" s="72">
        <v>0</v>
      </c>
      <c r="F2876" s="72">
        <v>1500</v>
      </c>
      <c r="G2876" s="70" t="s">
        <v>84</v>
      </c>
      <c r="H2876" s="70" t="s">
        <v>2127</v>
      </c>
      <c r="I2876" s="70" t="s">
        <v>91</v>
      </c>
    </row>
    <row r="2877" spans="1:9" x14ac:dyDescent="0.2">
      <c r="A2877" s="71">
        <v>7195895641209</v>
      </c>
      <c r="B2877" s="71">
        <v>7006570106828</v>
      </c>
      <c r="C2877" s="70" t="s">
        <v>48</v>
      </c>
      <c r="D2877">
        <v>0</v>
      </c>
      <c r="E2877" s="72">
        <v>0</v>
      </c>
      <c r="F2877" s="72">
        <v>1500</v>
      </c>
      <c r="G2877" s="70" t="s">
        <v>84</v>
      </c>
      <c r="H2877" s="70" t="s">
        <v>2128</v>
      </c>
      <c r="I2877" s="70" t="s">
        <v>91</v>
      </c>
    </row>
    <row r="2878" spans="1:9" x14ac:dyDescent="0.2">
      <c r="A2878" s="71">
        <v>7195895651212</v>
      </c>
      <c r="B2878" s="71">
        <v>7006570116853</v>
      </c>
      <c r="C2878" s="70" t="s">
        <v>48</v>
      </c>
      <c r="D2878">
        <v>0</v>
      </c>
      <c r="E2878" s="72">
        <v>0</v>
      </c>
      <c r="F2878" s="72">
        <v>1500</v>
      </c>
      <c r="G2878" s="70" t="s">
        <v>84</v>
      </c>
      <c r="H2878" s="70" t="s">
        <v>2129</v>
      </c>
      <c r="I2878" s="70" t="s">
        <v>91</v>
      </c>
    </row>
    <row r="2879" spans="1:9" x14ac:dyDescent="0.2">
      <c r="A2879" s="71">
        <v>7195895651215</v>
      </c>
      <c r="B2879" s="71">
        <v>7006570136878</v>
      </c>
      <c r="C2879" s="70" t="s">
        <v>48</v>
      </c>
      <c r="D2879">
        <v>0</v>
      </c>
      <c r="E2879" s="72">
        <v>0</v>
      </c>
      <c r="F2879" s="72">
        <v>1500</v>
      </c>
      <c r="G2879" s="70" t="s">
        <v>84</v>
      </c>
      <c r="H2879" s="70" t="s">
        <v>2130</v>
      </c>
      <c r="I2879" s="70" t="s">
        <v>91</v>
      </c>
    </row>
    <row r="2880" spans="1:9" x14ac:dyDescent="0.2">
      <c r="A2880" s="71">
        <v>7195895651218</v>
      </c>
      <c r="B2880" s="71">
        <v>7006570146903</v>
      </c>
      <c r="C2880" s="70" t="s">
        <v>48</v>
      </c>
      <c r="D2880">
        <v>0</v>
      </c>
      <c r="E2880" s="72">
        <v>0</v>
      </c>
      <c r="F2880" s="72">
        <v>1500</v>
      </c>
      <c r="G2880" s="70" t="s">
        <v>84</v>
      </c>
      <c r="H2880" s="70" t="s">
        <v>2131</v>
      </c>
      <c r="I2880" s="70" t="s">
        <v>91</v>
      </c>
    </row>
    <row r="2881" spans="1:9" x14ac:dyDescent="0.2">
      <c r="A2881" s="71">
        <v>7195895661223</v>
      </c>
      <c r="B2881" s="71">
        <v>7006570156932</v>
      </c>
      <c r="C2881" s="70" t="s">
        <v>48</v>
      </c>
      <c r="D2881">
        <v>0</v>
      </c>
      <c r="E2881" s="72">
        <v>0</v>
      </c>
      <c r="F2881" s="72">
        <v>92000</v>
      </c>
      <c r="G2881" s="70" t="s">
        <v>84</v>
      </c>
      <c r="H2881" s="70" t="s">
        <v>2132</v>
      </c>
      <c r="I2881" s="70" t="s">
        <v>91</v>
      </c>
    </row>
    <row r="2882" spans="1:9" x14ac:dyDescent="0.2">
      <c r="A2882" s="71">
        <v>7195895661231</v>
      </c>
      <c r="B2882" s="71">
        <v>7006570186964</v>
      </c>
      <c r="C2882" s="70" t="s">
        <v>48</v>
      </c>
      <c r="D2882">
        <v>0</v>
      </c>
      <c r="E2882" s="72">
        <v>0</v>
      </c>
      <c r="F2882" s="72">
        <v>54300</v>
      </c>
      <c r="G2882" s="70" t="s">
        <v>84</v>
      </c>
      <c r="H2882" s="70" t="s">
        <v>2133</v>
      </c>
      <c r="I2882" s="70" t="s">
        <v>91</v>
      </c>
    </row>
    <row r="2883" spans="1:9" x14ac:dyDescent="0.2">
      <c r="A2883" s="71">
        <v>7195895661236</v>
      </c>
      <c r="B2883" s="71">
        <v>7006570216999</v>
      </c>
      <c r="C2883" s="70" t="s">
        <v>48</v>
      </c>
      <c r="D2883">
        <v>0</v>
      </c>
      <c r="E2883" s="72">
        <v>0</v>
      </c>
      <c r="F2883" s="72">
        <v>387200</v>
      </c>
      <c r="G2883" s="70" t="s">
        <v>84</v>
      </c>
      <c r="H2883" s="70" t="s">
        <v>2134</v>
      </c>
      <c r="I2883" s="70" t="s">
        <v>91</v>
      </c>
    </row>
    <row r="2884" spans="1:9" x14ac:dyDescent="0.2">
      <c r="A2884" s="71">
        <v>7195895671242</v>
      </c>
      <c r="B2884" s="71">
        <v>7006570247041</v>
      </c>
      <c r="C2884" s="70" t="s">
        <v>48</v>
      </c>
      <c r="D2884">
        <v>0</v>
      </c>
      <c r="E2884" s="72">
        <v>0</v>
      </c>
      <c r="F2884" s="72">
        <v>190200</v>
      </c>
      <c r="G2884" s="70" t="s">
        <v>84</v>
      </c>
      <c r="H2884" s="70" t="s">
        <v>2135</v>
      </c>
      <c r="I2884" s="70" t="s">
        <v>91</v>
      </c>
    </row>
    <row r="2885" spans="1:9" x14ac:dyDescent="0.2">
      <c r="A2885" s="71">
        <v>7195895671247</v>
      </c>
      <c r="B2885" s="71">
        <v>7006570267077</v>
      </c>
      <c r="C2885" s="70" t="s">
        <v>48</v>
      </c>
      <c r="D2885">
        <v>0</v>
      </c>
      <c r="E2885" s="72">
        <v>0</v>
      </c>
      <c r="F2885" s="72">
        <v>84300</v>
      </c>
      <c r="G2885" s="70" t="s">
        <v>84</v>
      </c>
      <c r="H2885" s="70" t="s">
        <v>2136</v>
      </c>
      <c r="I2885" s="70" t="s">
        <v>91</v>
      </c>
    </row>
    <row r="2886" spans="1:9" x14ac:dyDescent="0.2">
      <c r="A2886" s="71">
        <v>7195895681253</v>
      </c>
      <c r="B2886" s="71">
        <v>7006570307117</v>
      </c>
      <c r="C2886" s="70" t="s">
        <v>48</v>
      </c>
      <c r="D2886">
        <v>0</v>
      </c>
      <c r="E2886" s="72">
        <v>22500</v>
      </c>
      <c r="F2886" s="72">
        <v>37900</v>
      </c>
      <c r="G2886" s="70" t="s">
        <v>84</v>
      </c>
      <c r="H2886" s="70" t="s">
        <v>2137</v>
      </c>
      <c r="I2886" s="70" t="s">
        <v>91</v>
      </c>
    </row>
    <row r="2887" spans="1:9" x14ac:dyDescent="0.2">
      <c r="A2887" s="71">
        <v>7195895681258</v>
      </c>
      <c r="B2887" s="71">
        <v>7006570337153</v>
      </c>
      <c r="C2887" s="70" t="s">
        <v>48</v>
      </c>
      <c r="D2887">
        <v>0</v>
      </c>
      <c r="E2887" s="72">
        <v>22500</v>
      </c>
      <c r="F2887" s="72">
        <v>120500</v>
      </c>
      <c r="G2887" s="70" t="s">
        <v>84</v>
      </c>
      <c r="H2887" s="70" t="s">
        <v>2138</v>
      </c>
      <c r="I2887" s="70" t="s">
        <v>91</v>
      </c>
    </row>
    <row r="2888" spans="1:9" x14ac:dyDescent="0.2">
      <c r="A2888" s="71">
        <v>7195895691264</v>
      </c>
      <c r="B2888" s="71">
        <v>7006570357189</v>
      </c>
      <c r="C2888" s="70" t="s">
        <v>48</v>
      </c>
      <c r="D2888">
        <v>0</v>
      </c>
      <c r="E2888" s="72">
        <v>23700</v>
      </c>
      <c r="F2888" s="72">
        <v>20400</v>
      </c>
      <c r="G2888" s="70" t="s">
        <v>84</v>
      </c>
      <c r="H2888" s="70" t="s">
        <v>2139</v>
      </c>
      <c r="I2888" s="70" t="s">
        <v>91</v>
      </c>
    </row>
    <row r="2889" spans="1:9" x14ac:dyDescent="0.2">
      <c r="A2889" s="71">
        <v>7195895701279</v>
      </c>
      <c r="B2889" s="71">
        <v>7006570437312</v>
      </c>
      <c r="C2889" s="70" t="s">
        <v>48</v>
      </c>
      <c r="D2889">
        <v>0</v>
      </c>
      <c r="E2889" s="72">
        <v>0</v>
      </c>
      <c r="F2889" s="72">
        <v>10000</v>
      </c>
      <c r="G2889" s="70" t="s">
        <v>84</v>
      </c>
      <c r="H2889" s="70" t="s">
        <v>2140</v>
      </c>
      <c r="I2889" s="70" t="s">
        <v>91</v>
      </c>
    </row>
    <row r="2890" spans="1:9" x14ac:dyDescent="0.2">
      <c r="A2890" s="71">
        <v>7195895711282</v>
      </c>
      <c r="B2890" s="71">
        <v>7006570457336</v>
      </c>
      <c r="C2890" s="70" t="s">
        <v>48</v>
      </c>
      <c r="D2890">
        <v>0</v>
      </c>
      <c r="E2890" s="72">
        <v>0</v>
      </c>
      <c r="F2890" s="72">
        <v>5000</v>
      </c>
      <c r="G2890" s="70" t="s">
        <v>84</v>
      </c>
      <c r="H2890" s="70" t="s">
        <v>2141</v>
      </c>
      <c r="I2890" s="70" t="s">
        <v>91</v>
      </c>
    </row>
    <row r="2891" spans="1:9" x14ac:dyDescent="0.2">
      <c r="A2891" s="71">
        <v>7195895711285</v>
      </c>
      <c r="B2891" s="71">
        <v>7006570467359</v>
      </c>
      <c r="C2891" s="70" t="s">
        <v>48</v>
      </c>
      <c r="D2891">
        <v>0</v>
      </c>
      <c r="E2891" s="72">
        <v>0</v>
      </c>
      <c r="F2891" s="72">
        <v>5000</v>
      </c>
      <c r="G2891" s="70" t="s">
        <v>84</v>
      </c>
      <c r="H2891" s="70" t="s">
        <v>2142</v>
      </c>
      <c r="I2891" s="70" t="s">
        <v>91</v>
      </c>
    </row>
    <row r="2892" spans="1:9" x14ac:dyDescent="0.2">
      <c r="A2892" s="71">
        <v>7195895711288</v>
      </c>
      <c r="B2892" s="71">
        <v>7006570487382</v>
      </c>
      <c r="C2892" s="70" t="s">
        <v>48</v>
      </c>
      <c r="D2892">
        <v>0</v>
      </c>
      <c r="E2892" s="72">
        <v>0</v>
      </c>
      <c r="F2892" s="72">
        <v>5000</v>
      </c>
      <c r="G2892" s="70" t="s">
        <v>84</v>
      </c>
      <c r="H2892" s="70" t="s">
        <v>2143</v>
      </c>
      <c r="I2892" s="70" t="s">
        <v>91</v>
      </c>
    </row>
    <row r="2893" spans="1:9" x14ac:dyDescent="0.2">
      <c r="A2893" s="71">
        <v>7195895721291</v>
      </c>
      <c r="B2893" s="71">
        <v>7006570497405</v>
      </c>
      <c r="C2893" s="70" t="s">
        <v>48</v>
      </c>
      <c r="D2893">
        <v>0</v>
      </c>
      <c r="E2893" s="72">
        <v>0</v>
      </c>
      <c r="F2893" s="72">
        <v>5000</v>
      </c>
      <c r="G2893" s="70" t="s">
        <v>84</v>
      </c>
      <c r="H2893" s="70" t="s">
        <v>2144</v>
      </c>
      <c r="I2893" s="70" t="s">
        <v>91</v>
      </c>
    </row>
    <row r="2894" spans="1:9" x14ac:dyDescent="0.2">
      <c r="A2894" s="71">
        <v>7195895721294</v>
      </c>
      <c r="B2894" s="71">
        <v>7006570507429</v>
      </c>
      <c r="C2894" s="70" t="s">
        <v>48</v>
      </c>
      <c r="D2894">
        <v>0</v>
      </c>
      <c r="E2894" s="72">
        <v>0</v>
      </c>
      <c r="F2894" s="72">
        <v>5000</v>
      </c>
      <c r="G2894" s="70" t="s">
        <v>84</v>
      </c>
      <c r="H2894" s="70" t="s">
        <v>2145</v>
      </c>
      <c r="I2894" s="70" t="s">
        <v>91</v>
      </c>
    </row>
    <row r="2895" spans="1:9" x14ac:dyDescent="0.2">
      <c r="A2895" s="71">
        <v>7195895721297</v>
      </c>
      <c r="B2895" s="71">
        <v>7006570517454</v>
      </c>
      <c r="C2895" s="70" t="s">
        <v>48</v>
      </c>
      <c r="D2895">
        <v>0</v>
      </c>
      <c r="E2895" s="72">
        <v>0</v>
      </c>
      <c r="F2895" s="72">
        <v>5000</v>
      </c>
      <c r="G2895" s="70" t="s">
        <v>84</v>
      </c>
      <c r="H2895" s="70" t="s">
        <v>2146</v>
      </c>
      <c r="I2895" s="70" t="s">
        <v>91</v>
      </c>
    </row>
    <row r="2896" spans="1:9" x14ac:dyDescent="0.2">
      <c r="A2896" s="71">
        <v>7195895731300</v>
      </c>
      <c r="B2896" s="71">
        <v>7006570537479</v>
      </c>
      <c r="C2896" s="70" t="s">
        <v>48</v>
      </c>
      <c r="D2896">
        <v>0</v>
      </c>
      <c r="E2896" s="72">
        <v>0</v>
      </c>
      <c r="F2896" s="72">
        <v>5000</v>
      </c>
      <c r="G2896" s="70" t="s">
        <v>84</v>
      </c>
      <c r="H2896" s="70" t="s">
        <v>2147</v>
      </c>
      <c r="I2896" s="70" t="s">
        <v>91</v>
      </c>
    </row>
    <row r="2897" spans="1:9" x14ac:dyDescent="0.2">
      <c r="A2897" s="71">
        <v>7195895731303</v>
      </c>
      <c r="B2897" s="71">
        <v>7006570547503</v>
      </c>
      <c r="C2897" s="70" t="s">
        <v>48</v>
      </c>
      <c r="D2897">
        <v>0</v>
      </c>
      <c r="E2897" s="72">
        <v>0</v>
      </c>
      <c r="F2897" s="72">
        <v>5000</v>
      </c>
      <c r="G2897" s="70" t="s">
        <v>84</v>
      </c>
      <c r="H2897" s="70" t="s">
        <v>2148</v>
      </c>
      <c r="I2897" s="70" t="s">
        <v>91</v>
      </c>
    </row>
    <row r="2898" spans="1:9" x14ac:dyDescent="0.2">
      <c r="A2898" s="71">
        <v>7195895741306</v>
      </c>
      <c r="B2898" s="71">
        <v>7006570557526</v>
      </c>
      <c r="C2898" s="70" t="s">
        <v>48</v>
      </c>
      <c r="D2898">
        <v>0</v>
      </c>
      <c r="E2898" s="72">
        <v>0</v>
      </c>
      <c r="F2898" s="72">
        <v>5000</v>
      </c>
      <c r="G2898" s="70" t="s">
        <v>84</v>
      </c>
      <c r="H2898" s="70" t="s">
        <v>2149</v>
      </c>
      <c r="I2898" s="70" t="s">
        <v>91</v>
      </c>
    </row>
    <row r="2899" spans="1:9" x14ac:dyDescent="0.2">
      <c r="A2899" s="71">
        <v>7195895741309</v>
      </c>
      <c r="B2899" s="71">
        <v>7006570577550</v>
      </c>
      <c r="C2899" s="70" t="s">
        <v>48</v>
      </c>
      <c r="D2899">
        <v>0</v>
      </c>
      <c r="E2899" s="72">
        <v>0</v>
      </c>
      <c r="F2899" s="72">
        <v>5000</v>
      </c>
      <c r="G2899" s="70" t="s">
        <v>84</v>
      </c>
      <c r="H2899" s="70" t="s">
        <v>2150</v>
      </c>
      <c r="I2899" s="70" t="s">
        <v>91</v>
      </c>
    </row>
    <row r="2900" spans="1:9" x14ac:dyDescent="0.2">
      <c r="A2900" s="71">
        <v>7195895741312</v>
      </c>
      <c r="B2900" s="71">
        <v>7006570587574</v>
      </c>
      <c r="C2900" s="70" t="s">
        <v>48</v>
      </c>
      <c r="D2900">
        <v>0</v>
      </c>
      <c r="E2900" s="72">
        <v>0</v>
      </c>
      <c r="F2900" s="72">
        <v>5000</v>
      </c>
      <c r="G2900" s="70" t="s">
        <v>84</v>
      </c>
      <c r="H2900" s="70" t="s">
        <v>2151</v>
      </c>
      <c r="I2900" s="70" t="s">
        <v>91</v>
      </c>
    </row>
    <row r="2901" spans="1:9" x14ac:dyDescent="0.2">
      <c r="A2901" s="71">
        <v>7195895751315</v>
      </c>
      <c r="B2901" s="71">
        <v>7006570597597</v>
      </c>
      <c r="C2901" s="70" t="s">
        <v>48</v>
      </c>
      <c r="D2901">
        <v>0</v>
      </c>
      <c r="E2901" s="72">
        <v>0</v>
      </c>
      <c r="F2901" s="72">
        <v>5000</v>
      </c>
      <c r="G2901" s="70" t="s">
        <v>84</v>
      </c>
      <c r="H2901" s="70" t="s">
        <v>2152</v>
      </c>
      <c r="I2901" s="70" t="s">
        <v>91</v>
      </c>
    </row>
    <row r="2902" spans="1:9" x14ac:dyDescent="0.2">
      <c r="A2902" s="71">
        <v>7195895751318</v>
      </c>
      <c r="B2902" s="71">
        <v>7006570617620</v>
      </c>
      <c r="C2902" s="70" t="s">
        <v>48</v>
      </c>
      <c r="D2902">
        <v>0</v>
      </c>
      <c r="E2902" s="72">
        <v>0</v>
      </c>
      <c r="F2902" s="72">
        <v>5000</v>
      </c>
      <c r="G2902" s="70" t="s">
        <v>84</v>
      </c>
      <c r="H2902" s="70" t="s">
        <v>2153</v>
      </c>
      <c r="I2902" s="70" t="s">
        <v>91</v>
      </c>
    </row>
    <row r="2903" spans="1:9" x14ac:dyDescent="0.2">
      <c r="A2903" s="71">
        <v>7195895751321</v>
      </c>
      <c r="B2903" s="71">
        <v>7006570627644</v>
      </c>
      <c r="C2903" s="70" t="s">
        <v>48</v>
      </c>
      <c r="D2903">
        <v>0</v>
      </c>
      <c r="E2903" s="72">
        <v>0</v>
      </c>
      <c r="F2903" s="72">
        <v>5000</v>
      </c>
      <c r="G2903" s="70" t="s">
        <v>84</v>
      </c>
      <c r="H2903" s="70" t="s">
        <v>2154</v>
      </c>
      <c r="I2903" s="70" t="s">
        <v>91</v>
      </c>
    </row>
    <row r="2904" spans="1:9" x14ac:dyDescent="0.2">
      <c r="A2904" s="71">
        <v>7195895761324</v>
      </c>
      <c r="B2904" s="71">
        <v>7006570637667</v>
      </c>
      <c r="C2904" s="70" t="s">
        <v>48</v>
      </c>
      <c r="D2904">
        <v>0</v>
      </c>
      <c r="E2904" s="72">
        <v>0</v>
      </c>
      <c r="F2904" s="72">
        <v>5000</v>
      </c>
      <c r="G2904" s="70" t="s">
        <v>84</v>
      </c>
      <c r="H2904" s="70" t="s">
        <v>2155</v>
      </c>
      <c r="I2904" s="70" t="s">
        <v>91</v>
      </c>
    </row>
    <row r="2905" spans="1:9" x14ac:dyDescent="0.2">
      <c r="A2905" s="71">
        <v>7195895761327</v>
      </c>
      <c r="B2905" s="71">
        <v>7006570647691</v>
      </c>
      <c r="C2905" s="70" t="s">
        <v>48</v>
      </c>
      <c r="D2905">
        <v>0</v>
      </c>
      <c r="E2905" s="72">
        <v>0</v>
      </c>
      <c r="F2905" s="72">
        <v>10000</v>
      </c>
      <c r="G2905" s="70" t="s">
        <v>84</v>
      </c>
      <c r="H2905" s="70" t="s">
        <v>2156</v>
      </c>
      <c r="I2905" s="70" t="s">
        <v>91</v>
      </c>
    </row>
    <row r="2906" spans="1:9" x14ac:dyDescent="0.2">
      <c r="A2906" s="71">
        <v>7195895761330</v>
      </c>
      <c r="B2906" s="71">
        <v>7006570657715</v>
      </c>
      <c r="C2906" s="70" t="s">
        <v>48</v>
      </c>
      <c r="D2906">
        <v>0</v>
      </c>
      <c r="E2906" s="72">
        <v>0</v>
      </c>
      <c r="F2906" s="72">
        <v>10000</v>
      </c>
      <c r="G2906" s="70" t="s">
        <v>84</v>
      </c>
      <c r="H2906" s="70" t="s">
        <v>2157</v>
      </c>
      <c r="I2906" s="70" t="s">
        <v>91</v>
      </c>
    </row>
    <row r="2907" spans="1:9" x14ac:dyDescent="0.2">
      <c r="A2907" s="71">
        <v>7195895771333</v>
      </c>
      <c r="B2907" s="71">
        <v>7006570677738</v>
      </c>
      <c r="C2907" s="70" t="s">
        <v>48</v>
      </c>
      <c r="D2907">
        <v>0</v>
      </c>
      <c r="E2907" s="72">
        <v>0</v>
      </c>
      <c r="F2907" s="72">
        <v>5000</v>
      </c>
      <c r="G2907" s="70" t="s">
        <v>84</v>
      </c>
      <c r="H2907" s="70" t="s">
        <v>2158</v>
      </c>
      <c r="I2907" s="70" t="s">
        <v>91</v>
      </c>
    </row>
    <row r="2908" spans="1:9" x14ac:dyDescent="0.2">
      <c r="A2908" s="71">
        <v>7195895771336</v>
      </c>
      <c r="B2908" s="71">
        <v>7006570687763</v>
      </c>
      <c r="C2908" s="70" t="s">
        <v>48</v>
      </c>
      <c r="D2908">
        <v>0</v>
      </c>
      <c r="E2908" s="72">
        <v>0</v>
      </c>
      <c r="F2908" s="72">
        <v>5000</v>
      </c>
      <c r="G2908" s="70" t="s">
        <v>84</v>
      </c>
      <c r="H2908" s="70" t="s">
        <v>2159</v>
      </c>
      <c r="I2908" s="70" t="s">
        <v>91</v>
      </c>
    </row>
    <row r="2909" spans="1:9" x14ac:dyDescent="0.2">
      <c r="A2909" s="71">
        <v>7195895781339</v>
      </c>
      <c r="B2909" s="71">
        <v>7006570697788</v>
      </c>
      <c r="C2909" s="70" t="s">
        <v>48</v>
      </c>
      <c r="D2909">
        <v>0</v>
      </c>
      <c r="E2909" s="72">
        <v>0</v>
      </c>
      <c r="F2909" s="72">
        <v>5000</v>
      </c>
      <c r="G2909" s="70" t="s">
        <v>84</v>
      </c>
      <c r="H2909" s="70" t="s">
        <v>2160</v>
      </c>
      <c r="I2909" s="70" t="s">
        <v>91</v>
      </c>
    </row>
    <row r="2910" spans="1:9" x14ac:dyDescent="0.2">
      <c r="A2910" s="71">
        <v>7195895781342</v>
      </c>
      <c r="B2910" s="71">
        <v>7006570717813</v>
      </c>
      <c r="C2910" s="70" t="s">
        <v>48</v>
      </c>
      <c r="D2910">
        <v>0</v>
      </c>
      <c r="E2910" s="72">
        <v>0</v>
      </c>
      <c r="F2910" s="72">
        <v>5000</v>
      </c>
      <c r="G2910" s="70" t="s">
        <v>84</v>
      </c>
      <c r="H2910" s="70" t="s">
        <v>2161</v>
      </c>
      <c r="I2910" s="70" t="s">
        <v>91</v>
      </c>
    </row>
    <row r="2911" spans="1:9" x14ac:dyDescent="0.2">
      <c r="A2911" s="71">
        <v>7195895781345</v>
      </c>
      <c r="B2911" s="71">
        <v>7006570727838</v>
      </c>
      <c r="C2911" s="70" t="s">
        <v>48</v>
      </c>
      <c r="D2911">
        <v>0</v>
      </c>
      <c r="E2911" s="72">
        <v>0</v>
      </c>
      <c r="F2911" s="72">
        <v>5000</v>
      </c>
      <c r="G2911" s="70" t="s">
        <v>84</v>
      </c>
      <c r="H2911" s="70" t="s">
        <v>2162</v>
      </c>
      <c r="I2911" s="70" t="s">
        <v>91</v>
      </c>
    </row>
    <row r="2912" spans="1:9" x14ac:dyDescent="0.2">
      <c r="A2912" s="71">
        <v>7195895791348</v>
      </c>
      <c r="B2912" s="71">
        <v>7006570737862</v>
      </c>
      <c r="C2912" s="70" t="s">
        <v>48</v>
      </c>
      <c r="D2912">
        <v>0</v>
      </c>
      <c r="E2912" s="72">
        <v>0</v>
      </c>
      <c r="F2912" s="72">
        <v>5000</v>
      </c>
      <c r="G2912" s="70" t="s">
        <v>84</v>
      </c>
      <c r="H2912" s="70" t="s">
        <v>2163</v>
      </c>
      <c r="I2912" s="70" t="s">
        <v>91</v>
      </c>
    </row>
    <row r="2913" spans="1:9" x14ac:dyDescent="0.2">
      <c r="A2913" s="71">
        <v>7195895791351</v>
      </c>
      <c r="B2913" s="71">
        <v>7006570757886</v>
      </c>
      <c r="C2913" s="70" t="s">
        <v>48</v>
      </c>
      <c r="D2913">
        <v>0</v>
      </c>
      <c r="E2913" s="72">
        <v>0</v>
      </c>
      <c r="F2913" s="72">
        <v>5000</v>
      </c>
      <c r="G2913" s="70" t="s">
        <v>84</v>
      </c>
      <c r="H2913" s="70" t="s">
        <v>2164</v>
      </c>
      <c r="I2913" s="70" t="s">
        <v>91</v>
      </c>
    </row>
    <row r="2914" spans="1:9" x14ac:dyDescent="0.2">
      <c r="A2914" s="71">
        <v>7195895801354</v>
      </c>
      <c r="B2914" s="71">
        <v>7006570767910</v>
      </c>
      <c r="C2914" s="70" t="s">
        <v>48</v>
      </c>
      <c r="D2914">
        <v>0</v>
      </c>
      <c r="E2914" s="72">
        <v>0</v>
      </c>
      <c r="F2914" s="72">
        <v>5000</v>
      </c>
      <c r="G2914" s="70" t="s">
        <v>84</v>
      </c>
      <c r="H2914" s="70" t="s">
        <v>2165</v>
      </c>
      <c r="I2914" s="70" t="s">
        <v>91</v>
      </c>
    </row>
    <row r="2915" spans="1:9" x14ac:dyDescent="0.2">
      <c r="A2915" s="71">
        <v>7195895801357</v>
      </c>
      <c r="B2915" s="71">
        <v>7006570777934</v>
      </c>
      <c r="C2915" s="70" t="s">
        <v>48</v>
      </c>
      <c r="D2915">
        <v>0</v>
      </c>
      <c r="E2915" s="72">
        <v>0</v>
      </c>
      <c r="F2915" s="72">
        <v>5000</v>
      </c>
      <c r="G2915" s="70" t="s">
        <v>84</v>
      </c>
      <c r="H2915" s="70" t="s">
        <v>2166</v>
      </c>
      <c r="I2915" s="70" t="s">
        <v>91</v>
      </c>
    </row>
    <row r="2916" spans="1:9" x14ac:dyDescent="0.2">
      <c r="A2916" s="71">
        <v>7195895801360</v>
      </c>
      <c r="B2916" s="71">
        <v>7006570797959</v>
      </c>
      <c r="C2916" s="70" t="s">
        <v>48</v>
      </c>
      <c r="D2916">
        <v>0</v>
      </c>
      <c r="E2916" s="72">
        <v>0</v>
      </c>
      <c r="F2916" s="72">
        <v>5000</v>
      </c>
      <c r="G2916" s="70" t="s">
        <v>84</v>
      </c>
      <c r="H2916" s="70" t="s">
        <v>2167</v>
      </c>
      <c r="I2916" s="70" t="s">
        <v>91</v>
      </c>
    </row>
    <row r="2917" spans="1:9" x14ac:dyDescent="0.2">
      <c r="A2917" s="71">
        <v>7195895811363</v>
      </c>
      <c r="B2917" s="71">
        <v>7006570807985</v>
      </c>
      <c r="C2917" s="70" t="s">
        <v>48</v>
      </c>
      <c r="D2917">
        <v>0</v>
      </c>
      <c r="E2917" s="72">
        <v>0</v>
      </c>
      <c r="F2917" s="72">
        <v>5000</v>
      </c>
      <c r="G2917" s="70" t="s">
        <v>84</v>
      </c>
      <c r="H2917" s="70" t="s">
        <v>2168</v>
      </c>
      <c r="I2917" s="70" t="s">
        <v>91</v>
      </c>
    </row>
    <row r="2918" spans="1:9" x14ac:dyDescent="0.2">
      <c r="A2918" s="71">
        <v>7195895811366</v>
      </c>
      <c r="B2918" s="71">
        <v>7006570828009</v>
      </c>
      <c r="C2918" s="70" t="s">
        <v>48</v>
      </c>
      <c r="D2918">
        <v>0</v>
      </c>
      <c r="E2918" s="72">
        <v>0</v>
      </c>
      <c r="F2918" s="72">
        <v>5000</v>
      </c>
      <c r="G2918" s="70" t="s">
        <v>84</v>
      </c>
      <c r="H2918" s="70" t="s">
        <v>2169</v>
      </c>
      <c r="I2918" s="70" t="s">
        <v>91</v>
      </c>
    </row>
    <row r="2919" spans="1:9" x14ac:dyDescent="0.2">
      <c r="A2919" s="71">
        <v>7195895811369</v>
      </c>
      <c r="B2919" s="71">
        <v>7006570838033</v>
      </c>
      <c r="C2919" s="70" t="s">
        <v>48</v>
      </c>
      <c r="D2919">
        <v>0</v>
      </c>
      <c r="E2919" s="72">
        <v>0</v>
      </c>
      <c r="F2919" s="72">
        <v>10000</v>
      </c>
      <c r="G2919" s="70" t="s">
        <v>84</v>
      </c>
      <c r="H2919" s="70" t="s">
        <v>2170</v>
      </c>
      <c r="I2919" s="70" t="s">
        <v>91</v>
      </c>
    </row>
    <row r="2920" spans="1:9" x14ac:dyDescent="0.2">
      <c r="A2920" s="71">
        <v>7195895821372</v>
      </c>
      <c r="B2920" s="71">
        <v>7006570848058</v>
      </c>
      <c r="C2920" s="70" t="s">
        <v>48</v>
      </c>
      <c r="D2920">
        <v>0</v>
      </c>
      <c r="E2920" s="72">
        <v>0</v>
      </c>
      <c r="F2920" s="72">
        <v>10000</v>
      </c>
      <c r="G2920" s="70" t="s">
        <v>84</v>
      </c>
      <c r="H2920" s="70" t="s">
        <v>2171</v>
      </c>
      <c r="I2920" s="70" t="s">
        <v>91</v>
      </c>
    </row>
    <row r="2921" spans="1:9" x14ac:dyDescent="0.2">
      <c r="A2921" s="71">
        <v>7195895821375</v>
      </c>
      <c r="B2921" s="71">
        <v>7006570868083</v>
      </c>
      <c r="C2921" s="70" t="s">
        <v>48</v>
      </c>
      <c r="D2921">
        <v>0</v>
      </c>
      <c r="E2921" s="72">
        <v>0</v>
      </c>
      <c r="F2921" s="72">
        <v>10000</v>
      </c>
      <c r="G2921" s="70" t="s">
        <v>84</v>
      </c>
      <c r="H2921" s="70" t="s">
        <v>2172</v>
      </c>
      <c r="I2921" s="70" t="s">
        <v>91</v>
      </c>
    </row>
    <row r="2922" spans="1:9" x14ac:dyDescent="0.2">
      <c r="A2922" s="71">
        <v>7195895821380</v>
      </c>
      <c r="B2922" s="71">
        <v>7006570878112</v>
      </c>
      <c r="C2922" s="70" t="s">
        <v>48</v>
      </c>
      <c r="D2922">
        <v>0</v>
      </c>
      <c r="E2922" s="72">
        <v>75000</v>
      </c>
      <c r="F2922" s="72">
        <v>117000</v>
      </c>
      <c r="G2922" s="70" t="s">
        <v>84</v>
      </c>
      <c r="H2922" s="70" t="s">
        <v>2173</v>
      </c>
      <c r="I2922" s="70" t="s">
        <v>91</v>
      </c>
    </row>
    <row r="2923" spans="1:9" x14ac:dyDescent="0.2">
      <c r="A2923" s="71">
        <v>7195895831383</v>
      </c>
      <c r="B2923" s="71">
        <v>7006570918149</v>
      </c>
      <c r="C2923" s="70" t="s">
        <v>48</v>
      </c>
      <c r="D2923">
        <v>0</v>
      </c>
      <c r="E2923" s="72">
        <v>0</v>
      </c>
      <c r="F2923" s="72">
        <v>37700</v>
      </c>
      <c r="G2923" s="70" t="s">
        <v>84</v>
      </c>
      <c r="H2923" s="70" t="s">
        <v>2174</v>
      </c>
      <c r="I2923" s="70" t="s">
        <v>91</v>
      </c>
    </row>
    <row r="2924" spans="1:9" x14ac:dyDescent="0.2">
      <c r="A2924" s="71">
        <v>7195895831386</v>
      </c>
      <c r="B2924" s="71">
        <v>7006570938176</v>
      </c>
      <c r="C2924" s="70" t="s">
        <v>48</v>
      </c>
      <c r="D2924">
        <v>0</v>
      </c>
      <c r="E2924" s="72">
        <v>0</v>
      </c>
      <c r="F2924" s="72">
        <v>37700</v>
      </c>
      <c r="G2924" s="70" t="s">
        <v>84</v>
      </c>
      <c r="H2924" s="70" t="s">
        <v>2175</v>
      </c>
      <c r="I2924" s="70" t="s">
        <v>91</v>
      </c>
    </row>
    <row r="2925" spans="1:9" x14ac:dyDescent="0.2">
      <c r="A2925" s="71">
        <v>7195895841389</v>
      </c>
      <c r="B2925" s="71">
        <v>7006570948203</v>
      </c>
      <c r="C2925" s="70" t="s">
        <v>48</v>
      </c>
      <c r="D2925">
        <v>0</v>
      </c>
      <c r="E2925" s="72">
        <v>0</v>
      </c>
      <c r="F2925" s="72">
        <v>5600</v>
      </c>
      <c r="G2925" s="70" t="s">
        <v>84</v>
      </c>
      <c r="H2925" s="70" t="s">
        <v>2176</v>
      </c>
      <c r="I2925" s="70" t="s">
        <v>91</v>
      </c>
    </row>
    <row r="2926" spans="1:9" x14ac:dyDescent="0.2">
      <c r="A2926" s="71">
        <v>7195895841394</v>
      </c>
      <c r="B2926" s="71">
        <v>7006570988257</v>
      </c>
      <c r="C2926" s="70" t="s">
        <v>111</v>
      </c>
      <c r="D2926">
        <v>0</v>
      </c>
      <c r="E2926" s="72">
        <v>10000</v>
      </c>
      <c r="F2926" s="72">
        <v>3900</v>
      </c>
      <c r="G2926" s="70" t="s">
        <v>84</v>
      </c>
      <c r="H2926" s="70" t="s">
        <v>2177</v>
      </c>
      <c r="I2926" s="70" t="s">
        <v>91</v>
      </c>
    </row>
    <row r="2927" spans="1:9" x14ac:dyDescent="0.2">
      <c r="A2927" s="71">
        <v>7195895851397</v>
      </c>
      <c r="B2927" s="71">
        <v>7006570998284</v>
      </c>
      <c r="C2927" s="70" t="s">
        <v>111</v>
      </c>
      <c r="D2927">
        <v>0</v>
      </c>
      <c r="E2927" s="72">
        <v>10000</v>
      </c>
      <c r="F2927" s="72">
        <v>3900</v>
      </c>
      <c r="G2927" s="70" t="s">
        <v>84</v>
      </c>
      <c r="H2927" s="70" t="s">
        <v>2178</v>
      </c>
      <c r="I2927" s="70" t="s">
        <v>91</v>
      </c>
    </row>
    <row r="2928" spans="1:9" x14ac:dyDescent="0.2">
      <c r="A2928" s="71">
        <v>7195895851400</v>
      </c>
      <c r="B2928" s="71">
        <v>7006571018311</v>
      </c>
      <c r="C2928" s="70" t="s">
        <v>111</v>
      </c>
      <c r="D2928">
        <v>0</v>
      </c>
      <c r="E2928" s="72">
        <v>10000</v>
      </c>
      <c r="F2928" s="72">
        <v>3900</v>
      </c>
      <c r="G2928" s="70" t="s">
        <v>84</v>
      </c>
      <c r="H2928" s="70" t="s">
        <v>2179</v>
      </c>
      <c r="I2928" s="70" t="s">
        <v>91</v>
      </c>
    </row>
    <row r="2929" spans="1:9" x14ac:dyDescent="0.2">
      <c r="A2929" s="71">
        <v>7195895861403</v>
      </c>
      <c r="B2929" s="71">
        <v>7006571028338</v>
      </c>
      <c r="C2929" s="70" t="s">
        <v>111</v>
      </c>
      <c r="D2929">
        <v>0</v>
      </c>
      <c r="E2929" s="72">
        <v>10000</v>
      </c>
      <c r="F2929" s="72">
        <v>6700</v>
      </c>
      <c r="G2929" s="70" t="s">
        <v>84</v>
      </c>
      <c r="H2929" s="70" t="s">
        <v>2180</v>
      </c>
      <c r="I2929" s="70" t="s">
        <v>91</v>
      </c>
    </row>
    <row r="2930" spans="1:9" x14ac:dyDescent="0.2">
      <c r="A2930" s="71">
        <v>7195895861406</v>
      </c>
      <c r="B2930" s="71">
        <v>7006571048365</v>
      </c>
      <c r="C2930" s="70" t="s">
        <v>111</v>
      </c>
      <c r="D2930">
        <v>0</v>
      </c>
      <c r="E2930" s="72">
        <v>10000</v>
      </c>
      <c r="F2930" s="72">
        <v>6700</v>
      </c>
      <c r="G2930" s="70" t="s">
        <v>84</v>
      </c>
      <c r="H2930" s="70" t="s">
        <v>2181</v>
      </c>
      <c r="I2930" s="70" t="s">
        <v>91</v>
      </c>
    </row>
    <row r="2931" spans="1:9" x14ac:dyDescent="0.2">
      <c r="A2931" s="71">
        <v>7195895861409</v>
      </c>
      <c r="B2931" s="71">
        <v>7006571068393</v>
      </c>
      <c r="C2931" s="70" t="s">
        <v>111</v>
      </c>
      <c r="D2931">
        <v>0</v>
      </c>
      <c r="E2931" s="72">
        <v>10000</v>
      </c>
      <c r="F2931" s="72">
        <v>6300</v>
      </c>
      <c r="G2931" s="70" t="s">
        <v>84</v>
      </c>
      <c r="H2931" s="70" t="s">
        <v>2182</v>
      </c>
      <c r="I2931" s="70" t="s">
        <v>91</v>
      </c>
    </row>
    <row r="2932" spans="1:9" x14ac:dyDescent="0.2">
      <c r="A2932" s="71">
        <v>7195895871412</v>
      </c>
      <c r="B2932" s="71">
        <v>7006571088420</v>
      </c>
      <c r="C2932" s="70" t="s">
        <v>111</v>
      </c>
      <c r="D2932">
        <v>0</v>
      </c>
      <c r="E2932" s="72">
        <v>10000</v>
      </c>
      <c r="F2932" s="72">
        <v>6300</v>
      </c>
      <c r="G2932" s="70" t="s">
        <v>84</v>
      </c>
      <c r="H2932" s="70" t="s">
        <v>2183</v>
      </c>
      <c r="I2932" s="70" t="s">
        <v>91</v>
      </c>
    </row>
    <row r="2933" spans="1:9" x14ac:dyDescent="0.2">
      <c r="A2933" s="71">
        <v>7195895871415</v>
      </c>
      <c r="B2933" s="71">
        <v>7006571098447</v>
      </c>
      <c r="C2933" s="70" t="s">
        <v>111</v>
      </c>
      <c r="D2933">
        <v>0</v>
      </c>
      <c r="E2933" s="72">
        <v>10000</v>
      </c>
      <c r="F2933" s="72">
        <v>3900</v>
      </c>
      <c r="G2933" s="70" t="s">
        <v>84</v>
      </c>
      <c r="H2933" s="70" t="s">
        <v>2184</v>
      </c>
      <c r="I2933" s="70" t="s">
        <v>91</v>
      </c>
    </row>
    <row r="2934" spans="1:9" x14ac:dyDescent="0.2">
      <c r="A2934" s="71">
        <v>7195895871418</v>
      </c>
      <c r="B2934" s="71">
        <v>7006571118474</v>
      </c>
      <c r="C2934" s="70" t="s">
        <v>48</v>
      </c>
      <c r="D2934">
        <v>0</v>
      </c>
      <c r="E2934" s="72">
        <v>0</v>
      </c>
      <c r="F2934" s="72">
        <v>1500</v>
      </c>
      <c r="G2934" s="70" t="s">
        <v>84</v>
      </c>
      <c r="H2934" s="70" t="s">
        <v>2185</v>
      </c>
      <c r="I2934" s="70" t="s">
        <v>91</v>
      </c>
    </row>
    <row r="2935" spans="1:9" x14ac:dyDescent="0.2">
      <c r="A2935" s="71">
        <v>7195895871421</v>
      </c>
      <c r="B2935" s="71">
        <v>7006571128499</v>
      </c>
      <c r="C2935" s="70" t="s">
        <v>48</v>
      </c>
      <c r="D2935">
        <v>0</v>
      </c>
      <c r="E2935" s="72">
        <v>0</v>
      </c>
      <c r="F2935" s="72">
        <v>1500</v>
      </c>
      <c r="G2935" s="70" t="s">
        <v>84</v>
      </c>
      <c r="H2935" s="70" t="s">
        <v>2186</v>
      </c>
      <c r="I2935" s="70" t="s">
        <v>91</v>
      </c>
    </row>
    <row r="2936" spans="1:9" x14ac:dyDescent="0.2">
      <c r="A2936" s="71">
        <v>7195895881424</v>
      </c>
      <c r="B2936" s="71">
        <v>7006571148524</v>
      </c>
      <c r="C2936" s="70" t="s">
        <v>48</v>
      </c>
      <c r="D2936">
        <v>0</v>
      </c>
      <c r="E2936" s="72">
        <v>0</v>
      </c>
      <c r="F2936" s="72">
        <v>1500</v>
      </c>
      <c r="G2936" s="70" t="s">
        <v>84</v>
      </c>
      <c r="H2936" s="70" t="s">
        <v>2187</v>
      </c>
      <c r="I2936" s="70" t="s">
        <v>91</v>
      </c>
    </row>
    <row r="2937" spans="1:9" x14ac:dyDescent="0.2">
      <c r="A2937" s="71">
        <v>7195895881427</v>
      </c>
      <c r="B2937" s="71">
        <v>7006571158549</v>
      </c>
      <c r="C2937" s="70" t="s">
        <v>48</v>
      </c>
      <c r="D2937">
        <v>0</v>
      </c>
      <c r="E2937" s="72">
        <v>0</v>
      </c>
      <c r="F2937" s="72">
        <v>1500</v>
      </c>
      <c r="G2937" s="70" t="s">
        <v>84</v>
      </c>
      <c r="H2937" s="70" t="s">
        <v>2188</v>
      </c>
      <c r="I2937" s="70" t="s">
        <v>91</v>
      </c>
    </row>
    <row r="2938" spans="1:9" x14ac:dyDescent="0.2">
      <c r="A2938" s="71">
        <v>7195895881430</v>
      </c>
      <c r="B2938" s="71">
        <v>7006571168574</v>
      </c>
      <c r="C2938" s="70" t="s">
        <v>48</v>
      </c>
      <c r="D2938">
        <v>0</v>
      </c>
      <c r="E2938" s="72">
        <v>0</v>
      </c>
      <c r="F2938" s="72">
        <v>1500</v>
      </c>
      <c r="G2938" s="70" t="s">
        <v>84</v>
      </c>
      <c r="H2938" s="70" t="s">
        <v>2189</v>
      </c>
      <c r="I2938" s="70" t="s">
        <v>91</v>
      </c>
    </row>
    <row r="2939" spans="1:9" x14ac:dyDescent="0.2">
      <c r="A2939" s="71">
        <v>7195895891433</v>
      </c>
      <c r="B2939" s="71">
        <v>7006571178599</v>
      </c>
      <c r="C2939" s="70" t="s">
        <v>48</v>
      </c>
      <c r="D2939">
        <v>0</v>
      </c>
      <c r="E2939" s="72">
        <v>0</v>
      </c>
      <c r="F2939" s="72">
        <v>1500</v>
      </c>
      <c r="G2939" s="70" t="s">
        <v>84</v>
      </c>
      <c r="H2939" s="70" t="s">
        <v>2190</v>
      </c>
      <c r="I2939" s="70" t="s">
        <v>91</v>
      </c>
    </row>
    <row r="2940" spans="1:9" x14ac:dyDescent="0.2">
      <c r="A2940" s="71">
        <v>7195895891436</v>
      </c>
      <c r="B2940" s="71">
        <v>7006571198624</v>
      </c>
      <c r="C2940" s="70" t="s">
        <v>48</v>
      </c>
      <c r="D2940">
        <v>0</v>
      </c>
      <c r="E2940" s="72">
        <v>0</v>
      </c>
      <c r="F2940" s="72">
        <v>10000</v>
      </c>
      <c r="G2940" s="70" t="s">
        <v>84</v>
      </c>
      <c r="H2940" s="70" t="s">
        <v>2191</v>
      </c>
      <c r="I2940" s="70" t="s">
        <v>91</v>
      </c>
    </row>
    <row r="2941" spans="1:9" x14ac:dyDescent="0.2">
      <c r="A2941" s="71">
        <v>7195895891439</v>
      </c>
      <c r="B2941" s="71">
        <v>7006571218648</v>
      </c>
      <c r="C2941" s="70" t="s">
        <v>48</v>
      </c>
      <c r="D2941">
        <v>0</v>
      </c>
      <c r="E2941" s="72">
        <v>0</v>
      </c>
      <c r="F2941" s="72">
        <v>10000</v>
      </c>
      <c r="G2941" s="70" t="s">
        <v>84</v>
      </c>
      <c r="H2941" s="70" t="s">
        <v>2192</v>
      </c>
      <c r="I2941" s="70" t="s">
        <v>91</v>
      </c>
    </row>
    <row r="2942" spans="1:9" x14ac:dyDescent="0.2">
      <c r="A2942" s="71">
        <v>7195895901444</v>
      </c>
      <c r="B2942" s="71">
        <v>7006571238697</v>
      </c>
      <c r="C2942" s="70" t="s">
        <v>48</v>
      </c>
      <c r="D2942">
        <v>0</v>
      </c>
      <c r="E2942" s="72">
        <v>0</v>
      </c>
      <c r="F2942" s="72">
        <v>10000</v>
      </c>
      <c r="G2942" s="70" t="s">
        <v>84</v>
      </c>
      <c r="H2942" s="70" t="s">
        <v>2193</v>
      </c>
      <c r="I2942" s="70" t="s">
        <v>91</v>
      </c>
    </row>
    <row r="2943" spans="1:9" x14ac:dyDescent="0.2">
      <c r="A2943" s="71">
        <v>7195895901447</v>
      </c>
      <c r="B2943" s="71">
        <v>7006571258720</v>
      </c>
      <c r="C2943" s="70" t="s">
        <v>48</v>
      </c>
      <c r="D2943">
        <v>0</v>
      </c>
      <c r="E2943" s="72">
        <v>0</v>
      </c>
      <c r="F2943" s="72">
        <v>10000</v>
      </c>
      <c r="G2943" s="70" t="s">
        <v>84</v>
      </c>
      <c r="H2943" s="70" t="s">
        <v>2194</v>
      </c>
      <c r="I2943" s="70" t="s">
        <v>91</v>
      </c>
    </row>
    <row r="2944" spans="1:9" x14ac:dyDescent="0.2">
      <c r="A2944" s="71">
        <v>7195895911450</v>
      </c>
      <c r="B2944" s="71">
        <v>7006571268743</v>
      </c>
      <c r="C2944" s="70" t="s">
        <v>48</v>
      </c>
      <c r="D2944">
        <v>0</v>
      </c>
      <c r="E2944" s="72">
        <v>0</v>
      </c>
      <c r="F2944" s="72">
        <v>10000</v>
      </c>
      <c r="G2944" s="70" t="s">
        <v>84</v>
      </c>
      <c r="H2944" s="70" t="s">
        <v>2195</v>
      </c>
      <c r="I2944" s="70" t="s">
        <v>91</v>
      </c>
    </row>
    <row r="2945" spans="1:9" x14ac:dyDescent="0.2">
      <c r="A2945" s="71">
        <v>7195895911453</v>
      </c>
      <c r="B2945" s="71">
        <v>7006571278766</v>
      </c>
      <c r="C2945" s="70" t="s">
        <v>48</v>
      </c>
      <c r="D2945">
        <v>0</v>
      </c>
      <c r="E2945" s="72">
        <v>0</v>
      </c>
      <c r="F2945" s="72">
        <v>5000</v>
      </c>
      <c r="G2945" s="70" t="s">
        <v>84</v>
      </c>
      <c r="H2945" s="70" t="s">
        <v>2196</v>
      </c>
      <c r="I2945" s="70" t="s">
        <v>91</v>
      </c>
    </row>
    <row r="2946" spans="1:9" x14ac:dyDescent="0.2">
      <c r="A2946" s="71">
        <v>7195895911456</v>
      </c>
      <c r="B2946" s="71">
        <v>7006571288790</v>
      </c>
      <c r="C2946" s="70" t="s">
        <v>48</v>
      </c>
      <c r="D2946">
        <v>0</v>
      </c>
      <c r="E2946" s="72">
        <v>0</v>
      </c>
      <c r="F2946" s="72">
        <v>5000</v>
      </c>
      <c r="G2946" s="70" t="s">
        <v>84</v>
      </c>
      <c r="H2946" s="70" t="s">
        <v>2197</v>
      </c>
      <c r="I2946" s="70" t="s">
        <v>91</v>
      </c>
    </row>
    <row r="2947" spans="1:9" x14ac:dyDescent="0.2">
      <c r="A2947" s="71">
        <v>7195895921459</v>
      </c>
      <c r="B2947" s="71">
        <v>7006571308814</v>
      </c>
      <c r="C2947" s="70" t="s">
        <v>48</v>
      </c>
      <c r="D2947">
        <v>0</v>
      </c>
      <c r="E2947" s="72">
        <v>0</v>
      </c>
      <c r="F2947" s="72">
        <v>5000</v>
      </c>
      <c r="G2947" s="70" t="s">
        <v>84</v>
      </c>
      <c r="H2947" s="70" t="s">
        <v>2198</v>
      </c>
      <c r="I2947" s="70" t="s">
        <v>91</v>
      </c>
    </row>
    <row r="2948" spans="1:9" x14ac:dyDescent="0.2">
      <c r="A2948" s="71">
        <v>7195895921462</v>
      </c>
      <c r="B2948" s="71">
        <v>7006571318838</v>
      </c>
      <c r="C2948" s="70" t="s">
        <v>48</v>
      </c>
      <c r="D2948">
        <v>0</v>
      </c>
      <c r="E2948" s="72">
        <v>0</v>
      </c>
      <c r="F2948" s="72">
        <v>5000</v>
      </c>
      <c r="G2948" s="70" t="s">
        <v>84</v>
      </c>
      <c r="H2948" s="70" t="s">
        <v>2199</v>
      </c>
      <c r="I2948" s="70" t="s">
        <v>91</v>
      </c>
    </row>
    <row r="2949" spans="1:9" x14ac:dyDescent="0.2">
      <c r="A2949" s="71">
        <v>7195895921465</v>
      </c>
      <c r="B2949" s="71">
        <v>7006571328861</v>
      </c>
      <c r="C2949" s="70" t="s">
        <v>48</v>
      </c>
      <c r="D2949">
        <v>0</v>
      </c>
      <c r="E2949" s="72">
        <v>0</v>
      </c>
      <c r="F2949" s="72">
        <v>5000</v>
      </c>
      <c r="G2949" s="70" t="s">
        <v>84</v>
      </c>
      <c r="H2949" s="70" t="s">
        <v>2200</v>
      </c>
      <c r="I2949" s="70" t="s">
        <v>91</v>
      </c>
    </row>
    <row r="2950" spans="1:9" x14ac:dyDescent="0.2">
      <c r="A2950" s="71">
        <v>7195895931468</v>
      </c>
      <c r="B2950" s="71">
        <v>7006571348885</v>
      </c>
      <c r="C2950" s="70" t="s">
        <v>48</v>
      </c>
      <c r="D2950">
        <v>0</v>
      </c>
      <c r="E2950" s="72">
        <v>0</v>
      </c>
      <c r="F2950" s="72">
        <v>10000</v>
      </c>
      <c r="G2950" s="70" t="s">
        <v>84</v>
      </c>
      <c r="H2950" s="70" t="s">
        <v>2201</v>
      </c>
      <c r="I2950" s="70" t="s">
        <v>91</v>
      </c>
    </row>
    <row r="2951" spans="1:9" x14ac:dyDescent="0.2">
      <c r="A2951" s="71">
        <v>7195895931471</v>
      </c>
      <c r="B2951" s="71">
        <v>7006571358909</v>
      </c>
      <c r="C2951" s="70" t="s">
        <v>48</v>
      </c>
      <c r="D2951">
        <v>0</v>
      </c>
      <c r="E2951" s="72">
        <v>0</v>
      </c>
      <c r="F2951" s="72">
        <v>10000</v>
      </c>
      <c r="G2951" s="70" t="s">
        <v>84</v>
      </c>
      <c r="H2951" s="70" t="s">
        <v>2202</v>
      </c>
      <c r="I2951" s="70" t="s">
        <v>91</v>
      </c>
    </row>
    <row r="2952" spans="1:9" x14ac:dyDescent="0.2">
      <c r="A2952" s="71">
        <v>7195895941474</v>
      </c>
      <c r="B2952" s="71">
        <v>7006571368932</v>
      </c>
      <c r="C2952" s="70" t="s">
        <v>48</v>
      </c>
      <c r="D2952">
        <v>0</v>
      </c>
      <c r="E2952" s="72">
        <v>0</v>
      </c>
      <c r="F2952" s="72">
        <v>10000</v>
      </c>
      <c r="G2952" s="70" t="s">
        <v>84</v>
      </c>
      <c r="H2952" s="70" t="s">
        <v>2203</v>
      </c>
      <c r="I2952" s="70" t="s">
        <v>91</v>
      </c>
    </row>
    <row r="2953" spans="1:9" x14ac:dyDescent="0.2">
      <c r="A2953" s="71">
        <v>7195895941477</v>
      </c>
      <c r="B2953" s="71">
        <v>7006571388955</v>
      </c>
      <c r="C2953" s="70" t="s">
        <v>48</v>
      </c>
      <c r="D2953">
        <v>0</v>
      </c>
      <c r="E2953" s="72">
        <v>0</v>
      </c>
      <c r="F2953" s="72">
        <v>10000</v>
      </c>
      <c r="G2953" s="70" t="s">
        <v>84</v>
      </c>
      <c r="H2953" s="70" t="s">
        <v>2204</v>
      </c>
      <c r="I2953" s="70" t="s">
        <v>91</v>
      </c>
    </row>
    <row r="2954" spans="1:9" x14ac:dyDescent="0.2">
      <c r="A2954" s="71">
        <v>7195895951480</v>
      </c>
      <c r="B2954" s="71">
        <v>7006571398979</v>
      </c>
      <c r="C2954" s="70" t="s">
        <v>48</v>
      </c>
      <c r="D2954">
        <v>0</v>
      </c>
      <c r="E2954" s="72">
        <v>0</v>
      </c>
      <c r="F2954" s="72">
        <v>10000</v>
      </c>
      <c r="G2954" s="70" t="s">
        <v>84</v>
      </c>
      <c r="H2954" s="70" t="s">
        <v>2205</v>
      </c>
      <c r="I2954" s="70" t="s">
        <v>91</v>
      </c>
    </row>
    <row r="2955" spans="1:9" x14ac:dyDescent="0.2">
      <c r="A2955" s="71">
        <v>7195895951483</v>
      </c>
      <c r="B2955" s="71">
        <v>7006571409003</v>
      </c>
      <c r="C2955" s="70" t="s">
        <v>48</v>
      </c>
      <c r="D2955">
        <v>0</v>
      </c>
      <c r="E2955" s="72">
        <v>0</v>
      </c>
      <c r="F2955" s="72">
        <v>10000</v>
      </c>
      <c r="G2955" s="70" t="s">
        <v>84</v>
      </c>
      <c r="H2955" s="70" t="s">
        <v>2206</v>
      </c>
      <c r="I2955" s="70" t="s">
        <v>91</v>
      </c>
    </row>
    <row r="2956" spans="1:9" x14ac:dyDescent="0.2">
      <c r="A2956" s="71">
        <v>7195895951486</v>
      </c>
      <c r="B2956" s="71">
        <v>7006571429027</v>
      </c>
      <c r="C2956" s="70" t="s">
        <v>48</v>
      </c>
      <c r="D2956">
        <v>0</v>
      </c>
      <c r="E2956" s="72">
        <v>0</v>
      </c>
      <c r="F2956" s="72">
        <v>10000</v>
      </c>
      <c r="G2956" s="70" t="s">
        <v>84</v>
      </c>
      <c r="H2956" s="70" t="s">
        <v>2207</v>
      </c>
      <c r="I2956" s="70" t="s">
        <v>91</v>
      </c>
    </row>
    <row r="2957" spans="1:9" x14ac:dyDescent="0.2">
      <c r="A2957" s="71">
        <v>7195895961489</v>
      </c>
      <c r="B2957" s="71">
        <v>7006571439051</v>
      </c>
      <c r="C2957" s="70" t="s">
        <v>48</v>
      </c>
      <c r="D2957">
        <v>0</v>
      </c>
      <c r="E2957" s="72">
        <v>0</v>
      </c>
      <c r="F2957" s="72">
        <v>10000</v>
      </c>
      <c r="G2957" s="70" t="s">
        <v>84</v>
      </c>
      <c r="H2957" s="70" t="s">
        <v>2208</v>
      </c>
      <c r="I2957" s="70" t="s">
        <v>91</v>
      </c>
    </row>
    <row r="2958" spans="1:9" x14ac:dyDescent="0.2">
      <c r="A2958" s="71">
        <v>7195895961492</v>
      </c>
      <c r="B2958" s="71">
        <v>7006571449075</v>
      </c>
      <c r="C2958" s="70" t="s">
        <v>48</v>
      </c>
      <c r="D2958">
        <v>0</v>
      </c>
      <c r="E2958" s="72">
        <v>0</v>
      </c>
      <c r="F2958" s="72">
        <v>10000</v>
      </c>
      <c r="G2958" s="70" t="s">
        <v>84</v>
      </c>
      <c r="H2958" s="70" t="s">
        <v>2209</v>
      </c>
      <c r="I2958" s="70" t="s">
        <v>91</v>
      </c>
    </row>
    <row r="2959" spans="1:9" x14ac:dyDescent="0.2">
      <c r="A2959" s="71">
        <v>7195895971495</v>
      </c>
      <c r="B2959" s="71">
        <v>7006571459098</v>
      </c>
      <c r="C2959" s="70" t="s">
        <v>48</v>
      </c>
      <c r="D2959">
        <v>0</v>
      </c>
      <c r="E2959" s="72">
        <v>0</v>
      </c>
      <c r="F2959" s="72">
        <v>10000</v>
      </c>
      <c r="G2959" s="70" t="s">
        <v>84</v>
      </c>
      <c r="H2959" s="70" t="s">
        <v>2210</v>
      </c>
      <c r="I2959" s="70" t="s">
        <v>91</v>
      </c>
    </row>
    <row r="2960" spans="1:9" x14ac:dyDescent="0.2">
      <c r="A2960" s="71">
        <v>7195895971498</v>
      </c>
      <c r="B2960" s="71">
        <v>7006571479121</v>
      </c>
      <c r="C2960" s="70" t="s">
        <v>48</v>
      </c>
      <c r="D2960">
        <v>0</v>
      </c>
      <c r="E2960" s="72">
        <v>0</v>
      </c>
      <c r="F2960" s="72">
        <v>10000</v>
      </c>
      <c r="G2960" s="70" t="s">
        <v>84</v>
      </c>
      <c r="H2960" s="70" t="s">
        <v>2211</v>
      </c>
      <c r="I2960" s="70" t="s">
        <v>91</v>
      </c>
    </row>
    <row r="2961" spans="1:9" x14ac:dyDescent="0.2">
      <c r="A2961" s="71">
        <v>7195895971501</v>
      </c>
      <c r="B2961" s="71">
        <v>7006571489144</v>
      </c>
      <c r="C2961" s="70" t="s">
        <v>48</v>
      </c>
      <c r="D2961">
        <v>0</v>
      </c>
      <c r="E2961" s="72">
        <v>0</v>
      </c>
      <c r="F2961" s="72">
        <v>5000</v>
      </c>
      <c r="G2961" s="70" t="s">
        <v>84</v>
      </c>
      <c r="H2961" s="70" t="s">
        <v>2212</v>
      </c>
      <c r="I2961" s="70" t="s">
        <v>91</v>
      </c>
    </row>
    <row r="2962" spans="1:9" x14ac:dyDescent="0.2">
      <c r="A2962" s="71">
        <v>7195895981504</v>
      </c>
      <c r="B2962" s="71">
        <v>7006571499167</v>
      </c>
      <c r="C2962" s="70" t="s">
        <v>48</v>
      </c>
      <c r="D2962">
        <v>0</v>
      </c>
      <c r="E2962" s="72">
        <v>0</v>
      </c>
      <c r="F2962" s="72">
        <v>5000</v>
      </c>
      <c r="G2962" s="70" t="s">
        <v>84</v>
      </c>
      <c r="H2962" s="70" t="s">
        <v>2213</v>
      </c>
      <c r="I2962" s="70" t="s">
        <v>91</v>
      </c>
    </row>
    <row r="2963" spans="1:9" x14ac:dyDescent="0.2">
      <c r="A2963" s="71">
        <v>7195895981507</v>
      </c>
      <c r="B2963" s="71">
        <v>7006571509191</v>
      </c>
      <c r="C2963" s="70" t="s">
        <v>48</v>
      </c>
      <c r="D2963">
        <v>0</v>
      </c>
      <c r="E2963" s="72">
        <v>0</v>
      </c>
      <c r="F2963" s="72">
        <v>5000</v>
      </c>
      <c r="G2963" s="70" t="s">
        <v>84</v>
      </c>
      <c r="H2963" s="70" t="s">
        <v>2214</v>
      </c>
      <c r="I2963" s="70" t="s">
        <v>91</v>
      </c>
    </row>
    <row r="2964" spans="1:9" x14ac:dyDescent="0.2">
      <c r="A2964" s="71">
        <v>7195895981510</v>
      </c>
      <c r="B2964" s="71">
        <v>7006571529216</v>
      </c>
      <c r="C2964" s="70" t="s">
        <v>48</v>
      </c>
      <c r="D2964">
        <v>0</v>
      </c>
      <c r="E2964" s="72">
        <v>0</v>
      </c>
      <c r="F2964" s="72">
        <v>5000</v>
      </c>
      <c r="G2964" s="70" t="s">
        <v>84</v>
      </c>
      <c r="H2964" s="70" t="s">
        <v>2215</v>
      </c>
      <c r="I2964" s="70" t="s">
        <v>91</v>
      </c>
    </row>
    <row r="2965" spans="1:9" x14ac:dyDescent="0.2">
      <c r="A2965" s="71">
        <v>7195895991513</v>
      </c>
      <c r="B2965" s="71">
        <v>7006571539239</v>
      </c>
      <c r="C2965" s="70" t="s">
        <v>48</v>
      </c>
      <c r="D2965">
        <v>0</v>
      </c>
      <c r="E2965" s="72">
        <v>0</v>
      </c>
      <c r="F2965" s="72">
        <v>5000</v>
      </c>
      <c r="G2965" s="70" t="s">
        <v>84</v>
      </c>
      <c r="H2965" s="70" t="s">
        <v>2216</v>
      </c>
      <c r="I2965" s="70" t="s">
        <v>91</v>
      </c>
    </row>
    <row r="2966" spans="1:9" x14ac:dyDescent="0.2">
      <c r="A2966" s="71">
        <v>7195895991516</v>
      </c>
      <c r="B2966" s="71">
        <v>7006571559263</v>
      </c>
      <c r="C2966" s="70" t="s">
        <v>48</v>
      </c>
      <c r="D2966">
        <v>0</v>
      </c>
      <c r="E2966" s="72">
        <v>0</v>
      </c>
      <c r="F2966" s="72">
        <v>5000</v>
      </c>
      <c r="G2966" s="70" t="s">
        <v>84</v>
      </c>
      <c r="H2966" s="70" t="s">
        <v>2217</v>
      </c>
      <c r="I2966" s="70" t="s">
        <v>91</v>
      </c>
    </row>
    <row r="2967" spans="1:9" x14ac:dyDescent="0.2">
      <c r="A2967" s="71">
        <v>7195895991519</v>
      </c>
      <c r="B2967" s="71">
        <v>7006571569287</v>
      </c>
      <c r="C2967" s="70" t="s">
        <v>48</v>
      </c>
      <c r="D2967">
        <v>0</v>
      </c>
      <c r="E2967" s="72">
        <v>0</v>
      </c>
      <c r="F2967" s="72">
        <v>5000</v>
      </c>
      <c r="G2967" s="70" t="s">
        <v>84</v>
      </c>
      <c r="H2967" s="70" t="s">
        <v>2218</v>
      </c>
      <c r="I2967" s="70" t="s">
        <v>91</v>
      </c>
    </row>
    <row r="2968" spans="1:9" x14ac:dyDescent="0.2">
      <c r="A2968" s="71">
        <v>7195896001522</v>
      </c>
      <c r="B2968" s="71">
        <v>7006571579310</v>
      </c>
      <c r="C2968" s="70" t="s">
        <v>48</v>
      </c>
      <c r="D2968">
        <v>0</v>
      </c>
      <c r="E2968" s="72">
        <v>5000</v>
      </c>
      <c r="F2968" s="72">
        <v>76400</v>
      </c>
      <c r="G2968" s="70" t="s">
        <v>84</v>
      </c>
      <c r="H2968" s="70" t="s">
        <v>2219</v>
      </c>
      <c r="I2968" s="70" t="s">
        <v>91</v>
      </c>
    </row>
    <row r="2969" spans="1:9" x14ac:dyDescent="0.2">
      <c r="A2969" s="71">
        <v>7195896011527</v>
      </c>
      <c r="B2969" s="71">
        <v>7006571619360</v>
      </c>
      <c r="C2969" s="70" t="s">
        <v>48</v>
      </c>
      <c r="D2969">
        <v>0</v>
      </c>
      <c r="E2969" s="72">
        <v>5000</v>
      </c>
      <c r="F2969" s="72">
        <v>87300</v>
      </c>
      <c r="G2969" s="70" t="s">
        <v>84</v>
      </c>
      <c r="H2969" s="70" t="s">
        <v>2220</v>
      </c>
      <c r="I2969" s="70" t="s">
        <v>91</v>
      </c>
    </row>
    <row r="2970" spans="1:9" x14ac:dyDescent="0.2">
      <c r="A2970" s="71">
        <v>7195896011530</v>
      </c>
      <c r="B2970" s="71">
        <v>7006571639385</v>
      </c>
      <c r="C2970" s="70" t="s">
        <v>48</v>
      </c>
      <c r="D2970">
        <v>0</v>
      </c>
      <c r="E2970" s="72">
        <v>5000</v>
      </c>
      <c r="F2970" s="72">
        <v>92300</v>
      </c>
      <c r="G2970" s="70" t="s">
        <v>84</v>
      </c>
      <c r="H2970" s="70" t="s">
        <v>2221</v>
      </c>
      <c r="I2970" s="70" t="s">
        <v>91</v>
      </c>
    </row>
    <row r="2971" spans="1:9" x14ac:dyDescent="0.2">
      <c r="A2971" s="71">
        <v>7195896021533</v>
      </c>
      <c r="B2971" s="71">
        <v>7006571649411</v>
      </c>
      <c r="C2971" s="70" t="s">
        <v>48</v>
      </c>
      <c r="D2971">
        <v>0</v>
      </c>
      <c r="E2971" s="72">
        <v>5000</v>
      </c>
      <c r="F2971" s="72">
        <v>86400</v>
      </c>
      <c r="G2971" s="70" t="s">
        <v>84</v>
      </c>
      <c r="H2971" s="70" t="s">
        <v>2222</v>
      </c>
      <c r="I2971" s="70" t="s">
        <v>91</v>
      </c>
    </row>
    <row r="2972" spans="1:9" x14ac:dyDescent="0.2">
      <c r="A2972" s="71">
        <v>7195896021536</v>
      </c>
      <c r="B2972" s="71">
        <v>7006571669438</v>
      </c>
      <c r="C2972" s="70" t="s">
        <v>48</v>
      </c>
      <c r="D2972">
        <v>0</v>
      </c>
      <c r="E2972" s="72">
        <v>5000</v>
      </c>
      <c r="F2972" s="72">
        <v>89500</v>
      </c>
      <c r="G2972" s="70" t="s">
        <v>84</v>
      </c>
      <c r="H2972" s="70" t="s">
        <v>2223</v>
      </c>
      <c r="I2972" s="70" t="s">
        <v>91</v>
      </c>
    </row>
    <row r="2973" spans="1:9" x14ac:dyDescent="0.2">
      <c r="A2973" s="71">
        <v>7195896021539</v>
      </c>
      <c r="B2973" s="71">
        <v>7006571689465</v>
      </c>
      <c r="C2973" s="70" t="s">
        <v>48</v>
      </c>
      <c r="D2973">
        <v>0</v>
      </c>
      <c r="E2973" s="72">
        <v>5000</v>
      </c>
      <c r="F2973" s="72">
        <v>68600</v>
      </c>
      <c r="G2973" s="70" t="s">
        <v>84</v>
      </c>
      <c r="H2973" s="70" t="s">
        <v>2224</v>
      </c>
      <c r="I2973" s="70" t="s">
        <v>91</v>
      </c>
    </row>
    <row r="2974" spans="1:9" x14ac:dyDescent="0.2">
      <c r="A2974" s="71">
        <v>7195896031542</v>
      </c>
      <c r="B2974" s="71">
        <v>7006571719491</v>
      </c>
      <c r="C2974" s="70" t="s">
        <v>48</v>
      </c>
      <c r="D2974">
        <v>0</v>
      </c>
      <c r="E2974" s="72">
        <v>5000</v>
      </c>
      <c r="F2974" s="72">
        <v>65200</v>
      </c>
      <c r="G2974" s="70" t="s">
        <v>84</v>
      </c>
      <c r="H2974" s="70" t="s">
        <v>2225</v>
      </c>
      <c r="I2974" s="70" t="s">
        <v>91</v>
      </c>
    </row>
    <row r="2975" spans="1:9" x14ac:dyDescent="0.2">
      <c r="A2975" s="71">
        <v>7195896031545</v>
      </c>
      <c r="B2975" s="71">
        <v>7006571729517</v>
      </c>
      <c r="C2975" s="70" t="s">
        <v>48</v>
      </c>
      <c r="D2975">
        <v>0</v>
      </c>
      <c r="E2975" s="72">
        <v>5000</v>
      </c>
      <c r="F2975" s="72">
        <v>75900</v>
      </c>
      <c r="G2975" s="70" t="s">
        <v>84</v>
      </c>
      <c r="H2975" s="70" t="s">
        <v>2226</v>
      </c>
      <c r="I2975" s="70" t="s">
        <v>91</v>
      </c>
    </row>
    <row r="2976" spans="1:9" x14ac:dyDescent="0.2">
      <c r="A2976" s="71">
        <v>7195896041548</v>
      </c>
      <c r="B2976" s="71">
        <v>7006571759545</v>
      </c>
      <c r="C2976" s="70" t="s">
        <v>48</v>
      </c>
      <c r="D2976">
        <v>0</v>
      </c>
      <c r="E2976" s="72">
        <v>5000</v>
      </c>
      <c r="F2976" s="72">
        <v>86600</v>
      </c>
      <c r="G2976" s="70" t="s">
        <v>84</v>
      </c>
      <c r="H2976" s="70" t="s">
        <v>2227</v>
      </c>
      <c r="I2976" s="70" t="s">
        <v>91</v>
      </c>
    </row>
    <row r="2977" spans="1:9" x14ac:dyDescent="0.2">
      <c r="A2977" s="71">
        <v>7195896041551</v>
      </c>
      <c r="B2977" s="71">
        <v>7006571769571</v>
      </c>
      <c r="C2977" s="70" t="s">
        <v>48</v>
      </c>
      <c r="D2977">
        <v>0</v>
      </c>
      <c r="E2977" s="72">
        <v>5000</v>
      </c>
      <c r="F2977" s="72">
        <v>88500</v>
      </c>
      <c r="G2977" s="70" t="s">
        <v>84</v>
      </c>
      <c r="H2977" s="70" t="s">
        <v>2228</v>
      </c>
      <c r="I2977" s="70" t="s">
        <v>91</v>
      </c>
    </row>
    <row r="2978" spans="1:9" x14ac:dyDescent="0.2">
      <c r="A2978" s="71">
        <v>7195896051554</v>
      </c>
      <c r="B2978" s="71">
        <v>7006571789599</v>
      </c>
      <c r="C2978" s="70" t="s">
        <v>48</v>
      </c>
      <c r="D2978">
        <v>0</v>
      </c>
      <c r="E2978" s="72">
        <v>5000</v>
      </c>
      <c r="F2978" s="72">
        <v>69700</v>
      </c>
      <c r="G2978" s="70" t="s">
        <v>84</v>
      </c>
      <c r="H2978" s="70" t="s">
        <v>2229</v>
      </c>
      <c r="I2978" s="70" t="s">
        <v>91</v>
      </c>
    </row>
    <row r="2979" spans="1:9" x14ac:dyDescent="0.2">
      <c r="A2979" s="71">
        <v>7195896051557</v>
      </c>
      <c r="B2979" s="71">
        <v>7006571809625</v>
      </c>
      <c r="C2979" s="70" t="s">
        <v>48</v>
      </c>
      <c r="D2979">
        <v>0</v>
      </c>
      <c r="E2979" s="72">
        <v>5000</v>
      </c>
      <c r="F2979" s="72">
        <v>75400</v>
      </c>
      <c r="G2979" s="70" t="s">
        <v>84</v>
      </c>
      <c r="H2979" s="70" t="s">
        <v>2230</v>
      </c>
      <c r="I2979" s="70" t="s">
        <v>91</v>
      </c>
    </row>
    <row r="2980" spans="1:9" x14ac:dyDescent="0.2">
      <c r="A2980" s="71">
        <v>7195896061560</v>
      </c>
      <c r="B2980" s="71">
        <v>7006571829652</v>
      </c>
      <c r="C2980" s="70" t="s">
        <v>48</v>
      </c>
      <c r="D2980">
        <v>0</v>
      </c>
      <c r="E2980" s="72">
        <v>5000</v>
      </c>
      <c r="F2980" s="72">
        <v>102400</v>
      </c>
      <c r="G2980" s="70" t="s">
        <v>84</v>
      </c>
      <c r="H2980" s="70" t="s">
        <v>2231</v>
      </c>
      <c r="I2980" s="70" t="s">
        <v>91</v>
      </c>
    </row>
    <row r="2981" spans="1:9" x14ac:dyDescent="0.2">
      <c r="A2981" s="71">
        <v>7195896061563</v>
      </c>
      <c r="B2981" s="71">
        <v>7006571849680</v>
      </c>
      <c r="C2981" s="70" t="s">
        <v>48</v>
      </c>
      <c r="D2981">
        <v>0</v>
      </c>
      <c r="E2981" s="72">
        <v>5000</v>
      </c>
      <c r="F2981" s="72">
        <v>68400</v>
      </c>
      <c r="G2981" s="70" t="s">
        <v>84</v>
      </c>
      <c r="H2981" s="70" t="s">
        <v>2232</v>
      </c>
      <c r="I2981" s="70" t="s">
        <v>91</v>
      </c>
    </row>
    <row r="2982" spans="1:9" x14ac:dyDescent="0.2">
      <c r="A2982" s="71">
        <v>7195896061566</v>
      </c>
      <c r="B2982" s="71">
        <v>7006571859706</v>
      </c>
      <c r="C2982" s="70" t="s">
        <v>48</v>
      </c>
      <c r="D2982">
        <v>0</v>
      </c>
      <c r="E2982" s="72">
        <v>5000</v>
      </c>
      <c r="F2982" s="72">
        <v>81300</v>
      </c>
      <c r="G2982" s="70" t="s">
        <v>84</v>
      </c>
      <c r="H2982" s="70" t="s">
        <v>2233</v>
      </c>
      <c r="I2982" s="70" t="s">
        <v>91</v>
      </c>
    </row>
    <row r="2983" spans="1:9" x14ac:dyDescent="0.2">
      <c r="A2983" s="71">
        <v>7195896071571</v>
      </c>
      <c r="B2983" s="71">
        <v>7006571909760</v>
      </c>
      <c r="C2983" s="70" t="s">
        <v>48</v>
      </c>
      <c r="D2983">
        <v>0</v>
      </c>
      <c r="E2983" s="72">
        <v>5000</v>
      </c>
      <c r="F2983" s="72">
        <v>59000</v>
      </c>
      <c r="G2983" s="70" t="s">
        <v>84</v>
      </c>
      <c r="H2983" s="70" t="s">
        <v>2234</v>
      </c>
      <c r="I2983" s="70" t="s">
        <v>91</v>
      </c>
    </row>
    <row r="2984" spans="1:9" x14ac:dyDescent="0.2">
      <c r="A2984" s="71">
        <v>7195896081574</v>
      </c>
      <c r="B2984" s="71">
        <v>7006571929787</v>
      </c>
      <c r="C2984" s="70" t="s">
        <v>48</v>
      </c>
      <c r="D2984">
        <v>0</v>
      </c>
      <c r="E2984" s="72">
        <v>5000</v>
      </c>
      <c r="F2984" s="72">
        <v>73500</v>
      </c>
      <c r="G2984" s="70" t="s">
        <v>84</v>
      </c>
      <c r="H2984" s="70" t="s">
        <v>2235</v>
      </c>
      <c r="I2984" s="70" t="s">
        <v>91</v>
      </c>
    </row>
    <row r="2985" spans="1:9" x14ac:dyDescent="0.2">
      <c r="A2985" s="71">
        <v>7195896081577</v>
      </c>
      <c r="B2985" s="71">
        <v>7006571949815</v>
      </c>
      <c r="C2985" s="70" t="s">
        <v>48</v>
      </c>
      <c r="D2985">
        <v>0</v>
      </c>
      <c r="E2985" s="72">
        <v>5000</v>
      </c>
      <c r="F2985" s="72">
        <v>63500</v>
      </c>
      <c r="G2985" s="70" t="s">
        <v>84</v>
      </c>
      <c r="H2985" s="70" t="s">
        <v>2236</v>
      </c>
      <c r="I2985" s="70" t="s">
        <v>91</v>
      </c>
    </row>
    <row r="2986" spans="1:9" x14ac:dyDescent="0.2">
      <c r="A2986" s="71">
        <v>7195896091580</v>
      </c>
      <c r="B2986" s="71">
        <v>7006571959842</v>
      </c>
      <c r="C2986" s="70" t="s">
        <v>48</v>
      </c>
      <c r="D2986">
        <v>0</v>
      </c>
      <c r="E2986" s="72">
        <v>5000</v>
      </c>
      <c r="F2986" s="72">
        <v>62100</v>
      </c>
      <c r="G2986" s="70" t="s">
        <v>84</v>
      </c>
      <c r="H2986" s="70" t="s">
        <v>2237</v>
      </c>
      <c r="I2986" s="70" t="s">
        <v>91</v>
      </c>
    </row>
    <row r="2987" spans="1:9" x14ac:dyDescent="0.2">
      <c r="A2987" s="71">
        <v>7195896091583</v>
      </c>
      <c r="B2987" s="71">
        <v>7006571979869</v>
      </c>
      <c r="C2987" s="70" t="s">
        <v>48</v>
      </c>
      <c r="D2987">
        <v>0</v>
      </c>
      <c r="E2987" s="72">
        <v>5000</v>
      </c>
      <c r="F2987" s="72">
        <v>67300</v>
      </c>
      <c r="G2987" s="70" t="s">
        <v>84</v>
      </c>
      <c r="H2987" s="70" t="s">
        <v>2238</v>
      </c>
      <c r="I2987" s="70" t="s">
        <v>91</v>
      </c>
    </row>
    <row r="2988" spans="1:9" x14ac:dyDescent="0.2">
      <c r="A2988" s="71">
        <v>7195896091586</v>
      </c>
      <c r="B2988" s="71">
        <v>7006571999898</v>
      </c>
      <c r="C2988" s="70" t="s">
        <v>48</v>
      </c>
      <c r="D2988">
        <v>0</v>
      </c>
      <c r="E2988" s="72">
        <v>5000</v>
      </c>
      <c r="F2988" s="72">
        <v>61400</v>
      </c>
      <c r="G2988" s="70" t="s">
        <v>84</v>
      </c>
      <c r="H2988" s="70" t="s">
        <v>2239</v>
      </c>
      <c r="I2988" s="70" t="s">
        <v>91</v>
      </c>
    </row>
    <row r="2989" spans="1:9" x14ac:dyDescent="0.2">
      <c r="A2989" s="71">
        <v>7195896101589</v>
      </c>
      <c r="B2989" s="71">
        <v>7006572019923</v>
      </c>
      <c r="C2989" s="70" t="s">
        <v>48</v>
      </c>
      <c r="D2989">
        <v>0</v>
      </c>
      <c r="E2989" s="72">
        <v>5000</v>
      </c>
      <c r="F2989" s="72">
        <v>53000</v>
      </c>
      <c r="G2989" s="70" t="s">
        <v>84</v>
      </c>
      <c r="H2989" s="70" t="s">
        <v>70</v>
      </c>
      <c r="I2989" s="70" t="s">
        <v>91</v>
      </c>
    </row>
    <row r="2990" spans="1:9" x14ac:dyDescent="0.2">
      <c r="A2990" s="71">
        <v>7195896101592</v>
      </c>
      <c r="B2990" s="71">
        <v>7006572049950</v>
      </c>
      <c r="C2990" s="70" t="s">
        <v>48</v>
      </c>
      <c r="D2990">
        <v>0</v>
      </c>
      <c r="E2990" s="72">
        <v>5000</v>
      </c>
      <c r="F2990" s="72">
        <v>44100</v>
      </c>
      <c r="G2990" s="70" t="s">
        <v>84</v>
      </c>
      <c r="H2990" s="70" t="s">
        <v>2240</v>
      </c>
      <c r="I2990" s="70" t="s">
        <v>91</v>
      </c>
    </row>
    <row r="2991" spans="1:9" x14ac:dyDescent="0.2">
      <c r="A2991" s="71">
        <v>7195896111597</v>
      </c>
      <c r="B2991" s="71">
        <v>7006572069981</v>
      </c>
      <c r="C2991" s="70" t="s">
        <v>48</v>
      </c>
      <c r="D2991">
        <v>0</v>
      </c>
      <c r="E2991" s="72">
        <v>221300</v>
      </c>
      <c r="F2991" s="72">
        <v>225000</v>
      </c>
      <c r="G2991" s="70" t="s">
        <v>84</v>
      </c>
      <c r="H2991" s="70" t="s">
        <v>2241</v>
      </c>
      <c r="I2991" s="70" t="s">
        <v>91</v>
      </c>
    </row>
    <row r="2992" spans="1:9" x14ac:dyDescent="0.2">
      <c r="A2992" s="71">
        <v>7195896111600</v>
      </c>
      <c r="B2992" s="71">
        <v>7006572090012</v>
      </c>
      <c r="C2992" s="70" t="s">
        <v>48</v>
      </c>
      <c r="D2992">
        <v>0</v>
      </c>
      <c r="E2992" s="72">
        <v>5000</v>
      </c>
      <c r="F2992" s="72">
        <v>42000</v>
      </c>
      <c r="G2992" s="70" t="s">
        <v>84</v>
      </c>
      <c r="H2992" s="70" t="s">
        <v>2242</v>
      </c>
      <c r="I2992" s="70" t="s">
        <v>91</v>
      </c>
    </row>
    <row r="2993" spans="1:9" x14ac:dyDescent="0.2">
      <c r="A2993" s="71">
        <v>7195896111603</v>
      </c>
      <c r="B2993" s="71">
        <v>7006572100037</v>
      </c>
      <c r="C2993" s="70" t="s">
        <v>48</v>
      </c>
      <c r="D2993">
        <v>0</v>
      </c>
      <c r="E2993" s="72">
        <v>5000</v>
      </c>
      <c r="F2993" s="72">
        <v>54300</v>
      </c>
      <c r="G2993" s="70" t="s">
        <v>84</v>
      </c>
      <c r="H2993" s="70" t="s">
        <v>2243</v>
      </c>
      <c r="I2993" s="70" t="s">
        <v>91</v>
      </c>
    </row>
    <row r="2994" spans="1:9" x14ac:dyDescent="0.2">
      <c r="A2994" s="71">
        <v>7195896121606</v>
      </c>
      <c r="B2994" s="71">
        <v>7006572120063</v>
      </c>
      <c r="C2994" s="70" t="s">
        <v>48</v>
      </c>
      <c r="D2994">
        <v>0</v>
      </c>
      <c r="E2994" s="72">
        <v>5000</v>
      </c>
      <c r="F2994" s="72">
        <v>47900</v>
      </c>
      <c r="G2994" s="70" t="s">
        <v>84</v>
      </c>
      <c r="H2994" s="70" t="s">
        <v>2244</v>
      </c>
      <c r="I2994" s="70" t="s">
        <v>91</v>
      </c>
    </row>
    <row r="2995" spans="1:9" x14ac:dyDescent="0.2">
      <c r="A2995" s="71">
        <v>7195896121609</v>
      </c>
      <c r="B2995" s="71">
        <v>7006572140089</v>
      </c>
      <c r="C2995" s="70" t="s">
        <v>48</v>
      </c>
      <c r="D2995">
        <v>0</v>
      </c>
      <c r="E2995" s="72">
        <v>5000</v>
      </c>
      <c r="F2995" s="72">
        <v>61500</v>
      </c>
      <c r="G2995" s="70" t="s">
        <v>84</v>
      </c>
      <c r="H2995" s="70" t="s">
        <v>2245</v>
      </c>
      <c r="I2995" s="70" t="s">
        <v>91</v>
      </c>
    </row>
    <row r="2996" spans="1:9" x14ac:dyDescent="0.2">
      <c r="A2996" s="71">
        <v>7195896131612</v>
      </c>
      <c r="B2996" s="71">
        <v>7006572150114</v>
      </c>
      <c r="C2996" s="70" t="s">
        <v>48</v>
      </c>
      <c r="D2996">
        <v>0</v>
      </c>
      <c r="E2996" s="72">
        <v>5000</v>
      </c>
      <c r="F2996" s="72">
        <v>61600</v>
      </c>
      <c r="G2996" s="70" t="s">
        <v>84</v>
      </c>
      <c r="H2996" s="70" t="s">
        <v>2246</v>
      </c>
      <c r="I2996" s="70" t="s">
        <v>91</v>
      </c>
    </row>
    <row r="2997" spans="1:9" x14ac:dyDescent="0.2">
      <c r="A2997" s="71">
        <v>7195896131615</v>
      </c>
      <c r="B2997" s="71">
        <v>7006572180143</v>
      </c>
      <c r="C2997" s="70" t="s">
        <v>48</v>
      </c>
      <c r="D2997">
        <v>0</v>
      </c>
      <c r="E2997" s="72">
        <v>5000</v>
      </c>
      <c r="F2997" s="72">
        <v>93300</v>
      </c>
      <c r="G2997" s="70" t="s">
        <v>84</v>
      </c>
      <c r="H2997" s="70" t="s">
        <v>2247</v>
      </c>
      <c r="I2997" s="70" t="s">
        <v>91</v>
      </c>
    </row>
    <row r="2998" spans="1:9" x14ac:dyDescent="0.2">
      <c r="A2998" s="71">
        <v>7195896131618</v>
      </c>
      <c r="B2998" s="71">
        <v>7006572200170</v>
      </c>
      <c r="C2998" s="70" t="s">
        <v>48</v>
      </c>
      <c r="D2998">
        <v>0</v>
      </c>
      <c r="E2998" s="72">
        <v>5000</v>
      </c>
      <c r="F2998" s="72">
        <v>64400</v>
      </c>
      <c r="G2998" s="70" t="s">
        <v>84</v>
      </c>
      <c r="H2998" s="70" t="s">
        <v>2248</v>
      </c>
      <c r="I2998" s="70" t="s">
        <v>91</v>
      </c>
    </row>
    <row r="2999" spans="1:9" x14ac:dyDescent="0.2">
      <c r="A2999" s="71">
        <v>7195896141621</v>
      </c>
      <c r="B2999" s="71">
        <v>7006572220197</v>
      </c>
      <c r="C2999" s="70" t="s">
        <v>48</v>
      </c>
      <c r="D2999">
        <v>0</v>
      </c>
      <c r="E2999" s="72">
        <v>5000</v>
      </c>
      <c r="F2999" s="72">
        <v>71200</v>
      </c>
      <c r="G2999" s="70" t="s">
        <v>84</v>
      </c>
      <c r="H2999" s="70" t="s">
        <v>2249</v>
      </c>
      <c r="I2999" s="70" t="s">
        <v>91</v>
      </c>
    </row>
    <row r="3000" spans="1:9" x14ac:dyDescent="0.2">
      <c r="A3000" s="71">
        <v>7195896141624</v>
      </c>
      <c r="B3000" s="71">
        <v>7006572230224</v>
      </c>
      <c r="C3000" s="70" t="s">
        <v>48</v>
      </c>
      <c r="D3000">
        <v>0</v>
      </c>
      <c r="E3000" s="72">
        <v>5000</v>
      </c>
      <c r="F3000" s="72">
        <v>45100</v>
      </c>
      <c r="G3000" s="70" t="s">
        <v>84</v>
      </c>
      <c r="H3000" s="70" t="s">
        <v>2250</v>
      </c>
      <c r="I3000" s="70" t="s">
        <v>91</v>
      </c>
    </row>
    <row r="3001" spans="1:9" x14ac:dyDescent="0.2">
      <c r="A3001" s="71">
        <v>7195896141627</v>
      </c>
      <c r="B3001" s="71">
        <v>7006572260253</v>
      </c>
      <c r="C3001" s="70" t="s">
        <v>48</v>
      </c>
      <c r="D3001">
        <v>0</v>
      </c>
      <c r="E3001" s="72">
        <v>5000</v>
      </c>
      <c r="F3001" s="72">
        <v>49600</v>
      </c>
      <c r="G3001" s="70" t="s">
        <v>84</v>
      </c>
      <c r="H3001" s="70" t="s">
        <v>2251</v>
      </c>
      <c r="I3001" s="70" t="s">
        <v>91</v>
      </c>
    </row>
    <row r="3002" spans="1:9" x14ac:dyDescent="0.2">
      <c r="A3002" s="71">
        <v>7195896151630</v>
      </c>
      <c r="B3002" s="71">
        <v>7006572280282</v>
      </c>
      <c r="C3002" s="70" t="s">
        <v>48</v>
      </c>
      <c r="D3002">
        <v>0</v>
      </c>
      <c r="E3002" s="72">
        <v>5000</v>
      </c>
      <c r="F3002" s="72">
        <v>46100</v>
      </c>
      <c r="G3002" s="70" t="s">
        <v>84</v>
      </c>
      <c r="H3002" s="70" t="s">
        <v>2252</v>
      </c>
      <c r="I3002" s="70" t="s">
        <v>91</v>
      </c>
    </row>
    <row r="3003" spans="1:9" x14ac:dyDescent="0.2">
      <c r="A3003" s="71">
        <v>7195896151633</v>
      </c>
      <c r="B3003" s="71">
        <v>7006572300307</v>
      </c>
      <c r="C3003" s="70" t="s">
        <v>48</v>
      </c>
      <c r="D3003">
        <v>0</v>
      </c>
      <c r="E3003" s="72">
        <v>5000</v>
      </c>
      <c r="F3003" s="72">
        <v>43700</v>
      </c>
      <c r="G3003" s="70" t="s">
        <v>84</v>
      </c>
      <c r="H3003" s="70" t="s">
        <v>2253</v>
      </c>
      <c r="I3003" s="70" t="s">
        <v>91</v>
      </c>
    </row>
    <row r="3004" spans="1:9" x14ac:dyDescent="0.2">
      <c r="A3004" s="71">
        <v>7195896161636</v>
      </c>
      <c r="B3004" s="71">
        <v>7006572320333</v>
      </c>
      <c r="C3004" s="70" t="s">
        <v>48</v>
      </c>
      <c r="D3004">
        <v>0</v>
      </c>
      <c r="E3004" s="72">
        <v>5000</v>
      </c>
      <c r="F3004" s="72">
        <v>41300</v>
      </c>
      <c r="G3004" s="70" t="s">
        <v>84</v>
      </c>
      <c r="H3004" s="70" t="s">
        <v>2254</v>
      </c>
      <c r="I3004" s="70" t="s">
        <v>91</v>
      </c>
    </row>
    <row r="3005" spans="1:9" x14ac:dyDescent="0.2">
      <c r="A3005" s="71">
        <v>7195896161639</v>
      </c>
      <c r="B3005" s="71">
        <v>7006572330360</v>
      </c>
      <c r="C3005" s="70" t="s">
        <v>48</v>
      </c>
      <c r="D3005">
        <v>0</v>
      </c>
      <c r="E3005" s="72">
        <v>5000</v>
      </c>
      <c r="F3005" s="72">
        <v>55700</v>
      </c>
      <c r="G3005" s="70" t="s">
        <v>84</v>
      </c>
      <c r="H3005" s="70" t="s">
        <v>2255</v>
      </c>
      <c r="I3005" s="70" t="s">
        <v>91</v>
      </c>
    </row>
    <row r="3006" spans="1:9" x14ac:dyDescent="0.2">
      <c r="A3006" s="71">
        <v>7195896171642</v>
      </c>
      <c r="B3006" s="71">
        <v>7006572360390</v>
      </c>
      <c r="C3006" s="70" t="s">
        <v>48</v>
      </c>
      <c r="D3006">
        <v>0</v>
      </c>
      <c r="E3006" s="72">
        <v>5000</v>
      </c>
      <c r="F3006" s="72">
        <v>58900</v>
      </c>
      <c r="G3006" s="70" t="s">
        <v>84</v>
      </c>
      <c r="H3006" s="70" t="s">
        <v>2256</v>
      </c>
      <c r="I3006" s="70" t="s">
        <v>91</v>
      </c>
    </row>
    <row r="3007" spans="1:9" x14ac:dyDescent="0.2">
      <c r="A3007" s="71">
        <v>7195896171645</v>
      </c>
      <c r="B3007" s="71">
        <v>7006572380415</v>
      </c>
      <c r="C3007" s="70" t="s">
        <v>48</v>
      </c>
      <c r="D3007">
        <v>0</v>
      </c>
      <c r="E3007" s="72">
        <v>5000</v>
      </c>
      <c r="F3007" s="72">
        <v>78900</v>
      </c>
      <c r="G3007" s="70" t="s">
        <v>84</v>
      </c>
      <c r="H3007" s="70" t="s">
        <v>2257</v>
      </c>
      <c r="I3007" s="70" t="s">
        <v>91</v>
      </c>
    </row>
    <row r="3008" spans="1:9" x14ac:dyDescent="0.2">
      <c r="A3008" s="71">
        <v>7195896171648</v>
      </c>
      <c r="B3008" s="71">
        <v>7006572390442</v>
      </c>
      <c r="C3008" s="70" t="s">
        <v>48</v>
      </c>
      <c r="D3008">
        <v>0</v>
      </c>
      <c r="E3008" s="72">
        <v>5000</v>
      </c>
      <c r="F3008" s="72">
        <v>41300</v>
      </c>
      <c r="G3008" s="70" t="s">
        <v>84</v>
      </c>
      <c r="H3008" s="70" t="s">
        <v>2258</v>
      </c>
      <c r="I3008" s="70" t="s">
        <v>91</v>
      </c>
    </row>
    <row r="3009" spans="1:9" x14ac:dyDescent="0.2">
      <c r="A3009" s="71">
        <v>7195896191655</v>
      </c>
      <c r="B3009" s="71">
        <v>7006572440519</v>
      </c>
      <c r="C3009" s="70" t="s">
        <v>48</v>
      </c>
      <c r="D3009">
        <v>0</v>
      </c>
      <c r="E3009" s="72">
        <v>5000</v>
      </c>
      <c r="F3009" s="72">
        <v>41700</v>
      </c>
      <c r="G3009" s="70" t="s">
        <v>84</v>
      </c>
      <c r="H3009" s="70" t="s">
        <v>2259</v>
      </c>
      <c r="I3009" s="70" t="s">
        <v>91</v>
      </c>
    </row>
    <row r="3010" spans="1:9" x14ac:dyDescent="0.2">
      <c r="A3010" s="71">
        <v>7195896191658</v>
      </c>
      <c r="B3010" s="71">
        <v>7006572460546</v>
      </c>
      <c r="C3010" s="70" t="s">
        <v>48</v>
      </c>
      <c r="D3010">
        <v>0</v>
      </c>
      <c r="E3010" s="72">
        <v>5000</v>
      </c>
      <c r="F3010" s="72">
        <v>42500</v>
      </c>
      <c r="G3010" s="70" t="s">
        <v>84</v>
      </c>
      <c r="H3010" s="70" t="s">
        <v>2260</v>
      </c>
      <c r="I3010" s="70" t="s">
        <v>91</v>
      </c>
    </row>
    <row r="3011" spans="1:9" x14ac:dyDescent="0.2">
      <c r="A3011" s="71">
        <v>7195896201661</v>
      </c>
      <c r="B3011" s="71">
        <v>7006572490576</v>
      </c>
      <c r="C3011" s="70" t="s">
        <v>48</v>
      </c>
      <c r="D3011">
        <v>0</v>
      </c>
      <c r="E3011" s="72">
        <v>5000</v>
      </c>
      <c r="F3011" s="72">
        <v>51400</v>
      </c>
      <c r="G3011" s="70" t="s">
        <v>84</v>
      </c>
      <c r="H3011" s="70" t="s">
        <v>2261</v>
      </c>
      <c r="I3011" s="70" t="s">
        <v>91</v>
      </c>
    </row>
    <row r="3012" spans="1:9" x14ac:dyDescent="0.2">
      <c r="A3012" s="71">
        <v>7195896201664</v>
      </c>
      <c r="B3012" s="71">
        <v>7006572510604</v>
      </c>
      <c r="C3012" s="70" t="s">
        <v>48</v>
      </c>
      <c r="D3012">
        <v>0</v>
      </c>
      <c r="E3012" s="72">
        <v>5000</v>
      </c>
      <c r="F3012" s="72">
        <v>32600</v>
      </c>
      <c r="G3012" s="70" t="s">
        <v>84</v>
      </c>
      <c r="H3012" s="70" t="s">
        <v>2262</v>
      </c>
      <c r="I3012" s="70" t="s">
        <v>91</v>
      </c>
    </row>
    <row r="3013" spans="1:9" x14ac:dyDescent="0.2">
      <c r="A3013" s="71">
        <v>7195896211667</v>
      </c>
      <c r="B3013" s="71">
        <v>7006572520629</v>
      </c>
      <c r="C3013" s="70" t="s">
        <v>48</v>
      </c>
      <c r="D3013">
        <v>0</v>
      </c>
      <c r="E3013" s="72">
        <v>5000</v>
      </c>
      <c r="F3013" s="72">
        <v>57400</v>
      </c>
      <c r="G3013" s="70" t="s">
        <v>84</v>
      </c>
      <c r="H3013" s="70" t="s">
        <v>2263</v>
      </c>
      <c r="I3013" s="70" t="s">
        <v>91</v>
      </c>
    </row>
    <row r="3014" spans="1:9" x14ac:dyDescent="0.2">
      <c r="A3014" s="71">
        <v>7195896211670</v>
      </c>
      <c r="B3014" s="71">
        <v>7006572540654</v>
      </c>
      <c r="C3014" s="70" t="s">
        <v>48</v>
      </c>
      <c r="D3014">
        <v>0</v>
      </c>
      <c r="E3014" s="72">
        <v>5000</v>
      </c>
      <c r="F3014" s="72">
        <v>56000</v>
      </c>
      <c r="G3014" s="70" t="s">
        <v>84</v>
      </c>
      <c r="H3014" s="70" t="s">
        <v>2264</v>
      </c>
      <c r="I3014" s="70" t="s">
        <v>91</v>
      </c>
    </row>
    <row r="3015" spans="1:9" x14ac:dyDescent="0.2">
      <c r="A3015" s="71">
        <v>7195896221674</v>
      </c>
      <c r="B3015" s="71">
        <v>7006572560681</v>
      </c>
      <c r="C3015" s="70" t="s">
        <v>48</v>
      </c>
      <c r="D3015">
        <v>0</v>
      </c>
      <c r="E3015" s="72">
        <v>0</v>
      </c>
      <c r="F3015" s="72">
        <v>125800</v>
      </c>
      <c r="G3015" s="70" t="s">
        <v>84</v>
      </c>
      <c r="H3015" s="70" t="s">
        <v>2265</v>
      </c>
      <c r="I3015" s="70" t="s">
        <v>91</v>
      </c>
    </row>
    <row r="3016" spans="1:9" x14ac:dyDescent="0.2">
      <c r="A3016" s="71">
        <v>7195896221678</v>
      </c>
      <c r="B3016" s="71">
        <v>7006572580711</v>
      </c>
      <c r="C3016" s="70" t="s">
        <v>48</v>
      </c>
      <c r="D3016">
        <v>0</v>
      </c>
      <c r="E3016" s="72">
        <v>0</v>
      </c>
      <c r="F3016" s="72">
        <v>31200</v>
      </c>
      <c r="G3016" s="70" t="s">
        <v>84</v>
      </c>
      <c r="H3016" s="70" t="s">
        <v>2266</v>
      </c>
      <c r="I3016" s="70" t="s">
        <v>91</v>
      </c>
    </row>
    <row r="3017" spans="1:9" x14ac:dyDescent="0.2">
      <c r="A3017" s="71">
        <v>7195896221682</v>
      </c>
      <c r="B3017" s="71">
        <v>7006572600741</v>
      </c>
      <c r="C3017" s="70" t="s">
        <v>48</v>
      </c>
      <c r="D3017">
        <v>0</v>
      </c>
      <c r="E3017" s="72">
        <v>0</v>
      </c>
      <c r="F3017" s="72">
        <v>102100</v>
      </c>
      <c r="G3017" s="70" t="s">
        <v>84</v>
      </c>
      <c r="H3017" s="70" t="s">
        <v>2267</v>
      </c>
      <c r="I3017" s="70" t="s">
        <v>91</v>
      </c>
    </row>
    <row r="3018" spans="1:9" x14ac:dyDescent="0.2">
      <c r="A3018" s="71">
        <v>7195896231686</v>
      </c>
      <c r="B3018" s="71">
        <v>7006572620772</v>
      </c>
      <c r="C3018" s="70" t="s">
        <v>48</v>
      </c>
      <c r="D3018">
        <v>0</v>
      </c>
      <c r="E3018" s="72">
        <v>0</v>
      </c>
      <c r="F3018" s="72">
        <v>167300</v>
      </c>
      <c r="G3018" s="70" t="s">
        <v>84</v>
      </c>
      <c r="H3018" s="70" t="s">
        <v>2268</v>
      </c>
      <c r="I3018" s="70" t="s">
        <v>91</v>
      </c>
    </row>
    <row r="3019" spans="1:9" x14ac:dyDescent="0.2">
      <c r="A3019" s="71">
        <v>7195896231690</v>
      </c>
      <c r="B3019" s="71">
        <v>7006572640802</v>
      </c>
      <c r="C3019" s="70" t="s">
        <v>48</v>
      </c>
      <c r="D3019">
        <v>0</v>
      </c>
      <c r="E3019" s="72">
        <v>0</v>
      </c>
      <c r="F3019" s="72">
        <v>75300</v>
      </c>
      <c r="G3019" s="70" t="s">
        <v>84</v>
      </c>
      <c r="H3019" s="70" t="s">
        <v>2269</v>
      </c>
      <c r="I3019" s="70" t="s">
        <v>91</v>
      </c>
    </row>
    <row r="3020" spans="1:9" x14ac:dyDescent="0.2">
      <c r="A3020" s="71">
        <v>7195896241694</v>
      </c>
      <c r="B3020" s="71">
        <v>7006572670833</v>
      </c>
      <c r="C3020" s="70" t="s">
        <v>48</v>
      </c>
      <c r="D3020">
        <v>0</v>
      </c>
      <c r="E3020" s="72">
        <v>0</v>
      </c>
      <c r="F3020" s="72">
        <v>30600</v>
      </c>
      <c r="G3020" s="70" t="s">
        <v>84</v>
      </c>
      <c r="H3020" s="70" t="s">
        <v>2270</v>
      </c>
      <c r="I3020" s="70" t="s">
        <v>91</v>
      </c>
    </row>
    <row r="3021" spans="1:9" x14ac:dyDescent="0.2">
      <c r="A3021" s="71">
        <v>7195896251698</v>
      </c>
      <c r="B3021" s="71">
        <v>7006572690863</v>
      </c>
      <c r="C3021" s="70" t="s">
        <v>48</v>
      </c>
      <c r="D3021">
        <v>0</v>
      </c>
      <c r="E3021" s="72">
        <v>0</v>
      </c>
      <c r="F3021" s="72">
        <v>116000</v>
      </c>
      <c r="G3021" s="70" t="s">
        <v>84</v>
      </c>
      <c r="H3021" s="70" t="s">
        <v>2271</v>
      </c>
      <c r="I3021" s="70" t="s">
        <v>91</v>
      </c>
    </row>
    <row r="3022" spans="1:9" x14ac:dyDescent="0.2">
      <c r="A3022" s="71">
        <v>7195896251702</v>
      </c>
      <c r="B3022" s="71">
        <v>7006572710894</v>
      </c>
      <c r="C3022" s="70" t="s">
        <v>48</v>
      </c>
      <c r="D3022">
        <v>0</v>
      </c>
      <c r="E3022" s="72">
        <v>0</v>
      </c>
      <c r="F3022" s="72">
        <v>184700</v>
      </c>
      <c r="G3022" s="70" t="s">
        <v>84</v>
      </c>
      <c r="H3022" s="70" t="s">
        <v>2272</v>
      </c>
      <c r="I3022" s="70" t="s">
        <v>91</v>
      </c>
    </row>
    <row r="3023" spans="1:9" x14ac:dyDescent="0.2">
      <c r="A3023" s="71">
        <v>7195896251706</v>
      </c>
      <c r="B3023" s="71">
        <v>7006572730922</v>
      </c>
      <c r="C3023" s="70" t="s">
        <v>48</v>
      </c>
      <c r="D3023">
        <v>0</v>
      </c>
      <c r="E3023" s="72">
        <v>0</v>
      </c>
      <c r="F3023" s="72">
        <v>56200</v>
      </c>
      <c r="G3023" s="70" t="s">
        <v>84</v>
      </c>
      <c r="H3023" s="70" t="s">
        <v>2273</v>
      </c>
      <c r="I3023" s="70" t="s">
        <v>91</v>
      </c>
    </row>
    <row r="3024" spans="1:9" x14ac:dyDescent="0.2">
      <c r="A3024" s="71">
        <v>7195896261710</v>
      </c>
      <c r="B3024" s="71">
        <v>7006572750952</v>
      </c>
      <c r="C3024" s="70" t="s">
        <v>48</v>
      </c>
      <c r="D3024">
        <v>0</v>
      </c>
      <c r="E3024" s="72">
        <v>0</v>
      </c>
      <c r="F3024" s="72">
        <v>-2500</v>
      </c>
      <c r="G3024" s="70" t="s">
        <v>82</v>
      </c>
      <c r="H3024" s="70" t="s">
        <v>2274</v>
      </c>
      <c r="I3024" s="70" t="s">
        <v>91</v>
      </c>
    </row>
    <row r="3025" spans="1:9" x14ac:dyDescent="0.2">
      <c r="A3025" s="71">
        <v>7195896261714</v>
      </c>
      <c r="B3025" s="71">
        <v>7006572770981</v>
      </c>
      <c r="C3025" s="70" t="s">
        <v>48</v>
      </c>
      <c r="D3025">
        <v>0</v>
      </c>
      <c r="E3025" s="72">
        <v>0</v>
      </c>
      <c r="F3025" s="72">
        <v>77600</v>
      </c>
      <c r="G3025" s="70" t="s">
        <v>84</v>
      </c>
      <c r="H3025" s="70" t="s">
        <v>2275</v>
      </c>
      <c r="I3025" s="70" t="s">
        <v>91</v>
      </c>
    </row>
    <row r="3026" spans="1:9" x14ac:dyDescent="0.2">
      <c r="A3026" s="71">
        <v>7195896271718</v>
      </c>
      <c r="B3026" s="71">
        <v>7006572791013</v>
      </c>
      <c r="C3026" s="70" t="s">
        <v>48</v>
      </c>
      <c r="D3026">
        <v>0</v>
      </c>
      <c r="E3026" s="72">
        <v>0</v>
      </c>
      <c r="F3026" s="72">
        <v>103300</v>
      </c>
      <c r="G3026" s="70" t="s">
        <v>84</v>
      </c>
      <c r="H3026" s="70" t="s">
        <v>2276</v>
      </c>
      <c r="I3026" s="70" t="s">
        <v>91</v>
      </c>
    </row>
    <row r="3027" spans="1:9" x14ac:dyDescent="0.2">
      <c r="A3027" s="71">
        <v>7195896271722</v>
      </c>
      <c r="B3027" s="71">
        <v>7006572811044</v>
      </c>
      <c r="C3027" s="70" t="s">
        <v>48</v>
      </c>
      <c r="D3027">
        <v>0</v>
      </c>
      <c r="E3027" s="72">
        <v>0</v>
      </c>
      <c r="F3027" s="72">
        <v>19100</v>
      </c>
      <c r="G3027" s="70" t="s">
        <v>84</v>
      </c>
      <c r="H3027" s="70" t="s">
        <v>2277</v>
      </c>
      <c r="I3027" s="70" t="s">
        <v>91</v>
      </c>
    </row>
    <row r="3028" spans="1:9" x14ac:dyDescent="0.2">
      <c r="A3028" s="71">
        <v>7195896281729</v>
      </c>
      <c r="B3028" s="71">
        <v>7006572851107</v>
      </c>
      <c r="C3028" s="70" t="s">
        <v>48</v>
      </c>
      <c r="D3028">
        <v>0</v>
      </c>
      <c r="E3028" s="72">
        <v>0</v>
      </c>
      <c r="F3028" s="72">
        <v>52800</v>
      </c>
      <c r="G3028" s="70" t="s">
        <v>84</v>
      </c>
      <c r="H3028" s="70" t="s">
        <v>2278</v>
      </c>
      <c r="I3028" s="70" t="s">
        <v>91</v>
      </c>
    </row>
    <row r="3029" spans="1:9" x14ac:dyDescent="0.2">
      <c r="A3029" s="71">
        <v>7195896291733</v>
      </c>
      <c r="B3029" s="71">
        <v>7006572881138</v>
      </c>
      <c r="C3029" s="70" t="s">
        <v>48</v>
      </c>
      <c r="D3029">
        <v>0</v>
      </c>
      <c r="E3029" s="72">
        <v>0</v>
      </c>
      <c r="F3029" s="72">
        <v>67600</v>
      </c>
      <c r="G3029" s="70" t="s">
        <v>84</v>
      </c>
      <c r="H3029" s="70" t="s">
        <v>2279</v>
      </c>
      <c r="I3029" s="70" t="s">
        <v>91</v>
      </c>
    </row>
    <row r="3030" spans="1:9" x14ac:dyDescent="0.2">
      <c r="A3030" s="71">
        <v>7195896291735</v>
      </c>
      <c r="B3030" s="71">
        <v>7006572891163</v>
      </c>
      <c r="C3030" s="70" t="s">
        <v>48</v>
      </c>
      <c r="D3030">
        <v>0</v>
      </c>
      <c r="E3030" s="72">
        <v>1000</v>
      </c>
      <c r="F3030" s="72">
        <v>0</v>
      </c>
      <c r="G3030" s="70" t="s">
        <v>84</v>
      </c>
      <c r="H3030" s="70" t="s">
        <v>2280</v>
      </c>
      <c r="I3030" s="70" t="s">
        <v>91</v>
      </c>
    </row>
    <row r="3031" spans="1:9" x14ac:dyDescent="0.2">
      <c r="A3031" s="71">
        <v>7195896291737</v>
      </c>
      <c r="B3031" s="71">
        <v>7006572911186</v>
      </c>
      <c r="C3031" s="70" t="s">
        <v>48</v>
      </c>
      <c r="D3031">
        <v>0</v>
      </c>
      <c r="E3031" s="72">
        <v>1000</v>
      </c>
      <c r="F3031" s="72">
        <v>0</v>
      </c>
      <c r="G3031" s="70" t="s">
        <v>84</v>
      </c>
      <c r="H3031" s="70" t="s">
        <v>2281</v>
      </c>
      <c r="I3031" s="70" t="s">
        <v>91</v>
      </c>
    </row>
    <row r="3032" spans="1:9" x14ac:dyDescent="0.2">
      <c r="A3032" s="71">
        <v>7195896291739</v>
      </c>
      <c r="B3032" s="71">
        <v>7006572931209</v>
      </c>
      <c r="C3032" s="70" t="s">
        <v>48</v>
      </c>
      <c r="D3032">
        <v>0</v>
      </c>
      <c r="E3032" s="72">
        <v>1000</v>
      </c>
      <c r="F3032" s="72">
        <v>0</v>
      </c>
      <c r="G3032" s="70" t="s">
        <v>84</v>
      </c>
      <c r="H3032" s="70" t="s">
        <v>2282</v>
      </c>
      <c r="I3032" s="70" t="s">
        <v>91</v>
      </c>
    </row>
    <row r="3033" spans="1:9" x14ac:dyDescent="0.2">
      <c r="A3033" s="71">
        <v>7195896301741</v>
      </c>
      <c r="B3033" s="71">
        <v>7006572941232</v>
      </c>
      <c r="C3033" s="70" t="s">
        <v>48</v>
      </c>
      <c r="D3033">
        <v>0</v>
      </c>
      <c r="E3033" s="72">
        <v>1000</v>
      </c>
      <c r="F3033" s="72">
        <v>0</v>
      </c>
      <c r="G3033" s="70" t="s">
        <v>84</v>
      </c>
      <c r="H3033" s="70" t="s">
        <v>2283</v>
      </c>
      <c r="I3033" s="70" t="s">
        <v>91</v>
      </c>
    </row>
    <row r="3034" spans="1:9" x14ac:dyDescent="0.2">
      <c r="A3034" s="71">
        <v>7195896301743</v>
      </c>
      <c r="B3034" s="71">
        <v>7006572961255</v>
      </c>
      <c r="C3034" s="70" t="s">
        <v>48</v>
      </c>
      <c r="D3034">
        <v>0</v>
      </c>
      <c r="E3034" s="72">
        <v>1000</v>
      </c>
      <c r="F3034" s="72">
        <v>0</v>
      </c>
      <c r="G3034" s="70" t="s">
        <v>84</v>
      </c>
      <c r="H3034" s="70" t="s">
        <v>2284</v>
      </c>
      <c r="I3034" s="70" t="s">
        <v>91</v>
      </c>
    </row>
    <row r="3035" spans="1:9" x14ac:dyDescent="0.2">
      <c r="A3035" s="71">
        <v>7195896301745</v>
      </c>
      <c r="B3035" s="71">
        <v>7006572981278</v>
      </c>
      <c r="C3035" s="70" t="s">
        <v>48</v>
      </c>
      <c r="D3035">
        <v>0</v>
      </c>
      <c r="E3035" s="72">
        <v>1000</v>
      </c>
      <c r="F3035" s="72">
        <v>0</v>
      </c>
      <c r="G3035" s="70" t="s">
        <v>84</v>
      </c>
      <c r="H3035" s="70" t="s">
        <v>2285</v>
      </c>
      <c r="I3035" s="70" t="s">
        <v>91</v>
      </c>
    </row>
    <row r="3036" spans="1:9" x14ac:dyDescent="0.2">
      <c r="A3036" s="71">
        <v>7195896301747</v>
      </c>
      <c r="B3036" s="71">
        <v>7006573001301</v>
      </c>
      <c r="C3036" s="70" t="s">
        <v>48</v>
      </c>
      <c r="D3036">
        <v>0</v>
      </c>
      <c r="E3036" s="72">
        <v>1000</v>
      </c>
      <c r="F3036" s="72">
        <v>0</v>
      </c>
      <c r="G3036" s="70" t="s">
        <v>84</v>
      </c>
      <c r="H3036" s="70" t="s">
        <v>2286</v>
      </c>
      <c r="I3036" s="70" t="s">
        <v>91</v>
      </c>
    </row>
    <row r="3037" spans="1:9" x14ac:dyDescent="0.2">
      <c r="A3037" s="71">
        <v>7195896311749</v>
      </c>
      <c r="B3037" s="71">
        <v>7006573021324</v>
      </c>
      <c r="C3037" s="70" t="s">
        <v>48</v>
      </c>
      <c r="D3037">
        <v>0</v>
      </c>
      <c r="E3037" s="72">
        <v>1000</v>
      </c>
      <c r="F3037" s="72">
        <v>0</v>
      </c>
      <c r="G3037" s="70" t="s">
        <v>84</v>
      </c>
      <c r="H3037" s="70" t="s">
        <v>2287</v>
      </c>
      <c r="I3037" s="70" t="s">
        <v>91</v>
      </c>
    </row>
    <row r="3038" spans="1:9" x14ac:dyDescent="0.2">
      <c r="A3038" s="71">
        <v>7195896311762</v>
      </c>
      <c r="B3038" s="71">
        <v>7006573041357</v>
      </c>
      <c r="C3038" s="70" t="s">
        <v>111</v>
      </c>
      <c r="D3038">
        <v>0</v>
      </c>
      <c r="E3038" s="72">
        <v>132500</v>
      </c>
      <c r="F3038" s="72">
        <v>0</v>
      </c>
      <c r="G3038" s="70" t="s">
        <v>84</v>
      </c>
      <c r="H3038" s="70" t="s">
        <v>2288</v>
      </c>
      <c r="I3038" s="70" t="s">
        <v>91</v>
      </c>
    </row>
    <row r="3039" spans="1:9" x14ac:dyDescent="0.2">
      <c r="A3039" s="71">
        <v>7195896311763</v>
      </c>
      <c r="B3039" s="71">
        <v>7006573041357</v>
      </c>
      <c r="C3039" s="70" t="s">
        <v>111</v>
      </c>
      <c r="D3039">
        <v>0</v>
      </c>
      <c r="E3039" s="72">
        <v>0</v>
      </c>
      <c r="F3039" s="72">
        <v>-65700</v>
      </c>
      <c r="G3039" s="70" t="s">
        <v>82</v>
      </c>
      <c r="H3039" s="70" t="s">
        <v>2288</v>
      </c>
      <c r="I3039" s="70" t="s">
        <v>91</v>
      </c>
    </row>
    <row r="3040" spans="1:9" x14ac:dyDescent="0.2">
      <c r="A3040" s="71">
        <v>7195896321773</v>
      </c>
      <c r="B3040" s="71">
        <v>7006573081413</v>
      </c>
      <c r="C3040" s="70" t="s">
        <v>111</v>
      </c>
      <c r="D3040">
        <v>0</v>
      </c>
      <c r="E3040" s="72">
        <v>114300</v>
      </c>
      <c r="F3040" s="72">
        <v>9100</v>
      </c>
      <c r="G3040" s="70" t="s">
        <v>84</v>
      </c>
      <c r="H3040" s="70" t="s">
        <v>2289</v>
      </c>
      <c r="I3040" s="70" t="s">
        <v>91</v>
      </c>
    </row>
    <row r="3041" spans="1:9" x14ac:dyDescent="0.2">
      <c r="A3041" s="71">
        <v>7195896321774</v>
      </c>
      <c r="B3041" s="71">
        <v>7006573081413</v>
      </c>
      <c r="C3041" s="70" t="s">
        <v>81</v>
      </c>
      <c r="D3041">
        <v>0</v>
      </c>
      <c r="E3041" s="72">
        <v>200</v>
      </c>
      <c r="F3041" s="72">
        <v>0</v>
      </c>
      <c r="G3041" s="70" t="s">
        <v>84</v>
      </c>
      <c r="H3041" s="70" t="s">
        <v>2289</v>
      </c>
      <c r="I3041" s="70" t="s">
        <v>91</v>
      </c>
    </row>
    <row r="3042" spans="1:9" x14ac:dyDescent="0.2">
      <c r="A3042" s="71">
        <v>7195896321780</v>
      </c>
      <c r="B3042" s="71">
        <v>7006573111467</v>
      </c>
      <c r="C3042" s="70" t="s">
        <v>48</v>
      </c>
      <c r="D3042">
        <v>7.5999999999999998E-2</v>
      </c>
      <c r="E3042" s="72">
        <v>1400</v>
      </c>
      <c r="F3042" s="72">
        <v>0</v>
      </c>
      <c r="G3042" s="70" t="s">
        <v>100</v>
      </c>
      <c r="H3042" s="70" t="s">
        <v>2290</v>
      </c>
      <c r="I3042" s="70" t="s">
        <v>102</v>
      </c>
    </row>
    <row r="3043" spans="1:9" x14ac:dyDescent="0.2">
      <c r="A3043" s="71">
        <v>7195896331785</v>
      </c>
      <c r="B3043" s="71">
        <v>7006573151506</v>
      </c>
      <c r="C3043" s="70" t="s">
        <v>48</v>
      </c>
      <c r="D3043">
        <v>0</v>
      </c>
      <c r="E3043" s="72">
        <v>16800</v>
      </c>
      <c r="F3043" s="72">
        <v>60500</v>
      </c>
      <c r="G3043" s="70" t="s">
        <v>84</v>
      </c>
      <c r="H3043" s="70" t="s">
        <v>2291</v>
      </c>
      <c r="I3043" s="70" t="s">
        <v>91</v>
      </c>
    </row>
    <row r="3044" spans="1:9" x14ac:dyDescent="0.2">
      <c r="A3044" s="71">
        <v>7195896331789</v>
      </c>
      <c r="B3044" s="71">
        <v>7006573181545</v>
      </c>
      <c r="C3044" s="70" t="s">
        <v>48</v>
      </c>
      <c r="D3044">
        <v>0</v>
      </c>
      <c r="E3044" s="72">
        <v>19600</v>
      </c>
      <c r="F3044" s="72">
        <v>36800</v>
      </c>
      <c r="G3044" s="70" t="s">
        <v>84</v>
      </c>
      <c r="H3044" s="70" t="s">
        <v>2292</v>
      </c>
      <c r="I3044" s="70" t="s">
        <v>91</v>
      </c>
    </row>
    <row r="3045" spans="1:9" x14ac:dyDescent="0.2">
      <c r="A3045" s="71">
        <v>7195896331791</v>
      </c>
      <c r="B3045" s="71">
        <v>7006573211577</v>
      </c>
      <c r="C3045" s="70" t="s">
        <v>48</v>
      </c>
      <c r="D3045">
        <v>0</v>
      </c>
      <c r="E3045" s="72">
        <v>1700</v>
      </c>
      <c r="F3045" s="72">
        <v>0</v>
      </c>
      <c r="G3045" s="70" t="s">
        <v>84</v>
      </c>
      <c r="H3045" s="70" t="s">
        <v>2293</v>
      </c>
      <c r="I3045" s="70" t="s">
        <v>91</v>
      </c>
    </row>
    <row r="3046" spans="1:9" x14ac:dyDescent="0.2">
      <c r="A3046" s="71">
        <v>7195896341795</v>
      </c>
      <c r="B3046" s="71">
        <v>7006573221606</v>
      </c>
      <c r="C3046" s="70" t="s">
        <v>48</v>
      </c>
      <c r="D3046">
        <v>0</v>
      </c>
      <c r="E3046" s="72">
        <v>15000</v>
      </c>
      <c r="F3046" s="72">
        <v>31200</v>
      </c>
      <c r="G3046" s="70" t="s">
        <v>84</v>
      </c>
      <c r="H3046" s="70" t="s">
        <v>2294</v>
      </c>
      <c r="I3046" s="70" t="s">
        <v>91</v>
      </c>
    </row>
    <row r="3047" spans="1:9" x14ac:dyDescent="0.2">
      <c r="A3047" s="71">
        <v>7195896341799</v>
      </c>
      <c r="B3047" s="71">
        <v>7006573241637</v>
      </c>
      <c r="C3047" s="70" t="s">
        <v>48</v>
      </c>
      <c r="D3047">
        <v>0</v>
      </c>
      <c r="E3047" s="72">
        <v>15000</v>
      </c>
      <c r="F3047" s="72">
        <v>23900</v>
      </c>
      <c r="G3047" s="70" t="s">
        <v>84</v>
      </c>
      <c r="H3047" s="70" t="s">
        <v>2295</v>
      </c>
      <c r="I3047" s="70" t="s">
        <v>91</v>
      </c>
    </row>
    <row r="3048" spans="1:9" x14ac:dyDescent="0.2">
      <c r="A3048" s="71">
        <v>7195896351803</v>
      </c>
      <c r="B3048" s="71">
        <v>7006573261666</v>
      </c>
      <c r="C3048" s="70" t="s">
        <v>48</v>
      </c>
      <c r="D3048">
        <v>0</v>
      </c>
      <c r="E3048" s="72">
        <v>15000</v>
      </c>
      <c r="F3048" s="72">
        <v>20200</v>
      </c>
      <c r="G3048" s="70" t="s">
        <v>84</v>
      </c>
      <c r="H3048" s="70" t="s">
        <v>2296</v>
      </c>
      <c r="I3048" s="70" t="s">
        <v>91</v>
      </c>
    </row>
    <row r="3049" spans="1:9" x14ac:dyDescent="0.2">
      <c r="A3049" s="71">
        <v>7195896351807</v>
      </c>
      <c r="B3049" s="71">
        <v>7006573281696</v>
      </c>
      <c r="C3049" s="70" t="s">
        <v>48</v>
      </c>
      <c r="D3049">
        <v>0</v>
      </c>
      <c r="E3049" s="72">
        <v>15000</v>
      </c>
      <c r="F3049" s="72">
        <v>32400</v>
      </c>
      <c r="G3049" s="70" t="s">
        <v>84</v>
      </c>
      <c r="H3049" s="70" t="s">
        <v>2297</v>
      </c>
      <c r="I3049" s="70" t="s">
        <v>91</v>
      </c>
    </row>
    <row r="3050" spans="1:9" x14ac:dyDescent="0.2">
      <c r="A3050" s="71">
        <v>7195896351810</v>
      </c>
      <c r="B3050" s="71">
        <v>7006573301724</v>
      </c>
      <c r="C3050" s="70" t="s">
        <v>48</v>
      </c>
      <c r="D3050">
        <v>0</v>
      </c>
      <c r="E3050" s="72">
        <v>36200</v>
      </c>
      <c r="F3050" s="72">
        <v>152000</v>
      </c>
      <c r="G3050" s="70" t="s">
        <v>84</v>
      </c>
      <c r="H3050" s="70" t="s">
        <v>2298</v>
      </c>
      <c r="I3050" s="70" t="s">
        <v>91</v>
      </c>
    </row>
    <row r="3051" spans="1:9" x14ac:dyDescent="0.2">
      <c r="A3051" s="71">
        <v>7195896361814</v>
      </c>
      <c r="B3051" s="71">
        <v>7006573351786</v>
      </c>
      <c r="C3051" s="70" t="s">
        <v>48</v>
      </c>
      <c r="D3051">
        <v>0</v>
      </c>
      <c r="E3051" s="72">
        <v>30200</v>
      </c>
      <c r="F3051" s="72">
        <v>68900</v>
      </c>
      <c r="G3051" s="70" t="s">
        <v>84</v>
      </c>
      <c r="H3051" s="70" t="s">
        <v>2299</v>
      </c>
      <c r="I3051" s="70" t="s">
        <v>91</v>
      </c>
    </row>
    <row r="3052" spans="1:9" x14ac:dyDescent="0.2">
      <c r="A3052" s="71">
        <v>7195896361818</v>
      </c>
      <c r="B3052" s="71">
        <v>7006573371818</v>
      </c>
      <c r="C3052" s="70" t="s">
        <v>48</v>
      </c>
      <c r="D3052">
        <v>0</v>
      </c>
      <c r="E3052" s="72">
        <v>25600</v>
      </c>
      <c r="F3052" s="72">
        <v>46500</v>
      </c>
      <c r="G3052" s="70" t="s">
        <v>84</v>
      </c>
      <c r="H3052" s="70" t="s">
        <v>2300</v>
      </c>
      <c r="I3052" s="70" t="s">
        <v>91</v>
      </c>
    </row>
    <row r="3053" spans="1:9" x14ac:dyDescent="0.2">
      <c r="A3053" s="71">
        <v>7195896371823</v>
      </c>
      <c r="B3053" s="71">
        <v>7006573391850</v>
      </c>
      <c r="C3053" s="70" t="s">
        <v>48</v>
      </c>
      <c r="D3053">
        <v>0</v>
      </c>
      <c r="E3053" s="72">
        <v>26500</v>
      </c>
      <c r="F3053" s="72">
        <v>42000</v>
      </c>
      <c r="G3053" s="70" t="s">
        <v>84</v>
      </c>
      <c r="H3053" s="70" t="s">
        <v>2301</v>
      </c>
      <c r="I3053" s="70" t="s">
        <v>91</v>
      </c>
    </row>
    <row r="3054" spans="1:9" x14ac:dyDescent="0.2">
      <c r="A3054" s="71">
        <v>7195896371827</v>
      </c>
      <c r="B3054" s="71">
        <v>7006573421885</v>
      </c>
      <c r="C3054" s="70" t="s">
        <v>48</v>
      </c>
      <c r="D3054">
        <v>0</v>
      </c>
      <c r="E3054" s="72">
        <v>23200</v>
      </c>
      <c r="F3054" s="72">
        <v>39400</v>
      </c>
      <c r="G3054" s="70" t="s">
        <v>84</v>
      </c>
      <c r="H3054" s="70" t="s">
        <v>2302</v>
      </c>
      <c r="I3054" s="70" t="s">
        <v>91</v>
      </c>
    </row>
    <row r="3055" spans="1:9" x14ac:dyDescent="0.2">
      <c r="A3055" s="71">
        <v>7195896381831</v>
      </c>
      <c r="B3055" s="71">
        <v>7006573441916</v>
      </c>
      <c r="C3055" s="70" t="s">
        <v>48</v>
      </c>
      <c r="D3055">
        <v>0</v>
      </c>
      <c r="E3055" s="72">
        <v>23300</v>
      </c>
      <c r="F3055" s="72">
        <v>51700</v>
      </c>
      <c r="G3055" s="70" t="s">
        <v>84</v>
      </c>
      <c r="H3055" s="70" t="s">
        <v>2303</v>
      </c>
      <c r="I3055" s="70" t="s">
        <v>91</v>
      </c>
    </row>
    <row r="3056" spans="1:9" x14ac:dyDescent="0.2">
      <c r="A3056" s="71">
        <v>7195896381833</v>
      </c>
      <c r="B3056" s="71">
        <v>7006573451941</v>
      </c>
      <c r="C3056" s="70" t="s">
        <v>48</v>
      </c>
      <c r="D3056">
        <v>0</v>
      </c>
      <c r="E3056" s="72">
        <v>9000</v>
      </c>
      <c r="F3056" s="72">
        <v>0</v>
      </c>
      <c r="G3056" s="70" t="s">
        <v>84</v>
      </c>
      <c r="H3056" s="70" t="s">
        <v>2304</v>
      </c>
      <c r="I3056" s="70" t="s">
        <v>91</v>
      </c>
    </row>
    <row r="3057" spans="1:9" x14ac:dyDescent="0.2">
      <c r="A3057" s="71">
        <v>7195896381835</v>
      </c>
      <c r="B3057" s="71">
        <v>7006573471966</v>
      </c>
      <c r="C3057" s="70" t="s">
        <v>48</v>
      </c>
      <c r="D3057">
        <v>0</v>
      </c>
      <c r="E3057" s="72">
        <v>11300</v>
      </c>
      <c r="F3057" s="72">
        <v>0</v>
      </c>
      <c r="G3057" s="70" t="s">
        <v>84</v>
      </c>
      <c r="H3057" s="70" t="s">
        <v>2305</v>
      </c>
      <c r="I3057" s="70" t="s">
        <v>91</v>
      </c>
    </row>
    <row r="3058" spans="1:9" x14ac:dyDescent="0.2">
      <c r="A3058" s="71">
        <v>7195896391840</v>
      </c>
      <c r="B3058" s="71">
        <v>7006573491996</v>
      </c>
      <c r="C3058" s="70" t="s">
        <v>48</v>
      </c>
      <c r="D3058">
        <v>0</v>
      </c>
      <c r="E3058" s="72">
        <v>12900</v>
      </c>
      <c r="F3058" s="72">
        <v>18400</v>
      </c>
      <c r="G3058" s="70" t="s">
        <v>84</v>
      </c>
      <c r="H3058" s="70" t="s">
        <v>2306</v>
      </c>
      <c r="I3058" s="70" t="s">
        <v>91</v>
      </c>
    </row>
    <row r="3059" spans="1:9" x14ac:dyDescent="0.2">
      <c r="A3059" s="71">
        <v>7195896391846</v>
      </c>
      <c r="B3059" s="71">
        <v>7006573512025</v>
      </c>
      <c r="C3059" s="70" t="s">
        <v>81</v>
      </c>
      <c r="D3059">
        <v>-2</v>
      </c>
      <c r="E3059" s="72">
        <v>-200</v>
      </c>
      <c r="F3059" s="72">
        <v>0</v>
      </c>
      <c r="G3059" s="70" t="s">
        <v>155</v>
      </c>
      <c r="H3059" s="70" t="s">
        <v>2307</v>
      </c>
      <c r="I3059" s="70" t="s">
        <v>2308</v>
      </c>
    </row>
    <row r="3060" spans="1:9" x14ac:dyDescent="0.2">
      <c r="A3060" s="71">
        <v>7195896391847</v>
      </c>
      <c r="B3060" s="71">
        <v>7006573512025</v>
      </c>
      <c r="C3060" s="70" t="s">
        <v>117</v>
      </c>
      <c r="D3060">
        <v>-1</v>
      </c>
      <c r="E3060" s="72">
        <v>-65000</v>
      </c>
      <c r="F3060" s="72">
        <v>0</v>
      </c>
      <c r="G3060" s="70" t="s">
        <v>155</v>
      </c>
      <c r="H3060" s="70" t="s">
        <v>2307</v>
      </c>
      <c r="I3060" s="70" t="s">
        <v>2308</v>
      </c>
    </row>
    <row r="3061" spans="1:9" x14ac:dyDescent="0.2">
      <c r="A3061" s="71">
        <v>7195896391848</v>
      </c>
      <c r="B3061" s="71">
        <v>7006573512025</v>
      </c>
      <c r="C3061" s="70" t="s">
        <v>80</v>
      </c>
      <c r="D3061">
        <v>-37</v>
      </c>
      <c r="E3061" s="72">
        <v>-6100</v>
      </c>
      <c r="F3061" s="72">
        <v>0</v>
      </c>
      <c r="G3061" s="70" t="s">
        <v>155</v>
      </c>
      <c r="H3061" s="70" t="s">
        <v>2307</v>
      </c>
      <c r="I3061" s="70" t="s">
        <v>2308</v>
      </c>
    </row>
    <row r="3062" spans="1:9" x14ac:dyDescent="0.2">
      <c r="A3062" s="71">
        <v>7195896421878</v>
      </c>
      <c r="B3062" s="71">
        <v>7006573602177</v>
      </c>
      <c r="C3062" s="70" t="s">
        <v>111</v>
      </c>
      <c r="D3062">
        <v>0</v>
      </c>
      <c r="E3062" s="72">
        <v>0</v>
      </c>
      <c r="F3062" s="72">
        <v>398900</v>
      </c>
      <c r="G3062" s="70" t="s">
        <v>84</v>
      </c>
      <c r="H3062" s="70" t="s">
        <v>2309</v>
      </c>
      <c r="I3062" s="70" t="s">
        <v>91</v>
      </c>
    </row>
    <row r="3063" spans="1:9" x14ac:dyDescent="0.2">
      <c r="A3063" s="71">
        <v>7195896421891</v>
      </c>
      <c r="B3063" s="71">
        <v>7006573642249</v>
      </c>
      <c r="C3063" s="70" t="s">
        <v>111</v>
      </c>
      <c r="D3063">
        <v>0</v>
      </c>
      <c r="E3063" s="72">
        <v>0</v>
      </c>
      <c r="F3063" s="72">
        <v>475200</v>
      </c>
      <c r="G3063" s="70" t="s">
        <v>84</v>
      </c>
      <c r="H3063" s="70" t="s">
        <v>2310</v>
      </c>
      <c r="I3063" s="70" t="s">
        <v>91</v>
      </c>
    </row>
    <row r="3064" spans="1:9" x14ac:dyDescent="0.2">
      <c r="A3064" s="71">
        <v>7195896431904</v>
      </c>
      <c r="B3064" s="71">
        <v>7006573682297</v>
      </c>
      <c r="C3064" s="70" t="s">
        <v>111</v>
      </c>
      <c r="D3064">
        <v>0</v>
      </c>
      <c r="E3064" s="72">
        <v>0</v>
      </c>
      <c r="F3064" s="72">
        <v>402500</v>
      </c>
      <c r="G3064" s="70" t="s">
        <v>84</v>
      </c>
      <c r="H3064" s="70" t="s">
        <v>2311</v>
      </c>
      <c r="I3064" s="70" t="s">
        <v>91</v>
      </c>
    </row>
    <row r="3065" spans="1:9" x14ac:dyDescent="0.2">
      <c r="A3065" s="71">
        <v>7195896431916</v>
      </c>
      <c r="B3065" s="71">
        <v>7006573732360</v>
      </c>
      <c r="C3065" s="70" t="s">
        <v>48</v>
      </c>
      <c r="D3065">
        <v>0</v>
      </c>
      <c r="E3065" s="72">
        <v>12300</v>
      </c>
      <c r="F3065" s="72">
        <v>41400</v>
      </c>
      <c r="G3065" s="70" t="s">
        <v>84</v>
      </c>
      <c r="H3065" s="70" t="s">
        <v>2312</v>
      </c>
      <c r="I3065" s="70" t="s">
        <v>91</v>
      </c>
    </row>
    <row r="3066" spans="1:9" x14ac:dyDescent="0.2">
      <c r="A3066" s="71">
        <v>7195896441922</v>
      </c>
      <c r="B3066" s="71">
        <v>7006573772408</v>
      </c>
      <c r="C3066" s="70" t="s">
        <v>48</v>
      </c>
      <c r="D3066">
        <v>0</v>
      </c>
      <c r="E3066" s="72">
        <v>11900</v>
      </c>
      <c r="F3066" s="72">
        <v>52600</v>
      </c>
      <c r="G3066" s="70" t="s">
        <v>84</v>
      </c>
      <c r="H3066" s="70" t="s">
        <v>2313</v>
      </c>
      <c r="I3066" s="70" t="s">
        <v>91</v>
      </c>
    </row>
    <row r="3067" spans="1:9" x14ac:dyDescent="0.2">
      <c r="A3067" s="71">
        <v>7195896441925</v>
      </c>
      <c r="B3067" s="71">
        <v>7006573792440</v>
      </c>
      <c r="C3067" s="70" t="s">
        <v>48</v>
      </c>
      <c r="D3067">
        <v>0</v>
      </c>
      <c r="E3067" s="72">
        <v>-35600</v>
      </c>
      <c r="F3067" s="72">
        <v>0</v>
      </c>
      <c r="G3067" s="70" t="s">
        <v>82</v>
      </c>
      <c r="H3067" s="70" t="s">
        <v>2314</v>
      </c>
      <c r="I3067" s="70" t="s">
        <v>91</v>
      </c>
    </row>
    <row r="3068" spans="1:9" x14ac:dyDescent="0.2">
      <c r="A3068" s="71">
        <v>7195896441926</v>
      </c>
      <c r="B3068" s="71">
        <v>7006573792440</v>
      </c>
      <c r="C3068" s="70" t="s">
        <v>48</v>
      </c>
      <c r="D3068">
        <v>0</v>
      </c>
      <c r="E3068" s="72">
        <v>0</v>
      </c>
      <c r="F3068" s="72">
        <v>31600</v>
      </c>
      <c r="G3068" s="70" t="s">
        <v>84</v>
      </c>
      <c r="H3068" s="70" t="s">
        <v>2314</v>
      </c>
      <c r="I3068" s="70" t="s">
        <v>91</v>
      </c>
    </row>
    <row r="3069" spans="1:9" x14ac:dyDescent="0.2">
      <c r="A3069" s="71">
        <v>7195896451929</v>
      </c>
      <c r="B3069" s="71">
        <v>7006573822473</v>
      </c>
      <c r="C3069" s="70" t="s">
        <v>48</v>
      </c>
      <c r="D3069">
        <v>0</v>
      </c>
      <c r="E3069" s="72">
        <v>-23300</v>
      </c>
      <c r="F3069" s="72">
        <v>0</v>
      </c>
      <c r="G3069" s="70" t="s">
        <v>82</v>
      </c>
      <c r="H3069" s="70" t="s">
        <v>2315</v>
      </c>
      <c r="I3069" s="70" t="s">
        <v>91</v>
      </c>
    </row>
    <row r="3070" spans="1:9" x14ac:dyDescent="0.2">
      <c r="A3070" s="71">
        <v>7195896451930</v>
      </c>
      <c r="B3070" s="71">
        <v>7006573822473</v>
      </c>
      <c r="C3070" s="70" t="s">
        <v>48</v>
      </c>
      <c r="D3070">
        <v>0</v>
      </c>
      <c r="E3070" s="72">
        <v>0</v>
      </c>
      <c r="F3070" s="72">
        <v>64300</v>
      </c>
      <c r="G3070" s="70" t="s">
        <v>84</v>
      </c>
      <c r="H3070" s="70" t="s">
        <v>2315</v>
      </c>
      <c r="I3070" s="70" t="s">
        <v>91</v>
      </c>
    </row>
    <row r="3071" spans="1:9" x14ac:dyDescent="0.2">
      <c r="A3071" s="71">
        <v>7195896451932</v>
      </c>
      <c r="B3071" s="71">
        <v>7006573852510</v>
      </c>
      <c r="C3071" s="70" t="s">
        <v>81</v>
      </c>
      <c r="D3071">
        <v>0</v>
      </c>
      <c r="E3071" s="72">
        <v>500</v>
      </c>
      <c r="F3071" s="72">
        <v>0</v>
      </c>
      <c r="G3071" s="70" t="s">
        <v>84</v>
      </c>
      <c r="H3071" s="70" t="s">
        <v>2316</v>
      </c>
      <c r="I3071" s="70" t="s">
        <v>91</v>
      </c>
    </row>
    <row r="3072" spans="1:9" x14ac:dyDescent="0.2">
      <c r="A3072" s="71">
        <v>7195896451934</v>
      </c>
      <c r="B3072" s="71">
        <v>7006573862530</v>
      </c>
      <c r="C3072" s="70" t="s">
        <v>81</v>
      </c>
      <c r="D3072">
        <v>0</v>
      </c>
      <c r="E3072" s="72">
        <v>3700</v>
      </c>
      <c r="F3072" s="72">
        <v>0</v>
      </c>
      <c r="G3072" s="70" t="s">
        <v>84</v>
      </c>
      <c r="H3072" s="70" t="s">
        <v>2317</v>
      </c>
      <c r="I3072" s="70" t="s">
        <v>91</v>
      </c>
    </row>
    <row r="3073" spans="1:9" x14ac:dyDescent="0.2">
      <c r="A3073" s="71">
        <v>7195896461938</v>
      </c>
      <c r="B3073" s="71">
        <v>7006573882554</v>
      </c>
      <c r="C3073" s="70" t="s">
        <v>48</v>
      </c>
      <c r="D3073">
        <v>0</v>
      </c>
      <c r="E3073" s="72">
        <v>26100</v>
      </c>
      <c r="F3073" s="72">
        <v>145000</v>
      </c>
      <c r="G3073" s="70" t="s">
        <v>84</v>
      </c>
      <c r="H3073" s="70" t="s">
        <v>2318</v>
      </c>
      <c r="I3073" s="70" t="s">
        <v>91</v>
      </c>
    </row>
    <row r="3074" spans="1:9" x14ac:dyDescent="0.2">
      <c r="A3074" s="71">
        <v>7195896471949</v>
      </c>
      <c r="B3074" s="71">
        <v>7006573942657</v>
      </c>
      <c r="C3074" s="70" t="s">
        <v>48</v>
      </c>
      <c r="D3074">
        <v>0</v>
      </c>
      <c r="E3074" s="72">
        <v>0</v>
      </c>
      <c r="F3074" s="72">
        <v>64100</v>
      </c>
      <c r="G3074" s="70" t="s">
        <v>84</v>
      </c>
      <c r="H3074" s="70" t="s">
        <v>2319</v>
      </c>
      <c r="I3074" s="70" t="s">
        <v>91</v>
      </c>
    </row>
    <row r="3075" spans="1:9" x14ac:dyDescent="0.2">
      <c r="A3075" s="71">
        <v>7195896471954</v>
      </c>
      <c r="B3075" s="71">
        <v>7006573972696</v>
      </c>
      <c r="C3075" s="70" t="s">
        <v>48</v>
      </c>
      <c r="D3075">
        <v>0</v>
      </c>
      <c r="E3075" s="72">
        <v>0</v>
      </c>
      <c r="F3075" s="72">
        <v>120300</v>
      </c>
      <c r="G3075" s="70" t="s">
        <v>84</v>
      </c>
      <c r="H3075" s="70" t="s">
        <v>2320</v>
      </c>
      <c r="I3075" s="70" t="s">
        <v>91</v>
      </c>
    </row>
    <row r="3076" spans="1:9" x14ac:dyDescent="0.2">
      <c r="A3076" s="71">
        <v>7195896481960</v>
      </c>
      <c r="B3076" s="71">
        <v>7006574002751</v>
      </c>
      <c r="C3076" s="70" t="s">
        <v>48</v>
      </c>
      <c r="D3076">
        <v>0</v>
      </c>
      <c r="E3076" s="72">
        <v>0</v>
      </c>
      <c r="F3076" s="72">
        <v>19100</v>
      </c>
      <c r="G3076" s="70" t="s">
        <v>84</v>
      </c>
      <c r="H3076" s="70" t="s">
        <v>2321</v>
      </c>
      <c r="I3076" s="70" t="s">
        <v>91</v>
      </c>
    </row>
    <row r="3077" spans="1:9" x14ac:dyDescent="0.2">
      <c r="A3077" s="71">
        <v>7195896511993</v>
      </c>
      <c r="B3077" s="71">
        <v>7006574243182</v>
      </c>
      <c r="C3077" s="70" t="s">
        <v>81</v>
      </c>
      <c r="D3077">
        <v>-3</v>
      </c>
      <c r="E3077" s="72">
        <v>-2000</v>
      </c>
      <c r="F3077" s="72">
        <v>0</v>
      </c>
      <c r="G3077" s="70" t="s">
        <v>76</v>
      </c>
      <c r="H3077" s="70" t="s">
        <v>2322</v>
      </c>
      <c r="I3077" s="70" t="s">
        <v>302</v>
      </c>
    </row>
    <row r="3078" spans="1:9" x14ac:dyDescent="0.2">
      <c r="A3078" s="71">
        <v>7195896511994</v>
      </c>
      <c r="B3078" s="71">
        <v>7006574243182</v>
      </c>
      <c r="C3078" s="70" t="s">
        <v>297</v>
      </c>
      <c r="D3078">
        <v>3</v>
      </c>
      <c r="E3078" s="72">
        <v>2000</v>
      </c>
      <c r="F3078" s="72">
        <v>0</v>
      </c>
      <c r="G3078" s="70" t="s">
        <v>76</v>
      </c>
      <c r="H3078" s="70" t="s">
        <v>2322</v>
      </c>
      <c r="I3078" s="70" t="s">
        <v>129</v>
      </c>
    </row>
    <row r="3079" spans="1:9" x14ac:dyDescent="0.2">
      <c r="A3079" s="71">
        <v>7195896522000</v>
      </c>
      <c r="B3079" s="71">
        <v>7006574253205</v>
      </c>
      <c r="C3079" s="70" t="s">
        <v>81</v>
      </c>
      <c r="D3079">
        <v>-1.1000000000000001</v>
      </c>
      <c r="E3079" s="72">
        <v>0</v>
      </c>
      <c r="F3079" s="72">
        <v>0</v>
      </c>
      <c r="G3079" s="70" t="s">
        <v>76</v>
      </c>
      <c r="H3079" s="70" t="s">
        <v>2323</v>
      </c>
      <c r="I3079" s="70" t="s">
        <v>302</v>
      </c>
    </row>
    <row r="3080" spans="1:9" x14ac:dyDescent="0.2">
      <c r="A3080" s="71">
        <v>7195896522001</v>
      </c>
      <c r="B3080" s="71">
        <v>7006574253205</v>
      </c>
      <c r="C3080" s="70" t="s">
        <v>297</v>
      </c>
      <c r="D3080">
        <v>1.1000000000000001</v>
      </c>
      <c r="E3080" s="72">
        <v>0</v>
      </c>
      <c r="F3080" s="72">
        <v>0</v>
      </c>
      <c r="G3080" s="70" t="s">
        <v>76</v>
      </c>
      <c r="H3080" s="70" t="s">
        <v>2323</v>
      </c>
      <c r="I3080" s="70" t="s">
        <v>129</v>
      </c>
    </row>
    <row r="3081" spans="1:9" x14ac:dyDescent="0.2">
      <c r="A3081" s="71">
        <v>7195896522002</v>
      </c>
      <c r="B3081" s="71">
        <v>7006574253205</v>
      </c>
      <c r="C3081" s="70" t="s">
        <v>81</v>
      </c>
      <c r="D3081">
        <v>0</v>
      </c>
      <c r="E3081" s="72">
        <v>32100</v>
      </c>
      <c r="F3081" s="72">
        <v>0</v>
      </c>
      <c r="G3081" s="70" t="s">
        <v>84</v>
      </c>
      <c r="H3081" s="70" t="s">
        <v>2323</v>
      </c>
      <c r="I3081" s="70" t="s">
        <v>91</v>
      </c>
    </row>
    <row r="3082" spans="1:9" x14ac:dyDescent="0.2">
      <c r="A3082" s="71">
        <v>7195896522003</v>
      </c>
      <c r="B3082" s="71">
        <v>7006574253205</v>
      </c>
      <c r="C3082" s="70" t="s">
        <v>297</v>
      </c>
      <c r="D3082">
        <v>0</v>
      </c>
      <c r="E3082" s="72">
        <v>9900</v>
      </c>
      <c r="F3082" s="72">
        <v>0</v>
      </c>
      <c r="G3082" s="70" t="s">
        <v>84</v>
      </c>
      <c r="H3082" s="70" t="s">
        <v>2323</v>
      </c>
      <c r="I3082" s="70" t="s">
        <v>91</v>
      </c>
    </row>
    <row r="3083" spans="1:9" x14ac:dyDescent="0.2">
      <c r="A3083" s="71">
        <v>7195896522007</v>
      </c>
      <c r="B3083" s="71">
        <v>7006574293264</v>
      </c>
      <c r="C3083" s="70" t="s">
        <v>81</v>
      </c>
      <c r="D3083">
        <v>24.85</v>
      </c>
      <c r="E3083" s="72">
        <v>2200</v>
      </c>
      <c r="F3083" s="72">
        <v>0</v>
      </c>
      <c r="G3083" s="70" t="s">
        <v>100</v>
      </c>
      <c r="H3083" s="70" t="s">
        <v>2324</v>
      </c>
      <c r="I3083" s="70" t="s">
        <v>102</v>
      </c>
    </row>
    <row r="3084" spans="1:9" x14ac:dyDescent="0.2">
      <c r="A3084" s="71">
        <v>7195896532022</v>
      </c>
      <c r="B3084" s="71">
        <v>7006574313303</v>
      </c>
      <c r="C3084" s="70" t="s">
        <v>48</v>
      </c>
      <c r="D3084">
        <v>-4.5999999999999996</v>
      </c>
      <c r="E3084" s="72">
        <v>-140500</v>
      </c>
      <c r="F3084" s="72">
        <v>0</v>
      </c>
      <c r="G3084" s="70" t="s">
        <v>76</v>
      </c>
      <c r="H3084" s="70" t="s">
        <v>2325</v>
      </c>
      <c r="I3084" s="70" t="s">
        <v>373</v>
      </c>
    </row>
    <row r="3085" spans="1:9" x14ac:dyDescent="0.2">
      <c r="A3085" s="71">
        <v>7195896532023</v>
      </c>
      <c r="B3085" s="71">
        <v>7006574313303</v>
      </c>
      <c r="C3085" s="70" t="s">
        <v>81</v>
      </c>
      <c r="D3085">
        <v>-0.26300000000000001</v>
      </c>
      <c r="E3085" s="72">
        <v>-200</v>
      </c>
      <c r="F3085" s="72">
        <v>0</v>
      </c>
      <c r="G3085" s="70" t="s">
        <v>76</v>
      </c>
      <c r="H3085" s="70" t="s">
        <v>2325</v>
      </c>
      <c r="I3085" s="70" t="s">
        <v>373</v>
      </c>
    </row>
    <row r="3086" spans="1:9" x14ac:dyDescent="0.2">
      <c r="A3086" s="71">
        <v>7195896532024</v>
      </c>
      <c r="B3086" s="71">
        <v>7006574313303</v>
      </c>
      <c r="C3086" s="70" t="s">
        <v>79</v>
      </c>
      <c r="D3086">
        <v>-19.600000000000001</v>
      </c>
      <c r="E3086" s="72">
        <v>-4400</v>
      </c>
      <c r="F3086" s="72">
        <v>0</v>
      </c>
      <c r="G3086" s="70" t="s">
        <v>76</v>
      </c>
      <c r="H3086" s="70" t="s">
        <v>2325</v>
      </c>
      <c r="I3086" s="70" t="s">
        <v>373</v>
      </c>
    </row>
    <row r="3087" spans="1:9" x14ac:dyDescent="0.2">
      <c r="A3087" s="71">
        <v>7195896532025</v>
      </c>
      <c r="B3087" s="71">
        <v>7006574313303</v>
      </c>
      <c r="C3087" s="70" t="s">
        <v>75</v>
      </c>
      <c r="D3087">
        <v>24.463000000000001</v>
      </c>
      <c r="E3087" s="72">
        <v>145100</v>
      </c>
      <c r="F3087" s="72">
        <v>0</v>
      </c>
      <c r="G3087" s="70" t="s">
        <v>76</v>
      </c>
      <c r="H3087" s="70" t="s">
        <v>2325</v>
      </c>
      <c r="I3087" s="70" t="s">
        <v>2326</v>
      </c>
    </row>
    <row r="3088" spans="1:9" x14ac:dyDescent="0.2">
      <c r="A3088" s="71">
        <v>7195896542039</v>
      </c>
      <c r="B3088" s="71">
        <v>7006574363367</v>
      </c>
      <c r="C3088" s="70" t="s">
        <v>125</v>
      </c>
      <c r="D3088">
        <v>0.55000000000000004</v>
      </c>
      <c r="E3088" s="72">
        <v>400</v>
      </c>
      <c r="F3088" s="72">
        <v>0</v>
      </c>
      <c r="G3088" s="70" t="s">
        <v>76</v>
      </c>
      <c r="H3088" s="70" t="s">
        <v>2327</v>
      </c>
      <c r="I3088" s="70" t="s">
        <v>78</v>
      </c>
    </row>
    <row r="3089" spans="1:9" x14ac:dyDescent="0.2">
      <c r="A3089" s="71">
        <v>7195896542040</v>
      </c>
      <c r="B3089" s="71">
        <v>7006574363367</v>
      </c>
      <c r="C3089" s="70" t="s">
        <v>80</v>
      </c>
      <c r="D3089">
        <v>-14.85</v>
      </c>
      <c r="E3089" s="72">
        <v>-2500</v>
      </c>
      <c r="F3089" s="72">
        <v>0</v>
      </c>
      <c r="G3089" s="70" t="s">
        <v>76</v>
      </c>
      <c r="H3089" s="70" t="s">
        <v>2327</v>
      </c>
      <c r="I3089" s="70" t="s">
        <v>78</v>
      </c>
    </row>
    <row r="3090" spans="1:9" x14ac:dyDescent="0.2">
      <c r="A3090" s="71">
        <v>7195896542041</v>
      </c>
      <c r="B3090" s="71">
        <v>7006574363367</v>
      </c>
      <c r="C3090" s="70" t="s">
        <v>81</v>
      </c>
      <c r="D3090">
        <v>-0.9</v>
      </c>
      <c r="E3090" s="72">
        <v>-700</v>
      </c>
      <c r="F3090" s="72">
        <v>0</v>
      </c>
      <c r="G3090" s="70" t="s">
        <v>76</v>
      </c>
      <c r="H3090" s="70" t="s">
        <v>2327</v>
      </c>
      <c r="I3090" s="70" t="s">
        <v>78</v>
      </c>
    </row>
    <row r="3091" spans="1:9" x14ac:dyDescent="0.2">
      <c r="A3091" s="71">
        <v>7195896542042</v>
      </c>
      <c r="B3091" s="71">
        <v>7006574363367</v>
      </c>
      <c r="C3091" s="70" t="s">
        <v>79</v>
      </c>
      <c r="D3091">
        <v>2.6</v>
      </c>
      <c r="E3091" s="72">
        <v>700</v>
      </c>
      <c r="F3091" s="72">
        <v>0</v>
      </c>
      <c r="G3091" s="70" t="s">
        <v>76</v>
      </c>
      <c r="H3091" s="70" t="s">
        <v>2327</v>
      </c>
      <c r="I3091" s="70" t="s">
        <v>78</v>
      </c>
    </row>
    <row r="3092" spans="1:9" x14ac:dyDescent="0.2">
      <c r="A3092" s="71">
        <v>7195896542043</v>
      </c>
      <c r="B3092" s="71">
        <v>7006574363367</v>
      </c>
      <c r="C3092" s="70" t="s">
        <v>75</v>
      </c>
      <c r="D3092">
        <v>12.6</v>
      </c>
      <c r="E3092" s="72">
        <v>2100</v>
      </c>
      <c r="F3092" s="72">
        <v>0</v>
      </c>
      <c r="G3092" s="70" t="s">
        <v>76</v>
      </c>
      <c r="H3092" s="70" t="s">
        <v>2327</v>
      </c>
      <c r="I3092" s="70" t="s">
        <v>78</v>
      </c>
    </row>
    <row r="3093" spans="1:9" x14ac:dyDescent="0.2">
      <c r="A3093" s="71">
        <v>7195896562058</v>
      </c>
      <c r="B3093" s="71">
        <v>7006574383403</v>
      </c>
      <c r="C3093" s="70" t="s">
        <v>48</v>
      </c>
      <c r="D3093">
        <v>0</v>
      </c>
      <c r="E3093" s="72">
        <v>10000</v>
      </c>
      <c r="F3093" s="72">
        <v>38300</v>
      </c>
      <c r="G3093" s="70" t="s">
        <v>84</v>
      </c>
      <c r="H3093" s="70" t="s">
        <v>2328</v>
      </c>
      <c r="I3093" s="70" t="s">
        <v>91</v>
      </c>
    </row>
    <row r="3094" spans="1:9" x14ac:dyDescent="0.2">
      <c r="A3094" s="71">
        <v>7195896562059</v>
      </c>
      <c r="B3094" s="71">
        <v>7006574383403</v>
      </c>
      <c r="C3094" s="70" t="s">
        <v>79</v>
      </c>
      <c r="D3094">
        <v>0</v>
      </c>
      <c r="E3094" s="72">
        <v>100</v>
      </c>
      <c r="F3094" s="72">
        <v>0</v>
      </c>
      <c r="G3094" s="70" t="s">
        <v>84</v>
      </c>
      <c r="H3094" s="70" t="s">
        <v>2328</v>
      </c>
      <c r="I3094" s="70" t="s">
        <v>83</v>
      </c>
    </row>
    <row r="3095" spans="1:9" x14ac:dyDescent="0.2">
      <c r="A3095" s="71">
        <v>7195896572065</v>
      </c>
      <c r="B3095" s="71">
        <v>7006574443499</v>
      </c>
      <c r="C3095" s="70" t="s">
        <v>48</v>
      </c>
      <c r="D3095">
        <v>0</v>
      </c>
      <c r="E3095" s="72">
        <v>48200</v>
      </c>
      <c r="F3095" s="72">
        <v>155100</v>
      </c>
      <c r="G3095" s="70" t="s">
        <v>84</v>
      </c>
      <c r="H3095" s="70" t="s">
        <v>2329</v>
      </c>
      <c r="I3095" s="70" t="s">
        <v>91</v>
      </c>
    </row>
    <row r="3096" spans="1:9" x14ac:dyDescent="0.2">
      <c r="A3096" s="71">
        <v>7195896572069</v>
      </c>
      <c r="B3096" s="71">
        <v>7006574473537</v>
      </c>
      <c r="C3096" s="70" t="s">
        <v>48</v>
      </c>
      <c r="D3096">
        <v>0</v>
      </c>
      <c r="E3096" s="72">
        <v>49800</v>
      </c>
      <c r="F3096" s="72">
        <v>113700</v>
      </c>
      <c r="G3096" s="70" t="s">
        <v>84</v>
      </c>
      <c r="H3096" s="70" t="s">
        <v>2330</v>
      </c>
      <c r="I3096" s="70" t="s">
        <v>91</v>
      </c>
    </row>
    <row r="3097" spans="1:9" x14ac:dyDescent="0.2">
      <c r="A3097" s="71">
        <v>7195896602080</v>
      </c>
      <c r="B3097" s="71">
        <v>7006574573699</v>
      </c>
      <c r="C3097" s="70" t="s">
        <v>48</v>
      </c>
      <c r="D3097">
        <v>0</v>
      </c>
      <c r="E3097" s="72">
        <v>246000</v>
      </c>
      <c r="F3097" s="72">
        <v>269500</v>
      </c>
      <c r="G3097" s="70" t="s">
        <v>84</v>
      </c>
      <c r="H3097" s="70" t="s">
        <v>2331</v>
      </c>
      <c r="I3097" s="70" t="s">
        <v>91</v>
      </c>
    </row>
    <row r="3098" spans="1:9" x14ac:dyDescent="0.2">
      <c r="A3098" s="71">
        <v>7195896602091</v>
      </c>
      <c r="B3098" s="71">
        <v>7006574613746</v>
      </c>
      <c r="C3098" s="70" t="s">
        <v>48</v>
      </c>
      <c r="D3098">
        <v>-8.23</v>
      </c>
      <c r="E3098" s="72">
        <v>-235600</v>
      </c>
      <c r="F3098" s="72">
        <v>0</v>
      </c>
      <c r="G3098" s="70" t="s">
        <v>76</v>
      </c>
      <c r="H3098" s="70" t="s">
        <v>2332</v>
      </c>
      <c r="I3098" s="70" t="s">
        <v>78</v>
      </c>
    </row>
    <row r="3099" spans="1:9" x14ac:dyDescent="0.2">
      <c r="A3099" s="71">
        <v>7195896602092</v>
      </c>
      <c r="B3099" s="71">
        <v>7006574613746</v>
      </c>
      <c r="C3099" s="70" t="s">
        <v>81</v>
      </c>
      <c r="D3099">
        <v>4.9089999999999998</v>
      </c>
      <c r="E3099" s="72">
        <v>140500</v>
      </c>
      <c r="F3099" s="72">
        <v>0</v>
      </c>
      <c r="G3099" s="70" t="s">
        <v>76</v>
      </c>
      <c r="H3099" s="70" t="s">
        <v>2332</v>
      </c>
      <c r="I3099" s="70" t="s">
        <v>78</v>
      </c>
    </row>
    <row r="3100" spans="1:9" x14ac:dyDescent="0.2">
      <c r="A3100" s="71">
        <v>7195896602093</v>
      </c>
      <c r="B3100" s="71">
        <v>7006574613746</v>
      </c>
      <c r="C3100" s="70" t="s">
        <v>75</v>
      </c>
      <c r="D3100">
        <v>-2.8260000000000001</v>
      </c>
      <c r="E3100" s="72">
        <v>-700</v>
      </c>
      <c r="F3100" s="72">
        <v>0</v>
      </c>
      <c r="G3100" s="70" t="s">
        <v>76</v>
      </c>
      <c r="H3100" s="70" t="s">
        <v>2332</v>
      </c>
      <c r="I3100" s="70" t="s">
        <v>78</v>
      </c>
    </row>
    <row r="3101" spans="1:9" x14ac:dyDescent="0.2">
      <c r="A3101" s="71">
        <v>7195896602094</v>
      </c>
      <c r="B3101" s="71">
        <v>7006574613746</v>
      </c>
      <c r="C3101" s="70" t="s">
        <v>79</v>
      </c>
      <c r="D3101">
        <v>6.1470000000000002</v>
      </c>
      <c r="E3101" s="72">
        <v>95800</v>
      </c>
      <c r="F3101" s="72">
        <v>0</v>
      </c>
      <c r="G3101" s="70" t="s">
        <v>76</v>
      </c>
      <c r="H3101" s="70" t="s">
        <v>2332</v>
      </c>
      <c r="I3101" s="70" t="s">
        <v>78</v>
      </c>
    </row>
    <row r="3102" spans="1:9" x14ac:dyDescent="0.2">
      <c r="A3102" s="71">
        <v>7195896612108</v>
      </c>
      <c r="B3102" s="71">
        <v>7006574643794</v>
      </c>
      <c r="C3102" s="70" t="s">
        <v>79</v>
      </c>
      <c r="D3102">
        <v>-2.35</v>
      </c>
      <c r="E3102" s="72">
        <v>-500</v>
      </c>
      <c r="F3102" s="72">
        <v>0</v>
      </c>
      <c r="G3102" s="70" t="s">
        <v>76</v>
      </c>
      <c r="H3102" s="70" t="s">
        <v>2333</v>
      </c>
      <c r="I3102" s="70" t="s">
        <v>94</v>
      </c>
    </row>
    <row r="3103" spans="1:9" x14ac:dyDescent="0.2">
      <c r="A3103" s="71">
        <v>7195896612109</v>
      </c>
      <c r="B3103" s="71">
        <v>7006574643794</v>
      </c>
      <c r="C3103" s="70" t="s">
        <v>75</v>
      </c>
      <c r="D3103">
        <v>2.35</v>
      </c>
      <c r="E3103" s="72">
        <v>500</v>
      </c>
      <c r="F3103" s="72">
        <v>0</v>
      </c>
      <c r="G3103" s="70" t="s">
        <v>76</v>
      </c>
      <c r="H3103" s="70" t="s">
        <v>2333</v>
      </c>
      <c r="I3103" s="70" t="s">
        <v>119</v>
      </c>
    </row>
    <row r="3104" spans="1:9" x14ac:dyDescent="0.2">
      <c r="A3104" s="71">
        <v>7195896622115</v>
      </c>
      <c r="B3104" s="71">
        <v>7006574663821</v>
      </c>
      <c r="C3104" s="70" t="s">
        <v>48</v>
      </c>
      <c r="D3104">
        <v>0.3</v>
      </c>
      <c r="E3104" s="72">
        <v>0</v>
      </c>
      <c r="F3104" s="72">
        <v>0</v>
      </c>
      <c r="G3104" s="70" t="s">
        <v>100</v>
      </c>
      <c r="H3104" s="70" t="s">
        <v>2334</v>
      </c>
      <c r="I3104" s="70" t="s">
        <v>167</v>
      </c>
    </row>
    <row r="3105" spans="1:9" x14ac:dyDescent="0.2">
      <c r="A3105" s="71">
        <v>7195896622116</v>
      </c>
      <c r="B3105" s="71">
        <v>7006574663821</v>
      </c>
      <c r="C3105" s="70" t="s">
        <v>48</v>
      </c>
      <c r="D3105">
        <v>0</v>
      </c>
      <c r="E3105" s="72">
        <v>13800</v>
      </c>
      <c r="F3105" s="72">
        <v>0</v>
      </c>
      <c r="G3105" s="70" t="s">
        <v>84</v>
      </c>
      <c r="H3105" s="70" t="s">
        <v>2334</v>
      </c>
      <c r="I3105" s="70" t="s">
        <v>91</v>
      </c>
    </row>
    <row r="3106" spans="1:9" x14ac:dyDescent="0.2">
      <c r="A3106" s="71">
        <v>7195896632122</v>
      </c>
      <c r="B3106" s="71">
        <v>7006574683847</v>
      </c>
      <c r="C3106" s="70" t="s">
        <v>48</v>
      </c>
      <c r="D3106">
        <v>0</v>
      </c>
      <c r="E3106" s="72">
        <v>0</v>
      </c>
      <c r="F3106" s="72">
        <v>62300</v>
      </c>
      <c r="G3106" s="70" t="s">
        <v>84</v>
      </c>
      <c r="H3106" s="70" t="s">
        <v>2335</v>
      </c>
      <c r="I3106" s="70" t="s">
        <v>91</v>
      </c>
    </row>
    <row r="3107" spans="1:9" x14ac:dyDescent="0.2">
      <c r="A3107" s="71">
        <v>7195896632125</v>
      </c>
      <c r="B3107" s="71">
        <v>7006574703880</v>
      </c>
      <c r="C3107" s="70" t="s">
        <v>48</v>
      </c>
      <c r="D3107">
        <v>0</v>
      </c>
      <c r="E3107" s="72">
        <v>0</v>
      </c>
      <c r="F3107" s="72">
        <v>1500</v>
      </c>
      <c r="G3107" s="70" t="s">
        <v>84</v>
      </c>
      <c r="H3107" s="70" t="s">
        <v>2336</v>
      </c>
      <c r="I3107" s="70" t="s">
        <v>91</v>
      </c>
    </row>
    <row r="3108" spans="1:9" x14ac:dyDescent="0.2">
      <c r="A3108" s="71">
        <v>7195896642129</v>
      </c>
      <c r="B3108" s="71">
        <v>7006574713907</v>
      </c>
      <c r="C3108" s="70" t="s">
        <v>48</v>
      </c>
      <c r="D3108">
        <v>0</v>
      </c>
      <c r="E3108" s="72">
        <v>4900</v>
      </c>
      <c r="F3108" s="72">
        <v>32500</v>
      </c>
      <c r="G3108" s="70" t="s">
        <v>84</v>
      </c>
      <c r="H3108" s="70" t="s">
        <v>2337</v>
      </c>
      <c r="I3108" s="70" t="s">
        <v>91</v>
      </c>
    </row>
    <row r="3109" spans="1:9" x14ac:dyDescent="0.2">
      <c r="A3109" s="71">
        <v>7195896642133</v>
      </c>
      <c r="B3109" s="71">
        <v>7006574743941</v>
      </c>
      <c r="C3109" s="70" t="s">
        <v>48</v>
      </c>
      <c r="D3109">
        <v>0</v>
      </c>
      <c r="E3109" s="72">
        <v>5600</v>
      </c>
      <c r="F3109" s="72">
        <v>107100</v>
      </c>
      <c r="G3109" s="70" t="s">
        <v>84</v>
      </c>
      <c r="H3109" s="70" t="s">
        <v>2338</v>
      </c>
      <c r="I3109" s="70" t="s">
        <v>91</v>
      </c>
    </row>
    <row r="3110" spans="1:9" x14ac:dyDescent="0.2">
      <c r="A3110" s="71">
        <v>7195896652137</v>
      </c>
      <c r="B3110" s="71">
        <v>7006574763978</v>
      </c>
      <c r="C3110" s="70" t="s">
        <v>48</v>
      </c>
      <c r="D3110">
        <v>0</v>
      </c>
      <c r="E3110" s="72">
        <v>7700</v>
      </c>
      <c r="F3110" s="72">
        <v>135900</v>
      </c>
      <c r="G3110" s="70" t="s">
        <v>84</v>
      </c>
      <c r="H3110" s="70" t="s">
        <v>2339</v>
      </c>
      <c r="I3110" s="70" t="s">
        <v>91</v>
      </c>
    </row>
    <row r="3111" spans="1:9" x14ac:dyDescent="0.2">
      <c r="A3111" s="71">
        <v>7195896652142</v>
      </c>
      <c r="B3111" s="71">
        <v>7006574794017</v>
      </c>
      <c r="C3111" s="70" t="s">
        <v>48</v>
      </c>
      <c r="D3111">
        <v>0</v>
      </c>
      <c r="E3111" s="72">
        <v>7700</v>
      </c>
      <c r="F3111" s="72">
        <v>39600</v>
      </c>
      <c r="G3111" s="70" t="s">
        <v>84</v>
      </c>
      <c r="H3111" s="70" t="s">
        <v>2340</v>
      </c>
      <c r="I3111" s="70" t="s">
        <v>91</v>
      </c>
    </row>
    <row r="3112" spans="1:9" x14ac:dyDescent="0.2">
      <c r="A3112" s="71">
        <v>7195896662146</v>
      </c>
      <c r="B3112" s="71">
        <v>7006574824054</v>
      </c>
      <c r="C3112" s="70" t="s">
        <v>48</v>
      </c>
      <c r="D3112">
        <v>0</v>
      </c>
      <c r="E3112" s="72">
        <v>6000</v>
      </c>
      <c r="F3112" s="72">
        <v>5200</v>
      </c>
      <c r="G3112" s="70" t="s">
        <v>84</v>
      </c>
      <c r="H3112" s="70" t="s">
        <v>2341</v>
      </c>
      <c r="I3112" s="70" t="s">
        <v>91</v>
      </c>
    </row>
    <row r="3113" spans="1:9" x14ac:dyDescent="0.2">
      <c r="A3113" s="71">
        <v>7195896672149</v>
      </c>
      <c r="B3113" s="71">
        <v>7006574864095</v>
      </c>
      <c r="C3113" s="70" t="s">
        <v>48</v>
      </c>
      <c r="D3113">
        <v>0</v>
      </c>
      <c r="E3113" s="72">
        <v>10800</v>
      </c>
      <c r="F3113" s="72">
        <v>14200</v>
      </c>
      <c r="G3113" s="70" t="s">
        <v>84</v>
      </c>
      <c r="H3113" s="70" t="s">
        <v>2342</v>
      </c>
      <c r="I3113" s="70" t="s">
        <v>91</v>
      </c>
    </row>
    <row r="3114" spans="1:9" x14ac:dyDescent="0.2">
      <c r="A3114" s="71">
        <v>7195896672153</v>
      </c>
      <c r="B3114" s="71">
        <v>7006574894129</v>
      </c>
      <c r="C3114" s="70" t="s">
        <v>48</v>
      </c>
      <c r="D3114">
        <v>0</v>
      </c>
      <c r="E3114" s="72">
        <v>4200</v>
      </c>
      <c r="F3114" s="72">
        <v>28300</v>
      </c>
      <c r="G3114" s="70" t="s">
        <v>84</v>
      </c>
      <c r="H3114" s="70" t="s">
        <v>2343</v>
      </c>
      <c r="I3114" s="70" t="s">
        <v>91</v>
      </c>
    </row>
    <row r="3115" spans="1:9" x14ac:dyDescent="0.2">
      <c r="A3115" s="71">
        <v>7195896682157</v>
      </c>
      <c r="B3115" s="71">
        <v>7006574914164</v>
      </c>
      <c r="C3115" s="70" t="s">
        <v>48</v>
      </c>
      <c r="D3115">
        <v>0</v>
      </c>
      <c r="E3115" s="72">
        <v>8900</v>
      </c>
      <c r="F3115" s="72">
        <v>21800</v>
      </c>
      <c r="G3115" s="70" t="s">
        <v>84</v>
      </c>
      <c r="H3115" s="70" t="s">
        <v>2344</v>
      </c>
      <c r="I3115" s="70" t="s">
        <v>91</v>
      </c>
    </row>
    <row r="3116" spans="1:9" x14ac:dyDescent="0.2">
      <c r="A3116" s="71">
        <v>7195896682163</v>
      </c>
      <c r="B3116" s="71">
        <v>7006574944202</v>
      </c>
      <c r="C3116" s="70" t="s">
        <v>48</v>
      </c>
      <c r="D3116">
        <v>0</v>
      </c>
      <c r="E3116" s="72">
        <v>10400</v>
      </c>
      <c r="F3116" s="72">
        <v>30200</v>
      </c>
      <c r="G3116" s="70" t="s">
        <v>84</v>
      </c>
      <c r="H3116" s="70" t="s">
        <v>2345</v>
      </c>
      <c r="I3116" s="70" t="s">
        <v>91</v>
      </c>
    </row>
    <row r="3117" spans="1:9" x14ac:dyDescent="0.2">
      <c r="A3117" s="71">
        <v>7195896692166</v>
      </c>
      <c r="B3117" s="71">
        <v>7006574964233</v>
      </c>
      <c r="C3117" s="70" t="s">
        <v>48</v>
      </c>
      <c r="D3117">
        <v>0</v>
      </c>
      <c r="E3117" s="72">
        <v>10300</v>
      </c>
      <c r="F3117" s="72">
        <v>29500</v>
      </c>
      <c r="G3117" s="70" t="s">
        <v>84</v>
      </c>
      <c r="H3117" s="70" t="s">
        <v>2346</v>
      </c>
      <c r="I3117" s="70" t="s">
        <v>91</v>
      </c>
    </row>
    <row r="3118" spans="1:9" x14ac:dyDescent="0.2">
      <c r="A3118" s="71">
        <v>7195896692170</v>
      </c>
      <c r="B3118" s="71">
        <v>7006574994267</v>
      </c>
      <c r="C3118" s="70" t="s">
        <v>48</v>
      </c>
      <c r="D3118">
        <v>0</v>
      </c>
      <c r="E3118" s="72">
        <v>35300</v>
      </c>
      <c r="F3118" s="72">
        <v>73700</v>
      </c>
      <c r="G3118" s="70" t="s">
        <v>84</v>
      </c>
      <c r="H3118" s="70" t="s">
        <v>2347</v>
      </c>
      <c r="I3118" s="70" t="s">
        <v>91</v>
      </c>
    </row>
    <row r="3119" spans="1:9" x14ac:dyDescent="0.2">
      <c r="A3119" s="71">
        <v>7195896702173</v>
      </c>
      <c r="B3119" s="71">
        <v>7006575014298</v>
      </c>
      <c r="C3119" s="70" t="s">
        <v>48</v>
      </c>
      <c r="D3119">
        <v>0</v>
      </c>
      <c r="E3119" s="72">
        <v>52600</v>
      </c>
      <c r="F3119" s="72">
        <v>46600</v>
      </c>
      <c r="G3119" s="70" t="s">
        <v>84</v>
      </c>
      <c r="H3119" s="70" t="s">
        <v>2348</v>
      </c>
      <c r="I3119" s="70" t="s">
        <v>91</v>
      </c>
    </row>
    <row r="3120" spans="1:9" x14ac:dyDescent="0.2">
      <c r="A3120" s="71">
        <v>7195896702176</v>
      </c>
      <c r="B3120" s="71">
        <v>7006575044333</v>
      </c>
      <c r="C3120" s="70" t="s">
        <v>48</v>
      </c>
      <c r="D3120">
        <v>0</v>
      </c>
      <c r="E3120" s="72">
        <v>46800</v>
      </c>
      <c r="F3120" s="72">
        <v>193800</v>
      </c>
      <c r="G3120" s="70" t="s">
        <v>84</v>
      </c>
      <c r="H3120" s="70" t="s">
        <v>2349</v>
      </c>
      <c r="I3120" s="70" t="s">
        <v>91</v>
      </c>
    </row>
    <row r="3121" spans="1:9" x14ac:dyDescent="0.2">
      <c r="A3121" s="71">
        <v>7195896712182</v>
      </c>
      <c r="B3121" s="71">
        <v>7006575064372</v>
      </c>
      <c r="C3121" s="70" t="s">
        <v>48</v>
      </c>
      <c r="D3121">
        <v>0</v>
      </c>
      <c r="E3121" s="72">
        <v>43300</v>
      </c>
      <c r="F3121" s="72">
        <v>2900</v>
      </c>
      <c r="G3121" s="70" t="s">
        <v>84</v>
      </c>
      <c r="H3121" s="70" t="s">
        <v>2350</v>
      </c>
      <c r="I3121" s="70" t="s">
        <v>91</v>
      </c>
    </row>
    <row r="3122" spans="1:9" x14ac:dyDescent="0.2">
      <c r="A3122" s="71">
        <v>7195896712186</v>
      </c>
      <c r="B3122" s="71">
        <v>7006575104413</v>
      </c>
      <c r="C3122" s="70" t="s">
        <v>48</v>
      </c>
      <c r="D3122">
        <v>0</v>
      </c>
      <c r="E3122" s="72">
        <v>5000</v>
      </c>
      <c r="F3122" s="72">
        <v>23900</v>
      </c>
      <c r="G3122" s="70" t="s">
        <v>84</v>
      </c>
      <c r="H3122" s="70" t="s">
        <v>2351</v>
      </c>
      <c r="I3122" s="70" t="s">
        <v>91</v>
      </c>
    </row>
    <row r="3123" spans="1:9" x14ac:dyDescent="0.2">
      <c r="A3123" s="71">
        <v>7195896712189</v>
      </c>
      <c r="B3123" s="71">
        <v>7006575124439</v>
      </c>
      <c r="C3123" s="70" t="s">
        <v>48</v>
      </c>
      <c r="D3123">
        <v>0</v>
      </c>
      <c r="E3123" s="72">
        <v>0</v>
      </c>
      <c r="F3123" s="72">
        <v>5000</v>
      </c>
      <c r="G3123" s="70" t="s">
        <v>84</v>
      </c>
      <c r="H3123" s="70" t="s">
        <v>2352</v>
      </c>
      <c r="I3123" s="70" t="s">
        <v>91</v>
      </c>
    </row>
    <row r="3124" spans="1:9" x14ac:dyDescent="0.2">
      <c r="A3124" s="71">
        <v>7195896722192</v>
      </c>
      <c r="B3124" s="71">
        <v>7006575134462</v>
      </c>
      <c r="C3124" s="70" t="s">
        <v>48</v>
      </c>
      <c r="D3124">
        <v>0</v>
      </c>
      <c r="E3124" s="72">
        <v>0</v>
      </c>
      <c r="F3124" s="72">
        <v>5000</v>
      </c>
      <c r="G3124" s="70" t="s">
        <v>84</v>
      </c>
      <c r="H3124" s="70" t="s">
        <v>2353</v>
      </c>
      <c r="I3124" s="70" t="s">
        <v>91</v>
      </c>
    </row>
    <row r="3125" spans="1:9" x14ac:dyDescent="0.2">
      <c r="A3125" s="71">
        <v>7195896722195</v>
      </c>
      <c r="B3125" s="71">
        <v>7006575144486</v>
      </c>
      <c r="C3125" s="70" t="s">
        <v>48</v>
      </c>
      <c r="D3125">
        <v>0</v>
      </c>
      <c r="E3125" s="72">
        <v>0</v>
      </c>
      <c r="F3125" s="72">
        <v>5000</v>
      </c>
      <c r="G3125" s="70" t="s">
        <v>84</v>
      </c>
      <c r="H3125" s="70" t="s">
        <v>2354</v>
      </c>
      <c r="I3125" s="70" t="s">
        <v>91</v>
      </c>
    </row>
    <row r="3126" spans="1:9" x14ac:dyDescent="0.2">
      <c r="A3126" s="71">
        <v>7195896722198</v>
      </c>
      <c r="B3126" s="71">
        <v>7006575164512</v>
      </c>
      <c r="C3126" s="70" t="s">
        <v>48</v>
      </c>
      <c r="D3126">
        <v>0</v>
      </c>
      <c r="E3126" s="72">
        <v>0</v>
      </c>
      <c r="F3126" s="72">
        <v>5000</v>
      </c>
      <c r="G3126" s="70" t="s">
        <v>84</v>
      </c>
      <c r="H3126" s="70" t="s">
        <v>2355</v>
      </c>
      <c r="I3126" s="70" t="s">
        <v>91</v>
      </c>
    </row>
    <row r="3127" spans="1:9" x14ac:dyDescent="0.2">
      <c r="A3127" s="71">
        <v>7195896732201</v>
      </c>
      <c r="B3127" s="71">
        <v>7006575174537</v>
      </c>
      <c r="C3127" s="70" t="s">
        <v>48</v>
      </c>
      <c r="D3127">
        <v>0</v>
      </c>
      <c r="E3127" s="72">
        <v>0</v>
      </c>
      <c r="F3127" s="72">
        <v>5000</v>
      </c>
      <c r="G3127" s="70" t="s">
        <v>84</v>
      </c>
      <c r="H3127" s="70" t="s">
        <v>2356</v>
      </c>
      <c r="I3127" s="70" t="s">
        <v>91</v>
      </c>
    </row>
    <row r="3128" spans="1:9" x14ac:dyDescent="0.2">
      <c r="A3128" s="71">
        <v>7195896732204</v>
      </c>
      <c r="B3128" s="71">
        <v>7006575194562</v>
      </c>
      <c r="C3128" s="70" t="s">
        <v>48</v>
      </c>
      <c r="D3128">
        <v>0</v>
      </c>
      <c r="E3128" s="72">
        <v>0</v>
      </c>
      <c r="F3128" s="72">
        <v>5000</v>
      </c>
      <c r="G3128" s="70" t="s">
        <v>84</v>
      </c>
      <c r="H3128" s="70" t="s">
        <v>2357</v>
      </c>
      <c r="I3128" s="70" t="s">
        <v>91</v>
      </c>
    </row>
    <row r="3129" spans="1:9" x14ac:dyDescent="0.2">
      <c r="A3129" s="71">
        <v>7195896742207</v>
      </c>
      <c r="B3129" s="71">
        <v>7006575204587</v>
      </c>
      <c r="C3129" s="70" t="s">
        <v>48</v>
      </c>
      <c r="D3129">
        <v>0</v>
      </c>
      <c r="E3129" s="72">
        <v>0</v>
      </c>
      <c r="F3129" s="72">
        <v>5000</v>
      </c>
      <c r="G3129" s="70" t="s">
        <v>84</v>
      </c>
      <c r="H3129" s="70" t="s">
        <v>2358</v>
      </c>
      <c r="I3129" s="70" t="s">
        <v>91</v>
      </c>
    </row>
    <row r="3130" spans="1:9" x14ac:dyDescent="0.2">
      <c r="A3130" s="71">
        <v>7195896742210</v>
      </c>
      <c r="B3130" s="71">
        <v>7006575224612</v>
      </c>
      <c r="C3130" s="70" t="s">
        <v>48</v>
      </c>
      <c r="D3130">
        <v>0</v>
      </c>
      <c r="E3130" s="72">
        <v>0</v>
      </c>
      <c r="F3130" s="72">
        <v>5000</v>
      </c>
      <c r="G3130" s="70" t="s">
        <v>84</v>
      </c>
      <c r="H3130" s="70" t="s">
        <v>2359</v>
      </c>
      <c r="I3130" s="70" t="s">
        <v>91</v>
      </c>
    </row>
    <row r="3131" spans="1:9" x14ac:dyDescent="0.2">
      <c r="A3131" s="71">
        <v>7195896742213</v>
      </c>
      <c r="B3131" s="71">
        <v>7006575234636</v>
      </c>
      <c r="C3131" s="70" t="s">
        <v>48</v>
      </c>
      <c r="D3131">
        <v>0</v>
      </c>
      <c r="E3131" s="72">
        <v>0</v>
      </c>
      <c r="F3131" s="72">
        <v>5000</v>
      </c>
      <c r="G3131" s="70" t="s">
        <v>84</v>
      </c>
      <c r="H3131" s="70" t="s">
        <v>2360</v>
      </c>
      <c r="I3131" s="70" t="s">
        <v>91</v>
      </c>
    </row>
    <row r="3132" spans="1:9" x14ac:dyDescent="0.2">
      <c r="A3132" s="71">
        <v>7195896752216</v>
      </c>
      <c r="B3132" s="71">
        <v>7006575254659</v>
      </c>
      <c r="C3132" s="70" t="s">
        <v>48</v>
      </c>
      <c r="D3132">
        <v>0</v>
      </c>
      <c r="E3132" s="72">
        <v>0</v>
      </c>
      <c r="F3132" s="72">
        <v>5000</v>
      </c>
      <c r="G3132" s="70" t="s">
        <v>84</v>
      </c>
      <c r="H3132" s="70" t="s">
        <v>2361</v>
      </c>
      <c r="I3132" s="70" t="s">
        <v>91</v>
      </c>
    </row>
    <row r="3133" spans="1:9" x14ac:dyDescent="0.2">
      <c r="A3133" s="71">
        <v>7195896752219</v>
      </c>
      <c r="B3133" s="71">
        <v>7006575264682</v>
      </c>
      <c r="C3133" s="70" t="s">
        <v>48</v>
      </c>
      <c r="D3133">
        <v>0</v>
      </c>
      <c r="E3133" s="72">
        <v>0</v>
      </c>
      <c r="F3133" s="72">
        <v>5000</v>
      </c>
      <c r="G3133" s="70" t="s">
        <v>84</v>
      </c>
      <c r="H3133" s="70" t="s">
        <v>2362</v>
      </c>
      <c r="I3133" s="70" t="s">
        <v>91</v>
      </c>
    </row>
    <row r="3134" spans="1:9" x14ac:dyDescent="0.2">
      <c r="A3134" s="71">
        <v>7195896762222</v>
      </c>
      <c r="B3134" s="71">
        <v>7006575274706</v>
      </c>
      <c r="C3134" s="70" t="s">
        <v>48</v>
      </c>
      <c r="D3134">
        <v>0</v>
      </c>
      <c r="E3134" s="72">
        <v>0</v>
      </c>
      <c r="F3134" s="72">
        <v>5000</v>
      </c>
      <c r="G3134" s="70" t="s">
        <v>84</v>
      </c>
      <c r="H3134" s="70" t="s">
        <v>2363</v>
      </c>
      <c r="I3134" s="70" t="s">
        <v>91</v>
      </c>
    </row>
    <row r="3135" spans="1:9" x14ac:dyDescent="0.2">
      <c r="A3135" s="71">
        <v>7195896762225</v>
      </c>
      <c r="B3135" s="71">
        <v>7006575294730</v>
      </c>
      <c r="C3135" s="70" t="s">
        <v>48</v>
      </c>
      <c r="D3135">
        <v>0</v>
      </c>
      <c r="E3135" s="72">
        <v>0</v>
      </c>
      <c r="F3135" s="72">
        <v>5000</v>
      </c>
      <c r="G3135" s="70" t="s">
        <v>84</v>
      </c>
      <c r="H3135" s="70" t="s">
        <v>2364</v>
      </c>
      <c r="I3135" s="70" t="s">
        <v>91</v>
      </c>
    </row>
    <row r="3136" spans="1:9" x14ac:dyDescent="0.2">
      <c r="A3136" s="71">
        <v>7195896772228</v>
      </c>
      <c r="B3136" s="71">
        <v>7006575304754</v>
      </c>
      <c r="C3136" s="70" t="s">
        <v>48</v>
      </c>
      <c r="D3136">
        <v>0</v>
      </c>
      <c r="E3136" s="72">
        <v>0</v>
      </c>
      <c r="F3136" s="72">
        <v>5000</v>
      </c>
      <c r="G3136" s="70" t="s">
        <v>84</v>
      </c>
      <c r="H3136" s="70" t="s">
        <v>2365</v>
      </c>
      <c r="I3136" s="70" t="s">
        <v>91</v>
      </c>
    </row>
    <row r="3137" spans="1:9" x14ac:dyDescent="0.2">
      <c r="A3137" s="71">
        <v>7195896772231</v>
      </c>
      <c r="B3137" s="71">
        <v>7006575324778</v>
      </c>
      <c r="C3137" s="70" t="s">
        <v>48</v>
      </c>
      <c r="D3137">
        <v>0</v>
      </c>
      <c r="E3137" s="72">
        <v>0</v>
      </c>
      <c r="F3137" s="72">
        <v>5000</v>
      </c>
      <c r="G3137" s="70" t="s">
        <v>84</v>
      </c>
      <c r="H3137" s="70" t="s">
        <v>2366</v>
      </c>
      <c r="I3137" s="70" t="s">
        <v>91</v>
      </c>
    </row>
    <row r="3138" spans="1:9" x14ac:dyDescent="0.2">
      <c r="A3138" s="71">
        <v>7195896772234</v>
      </c>
      <c r="B3138" s="71">
        <v>7006575344801</v>
      </c>
      <c r="C3138" s="70" t="s">
        <v>48</v>
      </c>
      <c r="D3138">
        <v>0</v>
      </c>
      <c r="E3138" s="72">
        <v>0</v>
      </c>
      <c r="F3138" s="72">
        <v>5000</v>
      </c>
      <c r="G3138" s="70" t="s">
        <v>84</v>
      </c>
      <c r="H3138" s="70" t="s">
        <v>2367</v>
      </c>
      <c r="I3138" s="70" t="s">
        <v>91</v>
      </c>
    </row>
    <row r="3139" spans="1:9" x14ac:dyDescent="0.2">
      <c r="A3139" s="71">
        <v>7195896902237</v>
      </c>
      <c r="B3139" s="71">
        <v>7006575354824</v>
      </c>
      <c r="C3139" s="70" t="s">
        <v>48</v>
      </c>
      <c r="D3139">
        <v>0</v>
      </c>
      <c r="E3139" s="72">
        <v>0</v>
      </c>
      <c r="F3139" s="72">
        <v>5000</v>
      </c>
      <c r="G3139" s="70" t="s">
        <v>84</v>
      </c>
      <c r="H3139" s="70" t="s">
        <v>2368</v>
      </c>
      <c r="I3139" s="70" t="s">
        <v>91</v>
      </c>
    </row>
    <row r="3140" spans="1:9" x14ac:dyDescent="0.2">
      <c r="A3140" s="71">
        <v>7195896912240</v>
      </c>
      <c r="B3140" s="71">
        <v>7006575364847</v>
      </c>
      <c r="C3140" s="70" t="s">
        <v>48</v>
      </c>
      <c r="D3140">
        <v>0</v>
      </c>
      <c r="E3140" s="72">
        <v>5000</v>
      </c>
      <c r="F3140" s="72">
        <v>63000</v>
      </c>
      <c r="G3140" s="70" t="s">
        <v>84</v>
      </c>
      <c r="H3140" s="70" t="s">
        <v>2369</v>
      </c>
      <c r="I3140" s="70" t="s">
        <v>91</v>
      </c>
    </row>
    <row r="3141" spans="1:9" x14ac:dyDescent="0.2">
      <c r="A3141" s="71">
        <v>7195896912243</v>
      </c>
      <c r="B3141" s="71">
        <v>7006575384872</v>
      </c>
      <c r="C3141" s="70" t="s">
        <v>48</v>
      </c>
      <c r="D3141">
        <v>0</v>
      </c>
      <c r="E3141" s="72">
        <v>5000</v>
      </c>
      <c r="F3141" s="72">
        <v>61400</v>
      </c>
      <c r="G3141" s="70" t="s">
        <v>84</v>
      </c>
      <c r="H3141" s="70" t="s">
        <v>2370</v>
      </c>
      <c r="I3141" s="70" t="s">
        <v>91</v>
      </c>
    </row>
    <row r="3142" spans="1:9" x14ac:dyDescent="0.2">
      <c r="A3142" s="71">
        <v>7195896922246</v>
      </c>
      <c r="B3142" s="71">
        <v>7006575394897</v>
      </c>
      <c r="C3142" s="70" t="s">
        <v>48</v>
      </c>
      <c r="D3142">
        <v>0</v>
      </c>
      <c r="E3142" s="72">
        <v>5000</v>
      </c>
      <c r="F3142" s="72">
        <v>65700</v>
      </c>
      <c r="G3142" s="70" t="s">
        <v>84</v>
      </c>
      <c r="H3142" s="70" t="s">
        <v>2371</v>
      </c>
      <c r="I3142" s="70" t="s">
        <v>91</v>
      </c>
    </row>
    <row r="3143" spans="1:9" x14ac:dyDescent="0.2">
      <c r="A3143" s="71">
        <v>7195896922249</v>
      </c>
      <c r="B3143" s="71">
        <v>7006575414923</v>
      </c>
      <c r="C3143" s="70" t="s">
        <v>48</v>
      </c>
      <c r="D3143">
        <v>0</v>
      </c>
      <c r="E3143" s="72">
        <v>5000</v>
      </c>
      <c r="F3143" s="72">
        <v>70600</v>
      </c>
      <c r="G3143" s="70" t="s">
        <v>84</v>
      </c>
      <c r="H3143" s="70" t="s">
        <v>2372</v>
      </c>
      <c r="I3143" s="70" t="s">
        <v>91</v>
      </c>
    </row>
    <row r="3144" spans="1:9" x14ac:dyDescent="0.2">
      <c r="A3144" s="71">
        <v>7195896932252</v>
      </c>
      <c r="B3144" s="71">
        <v>7006575434949</v>
      </c>
      <c r="C3144" s="70" t="s">
        <v>48</v>
      </c>
      <c r="D3144">
        <v>0</v>
      </c>
      <c r="E3144" s="72">
        <v>5000</v>
      </c>
      <c r="F3144" s="72">
        <v>55800</v>
      </c>
      <c r="G3144" s="70" t="s">
        <v>84</v>
      </c>
      <c r="H3144" s="70" t="s">
        <v>2373</v>
      </c>
      <c r="I3144" s="70" t="s">
        <v>91</v>
      </c>
    </row>
    <row r="3145" spans="1:9" x14ac:dyDescent="0.2">
      <c r="A3145" s="71">
        <v>7195896932255</v>
      </c>
      <c r="B3145" s="71">
        <v>7006575444976</v>
      </c>
      <c r="C3145" s="70" t="s">
        <v>48</v>
      </c>
      <c r="D3145">
        <v>0</v>
      </c>
      <c r="E3145" s="72">
        <v>5000</v>
      </c>
      <c r="F3145" s="72">
        <v>55500</v>
      </c>
      <c r="G3145" s="70" t="s">
        <v>84</v>
      </c>
      <c r="H3145" s="70" t="s">
        <v>2374</v>
      </c>
      <c r="I3145" s="70" t="s">
        <v>91</v>
      </c>
    </row>
    <row r="3146" spans="1:9" x14ac:dyDescent="0.2">
      <c r="A3146" s="71">
        <v>7195896932258</v>
      </c>
      <c r="B3146" s="71">
        <v>7006575465003</v>
      </c>
      <c r="C3146" s="70" t="s">
        <v>48</v>
      </c>
      <c r="D3146">
        <v>0</v>
      </c>
      <c r="E3146" s="72">
        <v>5000</v>
      </c>
      <c r="F3146" s="72">
        <v>62500</v>
      </c>
      <c r="G3146" s="70" t="s">
        <v>84</v>
      </c>
      <c r="H3146" s="70" t="s">
        <v>2375</v>
      </c>
      <c r="I3146" s="70" t="s">
        <v>91</v>
      </c>
    </row>
    <row r="3147" spans="1:9" x14ac:dyDescent="0.2">
      <c r="A3147" s="71">
        <v>7195896942261</v>
      </c>
      <c r="B3147" s="71">
        <v>7006575485029</v>
      </c>
      <c r="C3147" s="70" t="s">
        <v>48</v>
      </c>
      <c r="D3147">
        <v>0</v>
      </c>
      <c r="E3147" s="72">
        <v>5000</v>
      </c>
      <c r="F3147" s="72">
        <v>70000</v>
      </c>
      <c r="G3147" s="70" t="s">
        <v>84</v>
      </c>
      <c r="H3147" s="70" t="s">
        <v>2376</v>
      </c>
      <c r="I3147" s="70" t="s">
        <v>91</v>
      </c>
    </row>
    <row r="3148" spans="1:9" x14ac:dyDescent="0.2">
      <c r="A3148" s="71">
        <v>7195896942264</v>
      </c>
      <c r="B3148" s="71">
        <v>7006575495053</v>
      </c>
      <c r="C3148" s="70" t="s">
        <v>48</v>
      </c>
      <c r="D3148">
        <v>0</v>
      </c>
      <c r="E3148" s="72">
        <v>5000</v>
      </c>
      <c r="F3148" s="72">
        <v>51200</v>
      </c>
      <c r="G3148" s="70" t="s">
        <v>84</v>
      </c>
      <c r="H3148" s="70" t="s">
        <v>2377</v>
      </c>
      <c r="I3148" s="70" t="s">
        <v>91</v>
      </c>
    </row>
    <row r="3149" spans="1:9" x14ac:dyDescent="0.2">
      <c r="A3149" s="71">
        <v>7195896952267</v>
      </c>
      <c r="B3149" s="71">
        <v>7006575515078</v>
      </c>
      <c r="C3149" s="70" t="s">
        <v>48</v>
      </c>
      <c r="D3149">
        <v>0</v>
      </c>
      <c r="E3149" s="72">
        <v>5000</v>
      </c>
      <c r="F3149" s="72">
        <v>42400</v>
      </c>
      <c r="G3149" s="70" t="s">
        <v>84</v>
      </c>
      <c r="H3149" s="70" t="s">
        <v>2378</v>
      </c>
      <c r="I3149" s="70" t="s">
        <v>91</v>
      </c>
    </row>
    <row r="3150" spans="1:9" x14ac:dyDescent="0.2">
      <c r="A3150" s="71">
        <v>7195896952270</v>
      </c>
      <c r="B3150" s="71">
        <v>7006575525103</v>
      </c>
      <c r="C3150" s="70" t="s">
        <v>48</v>
      </c>
      <c r="D3150">
        <v>0</v>
      </c>
      <c r="E3150" s="72">
        <v>5000</v>
      </c>
      <c r="F3150" s="72">
        <v>64800</v>
      </c>
      <c r="G3150" s="70" t="s">
        <v>84</v>
      </c>
      <c r="H3150" s="70" t="s">
        <v>2379</v>
      </c>
      <c r="I3150" s="70" t="s">
        <v>91</v>
      </c>
    </row>
    <row r="3151" spans="1:9" x14ac:dyDescent="0.2">
      <c r="A3151" s="71">
        <v>7195896952273</v>
      </c>
      <c r="B3151" s="71">
        <v>7006575555134</v>
      </c>
      <c r="C3151" s="70" t="s">
        <v>48</v>
      </c>
      <c r="D3151">
        <v>0</v>
      </c>
      <c r="E3151" s="72">
        <v>5000</v>
      </c>
      <c r="F3151" s="72">
        <v>45400</v>
      </c>
      <c r="G3151" s="70" t="s">
        <v>84</v>
      </c>
      <c r="H3151" s="70" t="s">
        <v>2380</v>
      </c>
      <c r="I3151" s="70" t="s">
        <v>91</v>
      </c>
    </row>
    <row r="3152" spans="1:9" x14ac:dyDescent="0.2">
      <c r="A3152" s="71">
        <v>7195896962276</v>
      </c>
      <c r="B3152" s="71">
        <v>7006575565161</v>
      </c>
      <c r="C3152" s="70" t="s">
        <v>48</v>
      </c>
      <c r="D3152">
        <v>0</v>
      </c>
      <c r="E3152" s="72">
        <v>5000</v>
      </c>
      <c r="F3152" s="72">
        <v>50000</v>
      </c>
      <c r="G3152" s="70" t="s">
        <v>84</v>
      </c>
      <c r="H3152" s="70" t="s">
        <v>2381</v>
      </c>
      <c r="I3152" s="70" t="s">
        <v>91</v>
      </c>
    </row>
    <row r="3153" spans="1:9" x14ac:dyDescent="0.2">
      <c r="A3153" s="71">
        <v>7195896962279</v>
      </c>
      <c r="B3153" s="71">
        <v>7006575585188</v>
      </c>
      <c r="C3153" s="70" t="s">
        <v>48</v>
      </c>
      <c r="D3153">
        <v>0</v>
      </c>
      <c r="E3153" s="72">
        <v>5000</v>
      </c>
      <c r="F3153" s="72">
        <v>66900</v>
      </c>
      <c r="G3153" s="70" t="s">
        <v>84</v>
      </c>
      <c r="H3153" s="70" t="s">
        <v>2382</v>
      </c>
      <c r="I3153" s="70" t="s">
        <v>91</v>
      </c>
    </row>
    <row r="3154" spans="1:9" x14ac:dyDescent="0.2">
      <c r="A3154" s="71">
        <v>7195896972282</v>
      </c>
      <c r="B3154" s="71">
        <v>7006575605216</v>
      </c>
      <c r="C3154" s="70" t="s">
        <v>48</v>
      </c>
      <c r="D3154">
        <v>0</v>
      </c>
      <c r="E3154" s="72">
        <v>5000</v>
      </c>
      <c r="F3154" s="72">
        <v>42800</v>
      </c>
      <c r="G3154" s="70" t="s">
        <v>84</v>
      </c>
      <c r="H3154" s="70" t="s">
        <v>2383</v>
      </c>
      <c r="I3154" s="70" t="s">
        <v>91</v>
      </c>
    </row>
    <row r="3155" spans="1:9" x14ac:dyDescent="0.2">
      <c r="A3155" s="71">
        <v>7195896972285</v>
      </c>
      <c r="B3155" s="71">
        <v>7006575625244</v>
      </c>
      <c r="C3155" s="70" t="s">
        <v>48</v>
      </c>
      <c r="D3155">
        <v>0</v>
      </c>
      <c r="E3155" s="72">
        <v>5000</v>
      </c>
      <c r="F3155" s="72">
        <v>41300</v>
      </c>
      <c r="G3155" s="70" t="s">
        <v>84</v>
      </c>
      <c r="H3155" s="70" t="s">
        <v>2384</v>
      </c>
      <c r="I3155" s="70" t="s">
        <v>91</v>
      </c>
    </row>
    <row r="3156" spans="1:9" x14ac:dyDescent="0.2">
      <c r="A3156" s="71">
        <v>7195896982288</v>
      </c>
      <c r="B3156" s="71">
        <v>7006575635271</v>
      </c>
      <c r="C3156" s="70" t="s">
        <v>48</v>
      </c>
      <c r="D3156">
        <v>0</v>
      </c>
      <c r="E3156" s="72">
        <v>5000</v>
      </c>
      <c r="F3156" s="72">
        <v>52700</v>
      </c>
      <c r="G3156" s="70" t="s">
        <v>84</v>
      </c>
      <c r="H3156" s="70" t="s">
        <v>2385</v>
      </c>
      <c r="I3156" s="70" t="s">
        <v>91</v>
      </c>
    </row>
    <row r="3157" spans="1:9" x14ac:dyDescent="0.2">
      <c r="A3157" s="71">
        <v>7195896982291</v>
      </c>
      <c r="B3157" s="71">
        <v>7006575655296</v>
      </c>
      <c r="C3157" s="70" t="s">
        <v>48</v>
      </c>
      <c r="D3157">
        <v>0</v>
      </c>
      <c r="E3157" s="72">
        <v>5000</v>
      </c>
      <c r="F3157" s="72">
        <v>55900</v>
      </c>
      <c r="G3157" s="70" t="s">
        <v>84</v>
      </c>
      <c r="H3157" s="70" t="s">
        <v>2386</v>
      </c>
      <c r="I3157" s="70" t="s">
        <v>91</v>
      </c>
    </row>
    <row r="3158" spans="1:9" x14ac:dyDescent="0.2">
      <c r="A3158" s="71">
        <v>7195896982294</v>
      </c>
      <c r="B3158" s="71">
        <v>7006575665321</v>
      </c>
      <c r="C3158" s="70" t="s">
        <v>48</v>
      </c>
      <c r="D3158">
        <v>0</v>
      </c>
      <c r="E3158" s="72">
        <v>5000</v>
      </c>
      <c r="F3158" s="72">
        <v>70200</v>
      </c>
      <c r="G3158" s="70" t="s">
        <v>84</v>
      </c>
      <c r="H3158" s="70" t="s">
        <v>2387</v>
      </c>
      <c r="I3158" s="70" t="s">
        <v>91</v>
      </c>
    </row>
    <row r="3159" spans="1:9" x14ac:dyDescent="0.2">
      <c r="A3159" s="71">
        <v>7195896992297</v>
      </c>
      <c r="B3159" s="71">
        <v>7006575685346</v>
      </c>
      <c r="C3159" s="70" t="s">
        <v>48</v>
      </c>
      <c r="D3159">
        <v>0</v>
      </c>
      <c r="E3159" s="72">
        <v>5000</v>
      </c>
      <c r="F3159" s="72">
        <v>60000</v>
      </c>
      <c r="G3159" s="70" t="s">
        <v>84</v>
      </c>
      <c r="H3159" s="70" t="s">
        <v>2388</v>
      </c>
      <c r="I3159" s="70" t="s">
        <v>91</v>
      </c>
    </row>
    <row r="3160" spans="1:9" x14ac:dyDescent="0.2">
      <c r="A3160" s="71">
        <v>7195896992300</v>
      </c>
      <c r="B3160" s="71">
        <v>7006575705374</v>
      </c>
      <c r="C3160" s="70" t="s">
        <v>48</v>
      </c>
      <c r="D3160">
        <v>0</v>
      </c>
      <c r="E3160" s="72">
        <v>5000</v>
      </c>
      <c r="F3160" s="72">
        <v>53800</v>
      </c>
      <c r="G3160" s="70" t="s">
        <v>84</v>
      </c>
      <c r="H3160" s="70" t="s">
        <v>2389</v>
      </c>
      <c r="I3160" s="70" t="s">
        <v>91</v>
      </c>
    </row>
    <row r="3161" spans="1:9" x14ac:dyDescent="0.2">
      <c r="A3161" s="71">
        <v>7195897002305</v>
      </c>
      <c r="B3161" s="71">
        <v>7006575745429</v>
      </c>
      <c r="C3161" s="70" t="s">
        <v>48</v>
      </c>
      <c r="D3161">
        <v>0</v>
      </c>
      <c r="E3161" s="72">
        <v>5000</v>
      </c>
      <c r="F3161" s="72">
        <v>100200</v>
      </c>
      <c r="G3161" s="70" t="s">
        <v>84</v>
      </c>
      <c r="H3161" s="70" t="s">
        <v>2390</v>
      </c>
      <c r="I3161" s="70" t="s">
        <v>91</v>
      </c>
    </row>
    <row r="3162" spans="1:9" x14ac:dyDescent="0.2">
      <c r="A3162" s="71">
        <v>7195897002308</v>
      </c>
      <c r="B3162" s="71">
        <v>7006575755454</v>
      </c>
      <c r="C3162" s="70" t="s">
        <v>48</v>
      </c>
      <c r="D3162">
        <v>0</v>
      </c>
      <c r="E3162" s="72">
        <v>5000</v>
      </c>
      <c r="F3162" s="72">
        <v>72500</v>
      </c>
      <c r="G3162" s="70" t="s">
        <v>84</v>
      </c>
      <c r="H3162" s="70" t="s">
        <v>2391</v>
      </c>
      <c r="I3162" s="70" t="s">
        <v>91</v>
      </c>
    </row>
    <row r="3163" spans="1:9" x14ac:dyDescent="0.2">
      <c r="A3163" s="71">
        <v>7195897012311</v>
      </c>
      <c r="B3163" s="71">
        <v>7006575775482</v>
      </c>
      <c r="C3163" s="70" t="s">
        <v>48</v>
      </c>
      <c r="D3163">
        <v>0</v>
      </c>
      <c r="E3163" s="72">
        <v>5000</v>
      </c>
      <c r="F3163" s="72">
        <v>59100</v>
      </c>
      <c r="G3163" s="70" t="s">
        <v>84</v>
      </c>
      <c r="H3163" s="70" t="s">
        <v>2392</v>
      </c>
      <c r="I3163" s="70" t="s">
        <v>91</v>
      </c>
    </row>
    <row r="3164" spans="1:9" x14ac:dyDescent="0.2">
      <c r="A3164" s="71">
        <v>7195897012313</v>
      </c>
      <c r="B3164" s="71">
        <v>7006575785506</v>
      </c>
      <c r="C3164" s="70" t="s">
        <v>48</v>
      </c>
      <c r="D3164">
        <v>0</v>
      </c>
      <c r="E3164" s="72">
        <v>1000</v>
      </c>
      <c r="F3164" s="72">
        <v>0</v>
      </c>
      <c r="G3164" s="70" t="s">
        <v>84</v>
      </c>
      <c r="H3164" s="70" t="s">
        <v>2393</v>
      </c>
      <c r="I3164" s="70" t="s">
        <v>91</v>
      </c>
    </row>
    <row r="3165" spans="1:9" x14ac:dyDescent="0.2">
      <c r="A3165" s="71">
        <v>7195897012315</v>
      </c>
      <c r="B3165" s="71">
        <v>7006575805529</v>
      </c>
      <c r="C3165" s="70" t="s">
        <v>48</v>
      </c>
      <c r="D3165">
        <v>0</v>
      </c>
      <c r="E3165" s="72">
        <v>1000</v>
      </c>
      <c r="F3165" s="72">
        <v>0</v>
      </c>
      <c r="G3165" s="70" t="s">
        <v>84</v>
      </c>
      <c r="H3165" s="70" t="s">
        <v>2394</v>
      </c>
      <c r="I3165" s="70" t="s">
        <v>91</v>
      </c>
    </row>
    <row r="3166" spans="1:9" x14ac:dyDescent="0.2">
      <c r="A3166" s="71">
        <v>7195897022317</v>
      </c>
      <c r="B3166" s="71">
        <v>7006575825552</v>
      </c>
      <c r="C3166" s="70" t="s">
        <v>48</v>
      </c>
      <c r="D3166">
        <v>0</v>
      </c>
      <c r="E3166" s="72">
        <v>1000</v>
      </c>
      <c r="F3166" s="72">
        <v>0</v>
      </c>
      <c r="G3166" s="70" t="s">
        <v>84</v>
      </c>
      <c r="H3166" s="70" t="s">
        <v>2395</v>
      </c>
      <c r="I3166" s="70" t="s">
        <v>91</v>
      </c>
    </row>
    <row r="3167" spans="1:9" x14ac:dyDescent="0.2">
      <c r="A3167" s="71">
        <v>7195897022319</v>
      </c>
      <c r="B3167" s="71">
        <v>7006575835575</v>
      </c>
      <c r="C3167" s="70" t="s">
        <v>48</v>
      </c>
      <c r="D3167">
        <v>0</v>
      </c>
      <c r="E3167" s="72">
        <v>1000</v>
      </c>
      <c r="F3167" s="72">
        <v>0</v>
      </c>
      <c r="G3167" s="70" t="s">
        <v>84</v>
      </c>
      <c r="H3167" s="70" t="s">
        <v>2396</v>
      </c>
      <c r="I3167" s="70" t="s">
        <v>91</v>
      </c>
    </row>
    <row r="3168" spans="1:9" x14ac:dyDescent="0.2">
      <c r="A3168" s="71">
        <v>7195897022321</v>
      </c>
      <c r="B3168" s="71">
        <v>7006575855598</v>
      </c>
      <c r="C3168" s="70" t="s">
        <v>48</v>
      </c>
      <c r="D3168">
        <v>0</v>
      </c>
      <c r="E3168" s="72">
        <v>1000</v>
      </c>
      <c r="F3168" s="72">
        <v>0</v>
      </c>
      <c r="G3168" s="70" t="s">
        <v>84</v>
      </c>
      <c r="H3168" s="70" t="s">
        <v>2397</v>
      </c>
      <c r="I3168" s="70" t="s">
        <v>91</v>
      </c>
    </row>
    <row r="3169" spans="1:9" x14ac:dyDescent="0.2">
      <c r="A3169" s="71">
        <v>7195897022323</v>
      </c>
      <c r="B3169" s="71">
        <v>7006575865621</v>
      </c>
      <c r="C3169" s="70" t="s">
        <v>48</v>
      </c>
      <c r="D3169">
        <v>0</v>
      </c>
      <c r="E3169" s="72">
        <v>1000</v>
      </c>
      <c r="F3169" s="72">
        <v>0</v>
      </c>
      <c r="G3169" s="70" t="s">
        <v>84</v>
      </c>
      <c r="H3169" s="70" t="s">
        <v>2398</v>
      </c>
      <c r="I3169" s="70" t="s">
        <v>91</v>
      </c>
    </row>
    <row r="3170" spans="1:9" x14ac:dyDescent="0.2">
      <c r="A3170" s="71">
        <v>7195897022325</v>
      </c>
      <c r="B3170" s="71">
        <v>7006575885644</v>
      </c>
      <c r="C3170" s="70" t="s">
        <v>48</v>
      </c>
      <c r="D3170">
        <v>0</v>
      </c>
      <c r="E3170" s="72">
        <v>1000</v>
      </c>
      <c r="F3170" s="72">
        <v>0</v>
      </c>
      <c r="G3170" s="70" t="s">
        <v>84</v>
      </c>
      <c r="H3170" s="70" t="s">
        <v>2399</v>
      </c>
      <c r="I3170" s="70" t="s">
        <v>91</v>
      </c>
    </row>
    <row r="3171" spans="1:9" x14ac:dyDescent="0.2">
      <c r="A3171" s="71">
        <v>7195897032327</v>
      </c>
      <c r="B3171" s="71">
        <v>7006575895667</v>
      </c>
      <c r="C3171" s="70" t="s">
        <v>48</v>
      </c>
      <c r="D3171">
        <v>0</v>
      </c>
      <c r="E3171" s="72">
        <v>1000</v>
      </c>
      <c r="F3171" s="72">
        <v>0</v>
      </c>
      <c r="G3171" s="70" t="s">
        <v>84</v>
      </c>
      <c r="H3171" s="70" t="s">
        <v>2400</v>
      </c>
      <c r="I3171" s="70" t="s">
        <v>91</v>
      </c>
    </row>
    <row r="3172" spans="1:9" x14ac:dyDescent="0.2">
      <c r="A3172" s="71">
        <v>7195897042340</v>
      </c>
      <c r="B3172" s="71">
        <v>7006575965747</v>
      </c>
      <c r="C3172" s="70" t="s">
        <v>48</v>
      </c>
      <c r="D3172">
        <v>0</v>
      </c>
      <c r="E3172" s="72">
        <v>21100</v>
      </c>
      <c r="F3172" s="72">
        <v>0</v>
      </c>
      <c r="G3172" s="70" t="s">
        <v>84</v>
      </c>
      <c r="H3172" s="70" t="s">
        <v>2401</v>
      </c>
      <c r="I3172" s="70" t="s">
        <v>91</v>
      </c>
    </row>
    <row r="3173" spans="1:9" x14ac:dyDescent="0.2">
      <c r="A3173" s="71">
        <v>7195897042346</v>
      </c>
      <c r="B3173" s="71">
        <v>7006575985775</v>
      </c>
      <c r="C3173" s="70" t="s">
        <v>48</v>
      </c>
      <c r="D3173">
        <v>0</v>
      </c>
      <c r="E3173" s="72">
        <v>21800</v>
      </c>
      <c r="F3173" s="72">
        <v>28100</v>
      </c>
      <c r="G3173" s="70" t="s">
        <v>84</v>
      </c>
      <c r="H3173" s="70" t="s">
        <v>2402</v>
      </c>
      <c r="I3173" s="70" t="s">
        <v>91</v>
      </c>
    </row>
    <row r="3174" spans="1:9" x14ac:dyDescent="0.2">
      <c r="A3174" s="71">
        <v>7195897042348</v>
      </c>
      <c r="B3174" s="71">
        <v>7006576005802</v>
      </c>
      <c r="C3174" s="70" t="s">
        <v>48</v>
      </c>
      <c r="D3174">
        <v>0</v>
      </c>
      <c r="E3174" s="72">
        <v>24000</v>
      </c>
      <c r="F3174" s="72">
        <v>0</v>
      </c>
      <c r="G3174" s="70" t="s">
        <v>84</v>
      </c>
      <c r="H3174" s="70" t="s">
        <v>2403</v>
      </c>
      <c r="I3174" s="70" t="s">
        <v>91</v>
      </c>
    </row>
    <row r="3175" spans="1:9" x14ac:dyDescent="0.2">
      <c r="A3175" s="71">
        <v>7195897052352</v>
      </c>
      <c r="B3175" s="71">
        <v>7006576015823</v>
      </c>
      <c r="C3175" s="70" t="s">
        <v>48</v>
      </c>
      <c r="D3175">
        <v>0</v>
      </c>
      <c r="E3175" s="72">
        <v>21100</v>
      </c>
      <c r="F3175" s="72">
        <v>62500</v>
      </c>
      <c r="G3175" s="70" t="s">
        <v>84</v>
      </c>
      <c r="H3175" s="70" t="s">
        <v>2404</v>
      </c>
      <c r="I3175" s="70" t="s">
        <v>91</v>
      </c>
    </row>
    <row r="3176" spans="1:9" x14ac:dyDescent="0.2">
      <c r="A3176" s="71">
        <v>7195897052358</v>
      </c>
      <c r="B3176" s="71">
        <v>7006576035851</v>
      </c>
      <c r="C3176" s="70" t="s">
        <v>48</v>
      </c>
      <c r="D3176">
        <v>0</v>
      </c>
      <c r="E3176" s="72">
        <v>28600</v>
      </c>
      <c r="F3176" s="72">
        <v>41900</v>
      </c>
      <c r="G3176" s="70" t="s">
        <v>84</v>
      </c>
      <c r="H3176" s="70" t="s">
        <v>2405</v>
      </c>
      <c r="I3176" s="70" t="s">
        <v>91</v>
      </c>
    </row>
    <row r="3177" spans="1:9" x14ac:dyDescent="0.2">
      <c r="A3177" s="71">
        <v>7195897062364</v>
      </c>
      <c r="B3177" s="71">
        <v>7006576065887</v>
      </c>
      <c r="C3177" s="70" t="s">
        <v>48</v>
      </c>
      <c r="D3177">
        <v>0</v>
      </c>
      <c r="E3177" s="72">
        <v>26900</v>
      </c>
      <c r="F3177" s="72">
        <v>48300</v>
      </c>
      <c r="G3177" s="70" t="s">
        <v>84</v>
      </c>
      <c r="H3177" s="70" t="s">
        <v>2406</v>
      </c>
      <c r="I3177" s="70" t="s">
        <v>91</v>
      </c>
    </row>
    <row r="3178" spans="1:9" x14ac:dyDescent="0.2">
      <c r="A3178" s="71">
        <v>7195897062367</v>
      </c>
      <c r="B3178" s="71">
        <v>7006576085919</v>
      </c>
      <c r="C3178" s="70" t="s">
        <v>48</v>
      </c>
      <c r="D3178">
        <v>0</v>
      </c>
      <c r="E3178" s="72">
        <v>145000</v>
      </c>
      <c r="F3178" s="72">
        <v>33700</v>
      </c>
      <c r="G3178" s="70" t="s">
        <v>84</v>
      </c>
      <c r="H3178" s="70" t="s">
        <v>2407</v>
      </c>
      <c r="I3178" s="70" t="s">
        <v>91</v>
      </c>
    </row>
    <row r="3179" spans="1:9" x14ac:dyDescent="0.2">
      <c r="A3179" s="71">
        <v>7195897072370</v>
      </c>
      <c r="B3179" s="71">
        <v>7006576115952</v>
      </c>
      <c r="C3179" s="70" t="s">
        <v>48</v>
      </c>
      <c r="D3179">
        <v>0</v>
      </c>
      <c r="E3179" s="72">
        <v>120000</v>
      </c>
      <c r="F3179" s="72">
        <v>0</v>
      </c>
      <c r="G3179" s="70" t="s">
        <v>84</v>
      </c>
      <c r="H3179" s="70" t="s">
        <v>2408</v>
      </c>
      <c r="I3179" s="70" t="s">
        <v>91</v>
      </c>
    </row>
    <row r="3180" spans="1:9" x14ac:dyDescent="0.2">
      <c r="A3180" s="71">
        <v>7195897072371</v>
      </c>
      <c r="B3180" s="71">
        <v>7006576115952</v>
      </c>
      <c r="C3180" s="70" t="s">
        <v>48</v>
      </c>
      <c r="D3180">
        <v>0</v>
      </c>
      <c r="E3180" s="72">
        <v>0</v>
      </c>
      <c r="F3180" s="72">
        <v>-9200</v>
      </c>
      <c r="G3180" s="70" t="s">
        <v>82</v>
      </c>
      <c r="H3180" s="70" t="s">
        <v>2408</v>
      </c>
      <c r="I3180" s="70" t="s">
        <v>91</v>
      </c>
    </row>
    <row r="3181" spans="1:9" x14ac:dyDescent="0.2">
      <c r="A3181" s="71">
        <v>7195897072374</v>
      </c>
      <c r="B3181" s="71">
        <v>7006576145984</v>
      </c>
      <c r="C3181" s="70" t="s">
        <v>48</v>
      </c>
      <c r="D3181">
        <v>0</v>
      </c>
      <c r="E3181" s="72">
        <v>120000</v>
      </c>
      <c r="F3181" s="72">
        <v>24600</v>
      </c>
      <c r="G3181" s="70" t="s">
        <v>84</v>
      </c>
      <c r="H3181" s="70" t="s">
        <v>2409</v>
      </c>
      <c r="I3181" s="70" t="s">
        <v>91</v>
      </c>
    </row>
    <row r="3182" spans="1:9" x14ac:dyDescent="0.2">
      <c r="A3182" s="71">
        <v>7195897082380</v>
      </c>
      <c r="B3182" s="71">
        <v>7006576166019</v>
      </c>
      <c r="C3182" s="70" t="s">
        <v>48</v>
      </c>
      <c r="D3182">
        <v>0</v>
      </c>
      <c r="E3182" s="72">
        <v>79600</v>
      </c>
      <c r="F3182" s="72">
        <v>11500</v>
      </c>
      <c r="G3182" s="70" t="s">
        <v>84</v>
      </c>
      <c r="H3182" s="70" t="s">
        <v>2410</v>
      </c>
      <c r="I3182" s="70" t="s">
        <v>91</v>
      </c>
    </row>
    <row r="3183" spans="1:9" x14ac:dyDescent="0.2">
      <c r="A3183" s="71">
        <v>7195897082384</v>
      </c>
      <c r="B3183" s="71">
        <v>7006576186052</v>
      </c>
      <c r="C3183" s="70" t="s">
        <v>48</v>
      </c>
      <c r="D3183">
        <v>0</v>
      </c>
      <c r="E3183" s="72">
        <v>81200</v>
      </c>
      <c r="F3183" s="72">
        <v>11600</v>
      </c>
      <c r="G3183" s="70" t="s">
        <v>84</v>
      </c>
      <c r="H3183" s="70" t="s">
        <v>2411</v>
      </c>
      <c r="I3183" s="70" t="s">
        <v>91</v>
      </c>
    </row>
    <row r="3184" spans="1:9" x14ac:dyDescent="0.2">
      <c r="A3184" s="71">
        <v>7195897082389</v>
      </c>
      <c r="B3184" s="71">
        <v>7006576216089</v>
      </c>
      <c r="C3184" s="70" t="s">
        <v>48</v>
      </c>
      <c r="D3184">
        <v>0</v>
      </c>
      <c r="E3184" s="72">
        <v>56100</v>
      </c>
      <c r="F3184" s="72">
        <v>34200</v>
      </c>
      <c r="G3184" s="70" t="s">
        <v>84</v>
      </c>
      <c r="H3184" s="70" t="s">
        <v>2412</v>
      </c>
      <c r="I3184" s="70" t="s">
        <v>91</v>
      </c>
    </row>
    <row r="3185" spans="1:9" x14ac:dyDescent="0.2">
      <c r="A3185" s="71">
        <v>7195897102399</v>
      </c>
      <c r="B3185" s="71">
        <v>7006576286213</v>
      </c>
      <c r="C3185" s="70" t="s">
        <v>48</v>
      </c>
      <c r="D3185">
        <v>0</v>
      </c>
      <c r="E3185" s="72">
        <v>65000</v>
      </c>
      <c r="F3185" s="72">
        <v>4500</v>
      </c>
      <c r="G3185" s="70" t="s">
        <v>84</v>
      </c>
      <c r="H3185" s="70" t="s">
        <v>241</v>
      </c>
      <c r="I3185" s="70" t="s">
        <v>91</v>
      </c>
    </row>
    <row r="3186" spans="1:9" x14ac:dyDescent="0.2">
      <c r="A3186" s="71">
        <v>7195897102403</v>
      </c>
      <c r="B3186" s="71">
        <v>7006576316248</v>
      </c>
      <c r="C3186" s="70" t="s">
        <v>48</v>
      </c>
      <c r="D3186">
        <v>0</v>
      </c>
      <c r="E3186" s="72">
        <v>48600</v>
      </c>
      <c r="F3186" s="72">
        <v>63300</v>
      </c>
      <c r="G3186" s="70" t="s">
        <v>84</v>
      </c>
      <c r="H3186" s="70" t="s">
        <v>2413</v>
      </c>
      <c r="I3186" s="70" t="s">
        <v>91</v>
      </c>
    </row>
    <row r="3187" spans="1:9" x14ac:dyDescent="0.2">
      <c r="A3187" s="71">
        <v>7195897102405</v>
      </c>
      <c r="B3187" s="71">
        <v>7006576346285</v>
      </c>
      <c r="C3187" s="70" t="s">
        <v>48</v>
      </c>
      <c r="D3187">
        <v>0</v>
      </c>
      <c r="E3187" s="72">
        <v>21300</v>
      </c>
      <c r="F3187" s="72">
        <v>0</v>
      </c>
      <c r="G3187" s="70" t="s">
        <v>84</v>
      </c>
      <c r="H3187" s="70" t="s">
        <v>2414</v>
      </c>
      <c r="I3187" s="70" t="s">
        <v>91</v>
      </c>
    </row>
    <row r="3188" spans="1:9" x14ac:dyDescent="0.2">
      <c r="A3188" s="71">
        <v>7195897112410</v>
      </c>
      <c r="B3188" s="71">
        <v>7006576366312</v>
      </c>
      <c r="C3188" s="70" t="s">
        <v>48</v>
      </c>
      <c r="D3188">
        <v>0</v>
      </c>
      <c r="E3188" s="72">
        <v>122000</v>
      </c>
      <c r="F3188" s="72">
        <v>50800</v>
      </c>
      <c r="G3188" s="70" t="s">
        <v>84</v>
      </c>
      <c r="H3188" s="70" t="s">
        <v>2415</v>
      </c>
      <c r="I3188" s="70" t="s">
        <v>91</v>
      </c>
    </row>
    <row r="3189" spans="1:9" x14ac:dyDescent="0.2">
      <c r="A3189" s="71">
        <v>7195897112414</v>
      </c>
      <c r="B3189" s="71">
        <v>7006576386349</v>
      </c>
      <c r="C3189" s="70" t="s">
        <v>48</v>
      </c>
      <c r="D3189">
        <v>0</v>
      </c>
      <c r="E3189" s="72">
        <v>104400</v>
      </c>
      <c r="F3189" s="72">
        <v>198100</v>
      </c>
      <c r="G3189" s="70" t="s">
        <v>84</v>
      </c>
      <c r="H3189" s="70" t="s">
        <v>2416</v>
      </c>
      <c r="I3189" s="70" t="s">
        <v>91</v>
      </c>
    </row>
    <row r="3190" spans="1:9" x14ac:dyDescent="0.2">
      <c r="A3190" s="71">
        <v>7195897122419</v>
      </c>
      <c r="B3190" s="71">
        <v>7006576426389</v>
      </c>
      <c r="C3190" s="70" t="s">
        <v>48</v>
      </c>
      <c r="D3190">
        <v>0</v>
      </c>
      <c r="E3190" s="72">
        <v>104400</v>
      </c>
      <c r="F3190" s="72">
        <v>29300</v>
      </c>
      <c r="G3190" s="70" t="s">
        <v>84</v>
      </c>
      <c r="H3190" s="70" t="s">
        <v>2417</v>
      </c>
      <c r="I3190" s="70" t="s">
        <v>91</v>
      </c>
    </row>
    <row r="3191" spans="1:9" x14ac:dyDescent="0.2">
      <c r="A3191" s="71">
        <v>7195897122424</v>
      </c>
      <c r="B3191" s="71">
        <v>7006576456427</v>
      </c>
      <c r="C3191" s="70" t="s">
        <v>48</v>
      </c>
      <c r="D3191">
        <v>0</v>
      </c>
      <c r="E3191" s="72">
        <v>106500</v>
      </c>
      <c r="F3191" s="72">
        <v>80600</v>
      </c>
      <c r="G3191" s="70" t="s">
        <v>84</v>
      </c>
      <c r="H3191" s="70" t="s">
        <v>2418</v>
      </c>
      <c r="I3191" s="70" t="s">
        <v>91</v>
      </c>
    </row>
    <row r="3192" spans="1:9" x14ac:dyDescent="0.2">
      <c r="A3192" s="71">
        <v>7195897132427</v>
      </c>
      <c r="B3192" s="71">
        <v>7006576496481</v>
      </c>
      <c r="C3192" s="70" t="s">
        <v>81</v>
      </c>
      <c r="D3192">
        <v>0</v>
      </c>
      <c r="E3192" s="72">
        <v>500</v>
      </c>
      <c r="F3192" s="72">
        <v>0</v>
      </c>
      <c r="G3192" s="70" t="s">
        <v>84</v>
      </c>
      <c r="H3192" s="70" t="s">
        <v>2419</v>
      </c>
      <c r="I3192" s="70" t="s">
        <v>91</v>
      </c>
    </row>
    <row r="3193" spans="1:9" x14ac:dyDescent="0.2">
      <c r="A3193" s="71">
        <v>7195897132433</v>
      </c>
      <c r="B3193" s="71">
        <v>7006576516519</v>
      </c>
      <c r="C3193" s="70" t="s">
        <v>75</v>
      </c>
      <c r="D3193">
        <v>-2.8</v>
      </c>
      <c r="E3193" s="72">
        <v>-800</v>
      </c>
      <c r="F3193" s="72">
        <v>0</v>
      </c>
      <c r="G3193" s="70" t="s">
        <v>76</v>
      </c>
      <c r="H3193" s="70" t="s">
        <v>2420</v>
      </c>
      <c r="I3193" s="70" t="s">
        <v>78</v>
      </c>
    </row>
    <row r="3194" spans="1:9" x14ac:dyDescent="0.2">
      <c r="A3194" s="71">
        <v>7195897132434</v>
      </c>
      <c r="B3194" s="71">
        <v>7006576516519</v>
      </c>
      <c r="C3194" s="70" t="s">
        <v>81</v>
      </c>
      <c r="D3194">
        <v>-1.9</v>
      </c>
      <c r="E3194" s="72">
        <v>-1500</v>
      </c>
      <c r="F3194" s="72">
        <v>0</v>
      </c>
      <c r="G3194" s="70" t="s">
        <v>76</v>
      </c>
      <c r="H3194" s="70" t="s">
        <v>2420</v>
      </c>
      <c r="I3194" s="70" t="s">
        <v>78</v>
      </c>
    </row>
    <row r="3195" spans="1:9" x14ac:dyDescent="0.2">
      <c r="A3195" s="71">
        <v>7195897132435</v>
      </c>
      <c r="B3195" s="71">
        <v>7006576516519</v>
      </c>
      <c r="C3195" s="70" t="s">
        <v>79</v>
      </c>
      <c r="D3195">
        <v>3.8</v>
      </c>
      <c r="E3195" s="72">
        <v>1600</v>
      </c>
      <c r="F3195" s="72">
        <v>0</v>
      </c>
      <c r="G3195" s="70" t="s">
        <v>76</v>
      </c>
      <c r="H3195" s="70" t="s">
        <v>2420</v>
      </c>
      <c r="I3195" s="70" t="s">
        <v>78</v>
      </c>
    </row>
    <row r="3196" spans="1:9" x14ac:dyDescent="0.2">
      <c r="A3196" s="71">
        <v>7195897132436</v>
      </c>
      <c r="B3196" s="71">
        <v>7006576516519</v>
      </c>
      <c r="C3196" s="70" t="s">
        <v>80</v>
      </c>
      <c r="D3196">
        <v>0.9</v>
      </c>
      <c r="E3196" s="72">
        <v>700</v>
      </c>
      <c r="F3196" s="72">
        <v>0</v>
      </c>
      <c r="G3196" s="70" t="s">
        <v>76</v>
      </c>
      <c r="H3196" s="70" t="s">
        <v>2420</v>
      </c>
      <c r="I3196" s="70" t="s">
        <v>78</v>
      </c>
    </row>
    <row r="3197" spans="1:9" x14ac:dyDescent="0.2">
      <c r="A3197" s="71">
        <v>7195897152451</v>
      </c>
      <c r="B3197" s="71">
        <v>7006576576637</v>
      </c>
      <c r="C3197" s="70" t="s">
        <v>48</v>
      </c>
      <c r="D3197">
        <v>0</v>
      </c>
      <c r="E3197" s="72">
        <v>0</v>
      </c>
      <c r="F3197" s="72">
        <v>42800</v>
      </c>
      <c r="G3197" s="70" t="s">
        <v>84</v>
      </c>
      <c r="H3197" s="70" t="s">
        <v>2421</v>
      </c>
      <c r="I3197" s="70" t="s">
        <v>91</v>
      </c>
    </row>
    <row r="3198" spans="1:9" x14ac:dyDescent="0.2">
      <c r="A3198" s="71">
        <v>7195897152454</v>
      </c>
      <c r="B3198" s="71">
        <v>7006576606670</v>
      </c>
      <c r="C3198" s="70" t="s">
        <v>48</v>
      </c>
      <c r="D3198">
        <v>0</v>
      </c>
      <c r="E3198" s="72">
        <v>0</v>
      </c>
      <c r="F3198" s="72">
        <v>100</v>
      </c>
      <c r="G3198" s="70" t="s">
        <v>84</v>
      </c>
      <c r="H3198" s="70" t="s">
        <v>2422</v>
      </c>
      <c r="I3198" s="70" t="s">
        <v>91</v>
      </c>
    </row>
    <row r="3199" spans="1:9" x14ac:dyDescent="0.2">
      <c r="A3199" s="71">
        <v>7195897162459</v>
      </c>
      <c r="B3199" s="71">
        <v>7006576626699</v>
      </c>
      <c r="C3199" s="70" t="s">
        <v>48</v>
      </c>
      <c r="D3199">
        <v>0</v>
      </c>
      <c r="E3199" s="72">
        <v>247400</v>
      </c>
      <c r="F3199" s="72">
        <v>158900</v>
      </c>
      <c r="G3199" s="70" t="s">
        <v>84</v>
      </c>
      <c r="H3199" s="70" t="s">
        <v>2423</v>
      </c>
      <c r="I3199" s="70" t="s">
        <v>91</v>
      </c>
    </row>
    <row r="3200" spans="1:9" x14ac:dyDescent="0.2">
      <c r="A3200" s="71">
        <v>7195897162463</v>
      </c>
      <c r="B3200" s="71">
        <v>7006576646738</v>
      </c>
      <c r="C3200" s="70" t="s">
        <v>48</v>
      </c>
      <c r="D3200">
        <v>0</v>
      </c>
      <c r="E3200" s="72">
        <v>129900</v>
      </c>
      <c r="F3200" s="72">
        <v>144900</v>
      </c>
      <c r="G3200" s="70" t="s">
        <v>84</v>
      </c>
      <c r="H3200" s="70" t="s">
        <v>2424</v>
      </c>
      <c r="I3200" s="70" t="s">
        <v>91</v>
      </c>
    </row>
    <row r="3201" spans="1:9" x14ac:dyDescent="0.2">
      <c r="A3201" s="71">
        <v>7195897172467</v>
      </c>
      <c r="B3201" s="71">
        <v>7006576676773</v>
      </c>
      <c r="C3201" s="70" t="s">
        <v>48</v>
      </c>
      <c r="D3201">
        <v>0</v>
      </c>
      <c r="E3201" s="72">
        <v>129800</v>
      </c>
      <c r="F3201" s="72">
        <v>84700</v>
      </c>
      <c r="G3201" s="70" t="s">
        <v>84</v>
      </c>
      <c r="H3201" s="70" t="s">
        <v>2425</v>
      </c>
      <c r="I3201" s="70" t="s">
        <v>91</v>
      </c>
    </row>
    <row r="3202" spans="1:9" x14ac:dyDescent="0.2">
      <c r="A3202" s="71">
        <v>7195897182473</v>
      </c>
      <c r="B3202" s="71">
        <v>7006576716827</v>
      </c>
      <c r="C3202" s="70" t="s">
        <v>48</v>
      </c>
      <c r="D3202">
        <v>0</v>
      </c>
      <c r="E3202" s="72">
        <v>115500</v>
      </c>
      <c r="F3202" s="72">
        <v>11800</v>
      </c>
      <c r="G3202" s="70" t="s">
        <v>84</v>
      </c>
      <c r="H3202" s="70" t="s">
        <v>2426</v>
      </c>
      <c r="I3202" s="70" t="s">
        <v>91</v>
      </c>
    </row>
    <row r="3203" spans="1:9" x14ac:dyDescent="0.2">
      <c r="A3203" s="71">
        <v>7195897182478</v>
      </c>
      <c r="B3203" s="71">
        <v>7006576746863</v>
      </c>
      <c r="C3203" s="70" t="s">
        <v>48</v>
      </c>
      <c r="D3203">
        <v>0</v>
      </c>
      <c r="E3203" s="72">
        <v>148500</v>
      </c>
      <c r="F3203" s="72">
        <v>67900</v>
      </c>
      <c r="G3203" s="70" t="s">
        <v>84</v>
      </c>
      <c r="H3203" s="70" t="s">
        <v>2427</v>
      </c>
      <c r="I3203" s="70" t="s">
        <v>91</v>
      </c>
    </row>
    <row r="3204" spans="1:9" x14ac:dyDescent="0.2">
      <c r="A3204" s="71">
        <v>7195897182484</v>
      </c>
      <c r="B3204" s="71">
        <v>7006576796909</v>
      </c>
      <c r="C3204" s="70" t="s">
        <v>48</v>
      </c>
      <c r="D3204">
        <v>0</v>
      </c>
      <c r="E3204" s="72">
        <v>253500</v>
      </c>
      <c r="F3204" s="72">
        <v>66500</v>
      </c>
      <c r="G3204" s="70" t="s">
        <v>84</v>
      </c>
      <c r="H3204" s="70" t="s">
        <v>2428</v>
      </c>
      <c r="I3204" s="70" t="s">
        <v>91</v>
      </c>
    </row>
    <row r="3205" spans="1:9" x14ac:dyDescent="0.2">
      <c r="A3205" s="71">
        <v>7195897192489</v>
      </c>
      <c r="B3205" s="71">
        <v>7006576816947</v>
      </c>
      <c r="C3205" s="70" t="s">
        <v>48</v>
      </c>
      <c r="D3205">
        <v>0</v>
      </c>
      <c r="E3205" s="72">
        <v>115500</v>
      </c>
      <c r="F3205" s="72">
        <v>18100</v>
      </c>
      <c r="G3205" s="70" t="s">
        <v>84</v>
      </c>
      <c r="H3205" s="70" t="s">
        <v>2429</v>
      </c>
      <c r="I3205" s="70" t="s">
        <v>91</v>
      </c>
    </row>
    <row r="3206" spans="1:9" x14ac:dyDescent="0.2">
      <c r="A3206" s="71">
        <v>7195897192494</v>
      </c>
      <c r="B3206" s="71">
        <v>7006576846984</v>
      </c>
      <c r="C3206" s="70" t="s">
        <v>48</v>
      </c>
      <c r="D3206">
        <v>0</v>
      </c>
      <c r="E3206" s="72">
        <v>122200</v>
      </c>
      <c r="F3206" s="72">
        <v>98200</v>
      </c>
      <c r="G3206" s="70" t="s">
        <v>84</v>
      </c>
      <c r="H3206" s="70" t="s">
        <v>2430</v>
      </c>
      <c r="I3206" s="70" t="s">
        <v>91</v>
      </c>
    </row>
    <row r="3207" spans="1:9" x14ac:dyDescent="0.2">
      <c r="A3207" s="71">
        <v>7195897202499</v>
      </c>
      <c r="B3207" s="71">
        <v>7006576867021</v>
      </c>
      <c r="C3207" s="70" t="s">
        <v>48</v>
      </c>
      <c r="D3207">
        <v>0</v>
      </c>
      <c r="E3207" s="72">
        <v>150500</v>
      </c>
      <c r="F3207" s="72">
        <v>65200</v>
      </c>
      <c r="G3207" s="70" t="s">
        <v>84</v>
      </c>
      <c r="H3207" s="70" t="s">
        <v>2431</v>
      </c>
      <c r="I3207" s="70" t="s">
        <v>91</v>
      </c>
    </row>
    <row r="3208" spans="1:9" x14ac:dyDescent="0.2">
      <c r="A3208" s="71">
        <v>7195897202504</v>
      </c>
      <c r="B3208" s="71">
        <v>7006576897057</v>
      </c>
      <c r="C3208" s="70" t="s">
        <v>48</v>
      </c>
      <c r="D3208">
        <v>0</v>
      </c>
      <c r="E3208" s="72">
        <v>149100</v>
      </c>
      <c r="F3208" s="72">
        <v>108600</v>
      </c>
      <c r="G3208" s="70" t="s">
        <v>84</v>
      </c>
      <c r="H3208" s="70" t="s">
        <v>2432</v>
      </c>
      <c r="I3208" s="70" t="s">
        <v>91</v>
      </c>
    </row>
    <row r="3209" spans="1:9" x14ac:dyDescent="0.2">
      <c r="A3209" s="71">
        <v>7195897202509</v>
      </c>
      <c r="B3209" s="71">
        <v>7006576927097</v>
      </c>
      <c r="C3209" s="70" t="s">
        <v>48</v>
      </c>
      <c r="D3209">
        <v>0</v>
      </c>
      <c r="E3209" s="72">
        <v>180400</v>
      </c>
      <c r="F3209" s="72">
        <v>46000</v>
      </c>
      <c r="G3209" s="70" t="s">
        <v>84</v>
      </c>
      <c r="H3209" s="70" t="s">
        <v>2433</v>
      </c>
      <c r="I3209" s="70" t="s">
        <v>91</v>
      </c>
    </row>
    <row r="3210" spans="1:9" x14ac:dyDescent="0.2">
      <c r="A3210" s="71">
        <v>7195897212514</v>
      </c>
      <c r="B3210" s="71">
        <v>7006576947134</v>
      </c>
      <c r="C3210" s="70" t="s">
        <v>48</v>
      </c>
      <c r="D3210">
        <v>0</v>
      </c>
      <c r="E3210" s="72">
        <v>193300</v>
      </c>
      <c r="F3210" s="72">
        <v>199700</v>
      </c>
      <c r="G3210" s="70" t="s">
        <v>84</v>
      </c>
      <c r="H3210" s="70" t="s">
        <v>2434</v>
      </c>
      <c r="I3210" s="70" t="s">
        <v>91</v>
      </c>
    </row>
    <row r="3211" spans="1:9" x14ac:dyDescent="0.2">
      <c r="A3211" s="71">
        <v>7195897212518</v>
      </c>
      <c r="B3211" s="71">
        <v>7006576977171</v>
      </c>
      <c r="C3211" s="70" t="s">
        <v>48</v>
      </c>
      <c r="D3211">
        <v>0</v>
      </c>
      <c r="E3211" s="72">
        <v>154500</v>
      </c>
      <c r="F3211" s="72">
        <v>127000</v>
      </c>
      <c r="G3211" s="70" t="s">
        <v>84</v>
      </c>
      <c r="H3211" s="70" t="s">
        <v>2435</v>
      </c>
      <c r="I3211" s="70" t="s">
        <v>91</v>
      </c>
    </row>
    <row r="3212" spans="1:9" x14ac:dyDescent="0.2">
      <c r="A3212" s="71">
        <v>7195897222525</v>
      </c>
      <c r="B3212" s="71">
        <v>7006577017227</v>
      </c>
      <c r="C3212" s="70" t="s">
        <v>48</v>
      </c>
      <c r="D3212">
        <v>0</v>
      </c>
      <c r="E3212" s="72">
        <v>161500</v>
      </c>
      <c r="F3212" s="72">
        <v>44300</v>
      </c>
      <c r="G3212" s="70" t="s">
        <v>84</v>
      </c>
      <c r="H3212" s="70" t="s">
        <v>2436</v>
      </c>
      <c r="I3212" s="70" t="s">
        <v>91</v>
      </c>
    </row>
    <row r="3213" spans="1:9" x14ac:dyDescent="0.2">
      <c r="A3213" s="71">
        <v>7195897222534</v>
      </c>
      <c r="B3213" s="71">
        <v>7006577097354</v>
      </c>
      <c r="C3213" s="70" t="s">
        <v>48</v>
      </c>
      <c r="D3213">
        <v>0</v>
      </c>
      <c r="E3213" s="72">
        <v>0</v>
      </c>
      <c r="F3213" s="72">
        <v>5500</v>
      </c>
      <c r="G3213" s="70" t="s">
        <v>84</v>
      </c>
      <c r="H3213" s="70" t="s">
        <v>2437</v>
      </c>
      <c r="I3213" s="70" t="s">
        <v>91</v>
      </c>
    </row>
    <row r="3214" spans="1:9" x14ac:dyDescent="0.2">
      <c r="A3214" s="71">
        <v>7195897232537</v>
      </c>
      <c r="B3214" s="71">
        <v>7006577117377</v>
      </c>
      <c r="C3214" s="70" t="s">
        <v>48</v>
      </c>
      <c r="D3214">
        <v>0</v>
      </c>
      <c r="E3214" s="72">
        <v>0</v>
      </c>
      <c r="F3214" s="72">
        <v>2700</v>
      </c>
      <c r="G3214" s="70" t="s">
        <v>84</v>
      </c>
      <c r="H3214" s="70" t="s">
        <v>2438</v>
      </c>
      <c r="I3214" s="70" t="s">
        <v>91</v>
      </c>
    </row>
    <row r="3215" spans="1:9" x14ac:dyDescent="0.2">
      <c r="A3215" s="71">
        <v>7195897232540</v>
      </c>
      <c r="B3215" s="71">
        <v>7006577137403</v>
      </c>
      <c r="C3215" s="70" t="s">
        <v>48</v>
      </c>
      <c r="D3215">
        <v>0</v>
      </c>
      <c r="E3215" s="72">
        <v>0</v>
      </c>
      <c r="F3215" s="72">
        <v>1100</v>
      </c>
      <c r="G3215" s="70" t="s">
        <v>84</v>
      </c>
      <c r="H3215" s="70" t="s">
        <v>2439</v>
      </c>
      <c r="I3215" s="70" t="s">
        <v>91</v>
      </c>
    </row>
    <row r="3216" spans="1:9" x14ac:dyDescent="0.2">
      <c r="A3216" s="71">
        <v>7195897242547</v>
      </c>
      <c r="B3216" s="71">
        <v>7006577177469</v>
      </c>
      <c r="C3216" s="70" t="s">
        <v>48</v>
      </c>
      <c r="D3216">
        <v>0</v>
      </c>
      <c r="E3216" s="72">
        <v>136300</v>
      </c>
      <c r="F3216" s="72">
        <v>153000</v>
      </c>
      <c r="G3216" s="70" t="s">
        <v>84</v>
      </c>
      <c r="H3216" s="70" t="s">
        <v>2440</v>
      </c>
      <c r="I3216" s="70" t="s">
        <v>91</v>
      </c>
    </row>
    <row r="3217" spans="1:9" x14ac:dyDescent="0.2">
      <c r="A3217" s="71">
        <v>7195897242554</v>
      </c>
      <c r="B3217" s="71">
        <v>7006577247556</v>
      </c>
      <c r="C3217" s="70" t="s">
        <v>48</v>
      </c>
      <c r="D3217">
        <v>0</v>
      </c>
      <c r="E3217" s="72">
        <v>11600</v>
      </c>
      <c r="F3217" s="72">
        <v>85500</v>
      </c>
      <c r="G3217" s="70" t="s">
        <v>84</v>
      </c>
      <c r="H3217" s="70" t="s">
        <v>2441</v>
      </c>
      <c r="I3217" s="70" t="s">
        <v>91</v>
      </c>
    </row>
    <row r="3218" spans="1:9" x14ac:dyDescent="0.2">
      <c r="A3218" s="71">
        <v>7195897252559</v>
      </c>
      <c r="B3218" s="71">
        <v>7006577297604</v>
      </c>
      <c r="C3218" s="70" t="s">
        <v>48</v>
      </c>
      <c r="D3218">
        <v>0</v>
      </c>
      <c r="E3218" s="72">
        <v>11600</v>
      </c>
      <c r="F3218" s="72">
        <v>99200</v>
      </c>
      <c r="G3218" s="70" t="s">
        <v>84</v>
      </c>
      <c r="H3218" s="70" t="s">
        <v>2442</v>
      </c>
      <c r="I3218" s="70" t="s">
        <v>91</v>
      </c>
    </row>
    <row r="3219" spans="1:9" x14ac:dyDescent="0.2">
      <c r="A3219" s="71">
        <v>7195897252566</v>
      </c>
      <c r="B3219" s="71">
        <v>7006577347646</v>
      </c>
      <c r="C3219" s="70" t="s">
        <v>48</v>
      </c>
      <c r="D3219">
        <v>-1E-3</v>
      </c>
      <c r="E3219" s="72">
        <v>0</v>
      </c>
      <c r="F3219" s="72">
        <v>0</v>
      </c>
      <c r="G3219" s="70" t="s">
        <v>155</v>
      </c>
      <c r="H3219" s="70" t="s">
        <v>2443</v>
      </c>
      <c r="I3219" s="70" t="s">
        <v>102</v>
      </c>
    </row>
    <row r="3220" spans="1:9" x14ac:dyDescent="0.2">
      <c r="A3220" s="71">
        <v>7195897252567</v>
      </c>
      <c r="B3220" s="71">
        <v>7006577347646</v>
      </c>
      <c r="C3220" s="70" t="s">
        <v>48</v>
      </c>
      <c r="D3220">
        <v>0</v>
      </c>
      <c r="E3220" s="72">
        <v>128300</v>
      </c>
      <c r="F3220" s="72">
        <v>568500</v>
      </c>
      <c r="G3220" s="70" t="s">
        <v>84</v>
      </c>
      <c r="H3220" s="70" t="s">
        <v>2443</v>
      </c>
      <c r="I3220" s="70" t="s">
        <v>91</v>
      </c>
    </row>
    <row r="3221" spans="1:9" x14ac:dyDescent="0.2">
      <c r="A3221" s="71">
        <v>7195897262575</v>
      </c>
      <c r="B3221" s="71">
        <v>7006577487758</v>
      </c>
      <c r="C3221" s="70" t="s">
        <v>75</v>
      </c>
      <c r="D3221">
        <v>-1.55</v>
      </c>
      <c r="E3221" s="72">
        <v>-400</v>
      </c>
      <c r="F3221" s="72">
        <v>0</v>
      </c>
      <c r="G3221" s="70" t="s">
        <v>76</v>
      </c>
      <c r="H3221" s="70" t="s">
        <v>2444</v>
      </c>
      <c r="I3221" s="70" t="s">
        <v>1080</v>
      </c>
    </row>
    <row r="3222" spans="1:9" x14ac:dyDescent="0.2">
      <c r="A3222" s="71">
        <v>7195897262576</v>
      </c>
      <c r="B3222" s="71">
        <v>7006577487758</v>
      </c>
      <c r="C3222" s="70" t="s">
        <v>81</v>
      </c>
      <c r="D3222">
        <v>0.75</v>
      </c>
      <c r="E3222" s="72">
        <v>200</v>
      </c>
      <c r="F3222" s="72">
        <v>0</v>
      </c>
      <c r="G3222" s="70" t="s">
        <v>76</v>
      </c>
      <c r="H3222" s="70" t="s">
        <v>2444</v>
      </c>
      <c r="I3222" s="70" t="s">
        <v>334</v>
      </c>
    </row>
    <row r="3223" spans="1:9" x14ac:dyDescent="0.2">
      <c r="A3223" s="71">
        <v>7195897262577</v>
      </c>
      <c r="B3223" s="71">
        <v>7006577487758</v>
      </c>
      <c r="C3223" s="70" t="s">
        <v>79</v>
      </c>
      <c r="D3223">
        <v>0.8</v>
      </c>
      <c r="E3223" s="72">
        <v>200</v>
      </c>
      <c r="F3223" s="72">
        <v>0</v>
      </c>
      <c r="G3223" s="70" t="s">
        <v>76</v>
      </c>
      <c r="H3223" s="70" t="s">
        <v>2444</v>
      </c>
      <c r="I3223" s="70" t="s">
        <v>334</v>
      </c>
    </row>
    <row r="3224" spans="1:9" x14ac:dyDescent="0.2">
      <c r="A3224" s="71">
        <v>7195897272585</v>
      </c>
      <c r="B3224" s="71">
        <v>7006577517783</v>
      </c>
      <c r="C3224" s="70" t="s">
        <v>111</v>
      </c>
      <c r="D3224">
        <v>0.14399999999999999</v>
      </c>
      <c r="E3224" s="72">
        <v>0</v>
      </c>
      <c r="F3224" s="72">
        <v>0</v>
      </c>
      <c r="G3224" s="70" t="s">
        <v>100</v>
      </c>
      <c r="H3224" s="70" t="s">
        <v>2445</v>
      </c>
      <c r="I3224" s="70" t="s">
        <v>167</v>
      </c>
    </row>
    <row r="3225" spans="1:9" x14ac:dyDescent="0.2">
      <c r="A3225" s="71">
        <v>7195897272586</v>
      </c>
      <c r="B3225" s="71">
        <v>7006577517783</v>
      </c>
      <c r="C3225" s="70" t="s">
        <v>111</v>
      </c>
      <c r="D3225">
        <v>0</v>
      </c>
      <c r="E3225" s="72">
        <v>-1300</v>
      </c>
      <c r="F3225" s="72">
        <v>0</v>
      </c>
      <c r="G3225" s="70" t="s">
        <v>82</v>
      </c>
      <c r="H3225" s="70" t="s">
        <v>2445</v>
      </c>
      <c r="I3225" s="70" t="s">
        <v>91</v>
      </c>
    </row>
    <row r="3226" spans="1:9" x14ac:dyDescent="0.2">
      <c r="A3226" s="71">
        <v>7195897272587</v>
      </c>
      <c r="B3226" s="71">
        <v>7006577517783</v>
      </c>
      <c r="C3226" s="70" t="s">
        <v>111</v>
      </c>
      <c r="D3226">
        <v>0</v>
      </c>
      <c r="E3226" s="72">
        <v>0</v>
      </c>
      <c r="F3226" s="72">
        <v>6600</v>
      </c>
      <c r="G3226" s="70" t="s">
        <v>84</v>
      </c>
      <c r="H3226" s="70" t="s">
        <v>2445</v>
      </c>
      <c r="I3226" s="70" t="s">
        <v>91</v>
      </c>
    </row>
    <row r="3227" spans="1:9" x14ac:dyDescent="0.2">
      <c r="A3227" s="71">
        <v>7195897272602</v>
      </c>
      <c r="B3227" s="71">
        <v>7006577557826</v>
      </c>
      <c r="C3227" s="70" t="s">
        <v>117</v>
      </c>
      <c r="D3227">
        <v>0</v>
      </c>
      <c r="E3227" s="72">
        <v>50000</v>
      </c>
      <c r="F3227" s="72">
        <v>78800</v>
      </c>
      <c r="G3227" s="70" t="s">
        <v>84</v>
      </c>
      <c r="H3227" s="70" t="s">
        <v>2446</v>
      </c>
      <c r="I3227" s="70" t="s">
        <v>91</v>
      </c>
    </row>
    <row r="3228" spans="1:9" x14ac:dyDescent="0.2">
      <c r="A3228" s="71">
        <v>7195897272605</v>
      </c>
      <c r="B3228" s="71">
        <v>7006577617883</v>
      </c>
      <c r="C3228" s="70" t="s">
        <v>80</v>
      </c>
      <c r="D3228">
        <v>0.3</v>
      </c>
      <c r="E3228" s="72">
        <v>100</v>
      </c>
      <c r="F3228" s="72">
        <v>0</v>
      </c>
      <c r="G3228" s="70" t="s">
        <v>76</v>
      </c>
      <c r="H3228" s="70" t="s">
        <v>2447</v>
      </c>
      <c r="I3228" s="70" t="s">
        <v>78</v>
      </c>
    </row>
    <row r="3229" spans="1:9" x14ac:dyDescent="0.2">
      <c r="A3229" s="71">
        <v>7195897272606</v>
      </c>
      <c r="B3229" s="71">
        <v>7006577617883</v>
      </c>
      <c r="C3229" s="70" t="s">
        <v>75</v>
      </c>
      <c r="D3229">
        <v>6.39</v>
      </c>
      <c r="E3229" s="72">
        <v>1400</v>
      </c>
      <c r="F3229" s="72">
        <v>0</v>
      </c>
      <c r="G3229" s="70" t="s">
        <v>76</v>
      </c>
      <c r="H3229" s="70" t="s">
        <v>2447</v>
      </c>
      <c r="I3229" s="70" t="s">
        <v>78</v>
      </c>
    </row>
    <row r="3230" spans="1:9" x14ac:dyDescent="0.2">
      <c r="A3230" s="71">
        <v>7195897272607</v>
      </c>
      <c r="B3230" s="71">
        <v>7006577617883</v>
      </c>
      <c r="C3230" s="70" t="s">
        <v>79</v>
      </c>
      <c r="D3230">
        <v>-6.69</v>
      </c>
      <c r="E3230" s="72">
        <v>-1500</v>
      </c>
      <c r="F3230" s="72">
        <v>0</v>
      </c>
      <c r="G3230" s="70" t="s">
        <v>76</v>
      </c>
      <c r="H3230" s="70" t="s">
        <v>2447</v>
      </c>
      <c r="I3230" s="70" t="s">
        <v>78</v>
      </c>
    </row>
    <row r="3231" spans="1:9" x14ac:dyDescent="0.2">
      <c r="A3231" s="71">
        <v>7195897282614</v>
      </c>
      <c r="B3231" s="71">
        <v>7006577627908</v>
      </c>
      <c r="C3231" s="70" t="s">
        <v>48</v>
      </c>
      <c r="D3231">
        <v>0</v>
      </c>
      <c r="E3231" s="72">
        <v>0</v>
      </c>
      <c r="F3231" s="72">
        <v>60500</v>
      </c>
      <c r="G3231" s="70" t="s">
        <v>84</v>
      </c>
      <c r="H3231" s="70" t="s">
        <v>2448</v>
      </c>
      <c r="I3231" s="70" t="s">
        <v>91</v>
      </c>
    </row>
    <row r="3232" spans="1:9" x14ac:dyDescent="0.2">
      <c r="A3232" s="71">
        <v>7195897282623</v>
      </c>
      <c r="B3232" s="71">
        <v>7006577657951</v>
      </c>
      <c r="C3232" s="70" t="s">
        <v>81</v>
      </c>
      <c r="D3232">
        <v>0.32700000000000001</v>
      </c>
      <c r="E3232" s="72">
        <v>0</v>
      </c>
      <c r="F3232" s="72">
        <v>0</v>
      </c>
      <c r="G3232" s="70" t="s">
        <v>76</v>
      </c>
      <c r="H3232" s="70" t="s">
        <v>2449</v>
      </c>
      <c r="I3232" s="70" t="s">
        <v>78</v>
      </c>
    </row>
    <row r="3233" spans="1:9" x14ac:dyDescent="0.2">
      <c r="A3233" s="71">
        <v>7195897282624</v>
      </c>
      <c r="B3233" s="71">
        <v>7006577657951</v>
      </c>
      <c r="C3233" s="70" t="s">
        <v>117</v>
      </c>
      <c r="D3233">
        <v>0.42</v>
      </c>
      <c r="E3233" s="72">
        <v>0</v>
      </c>
      <c r="F3233" s="72">
        <v>0</v>
      </c>
      <c r="G3233" s="70" t="s">
        <v>76</v>
      </c>
      <c r="H3233" s="70" t="s">
        <v>2449</v>
      </c>
      <c r="I3233" s="70" t="s">
        <v>78</v>
      </c>
    </row>
    <row r="3234" spans="1:9" x14ac:dyDescent="0.2">
      <c r="A3234" s="71">
        <v>7195897282625</v>
      </c>
      <c r="B3234" s="71">
        <v>7006577657951</v>
      </c>
      <c r="C3234" s="70" t="s">
        <v>75</v>
      </c>
      <c r="D3234">
        <v>-4.7930000000000001</v>
      </c>
      <c r="E3234" s="72">
        <v>0</v>
      </c>
      <c r="F3234" s="72">
        <v>0</v>
      </c>
      <c r="G3234" s="70" t="s">
        <v>76</v>
      </c>
      <c r="H3234" s="70" t="s">
        <v>2449</v>
      </c>
      <c r="I3234" s="70" t="s">
        <v>78</v>
      </c>
    </row>
    <row r="3235" spans="1:9" x14ac:dyDescent="0.2">
      <c r="A3235" s="71">
        <v>7195897282626</v>
      </c>
      <c r="B3235" s="71">
        <v>7006577657951</v>
      </c>
      <c r="C3235" s="70" t="s">
        <v>79</v>
      </c>
      <c r="D3235">
        <v>4.0460000000000003</v>
      </c>
      <c r="E3235" s="72">
        <v>0</v>
      </c>
      <c r="F3235" s="72">
        <v>0</v>
      </c>
      <c r="G3235" s="70" t="s">
        <v>76</v>
      </c>
      <c r="H3235" s="70" t="s">
        <v>2449</v>
      </c>
      <c r="I3235" s="70" t="s">
        <v>78</v>
      </c>
    </row>
    <row r="3236" spans="1:9" x14ac:dyDescent="0.2">
      <c r="A3236" s="71">
        <v>7195897282627</v>
      </c>
      <c r="B3236" s="71">
        <v>7006577657951</v>
      </c>
      <c r="C3236" s="70" t="s">
        <v>81</v>
      </c>
      <c r="D3236">
        <v>0</v>
      </c>
      <c r="E3236" s="72">
        <v>700</v>
      </c>
      <c r="F3236" s="72">
        <v>0</v>
      </c>
      <c r="G3236" s="70" t="s">
        <v>84</v>
      </c>
      <c r="H3236" s="70" t="s">
        <v>2449</v>
      </c>
      <c r="I3236" s="70" t="s">
        <v>91</v>
      </c>
    </row>
    <row r="3237" spans="1:9" x14ac:dyDescent="0.2">
      <c r="A3237" s="71">
        <v>7195897282628</v>
      </c>
      <c r="B3237" s="71">
        <v>7006577657951</v>
      </c>
      <c r="C3237" s="70" t="s">
        <v>117</v>
      </c>
      <c r="D3237">
        <v>0</v>
      </c>
      <c r="E3237" s="72">
        <v>44200</v>
      </c>
      <c r="F3237" s="72">
        <v>1500</v>
      </c>
      <c r="G3237" s="70" t="s">
        <v>84</v>
      </c>
      <c r="H3237" s="70" t="s">
        <v>2449</v>
      </c>
      <c r="I3237" s="70" t="s">
        <v>91</v>
      </c>
    </row>
    <row r="3238" spans="1:9" x14ac:dyDescent="0.2">
      <c r="A3238" s="71">
        <v>7195897282629</v>
      </c>
      <c r="B3238" s="71">
        <v>7006577657951</v>
      </c>
      <c r="C3238" s="70" t="s">
        <v>75</v>
      </c>
      <c r="D3238">
        <v>0</v>
      </c>
      <c r="E3238" s="72">
        <v>100</v>
      </c>
      <c r="F3238" s="72">
        <v>0</v>
      </c>
      <c r="G3238" s="70" t="s">
        <v>84</v>
      </c>
      <c r="H3238" s="70" t="s">
        <v>2449</v>
      </c>
      <c r="I3238" s="70" t="s">
        <v>83</v>
      </c>
    </row>
    <row r="3239" spans="1:9" x14ac:dyDescent="0.2">
      <c r="A3239" s="71">
        <v>7195897282630</v>
      </c>
      <c r="B3239" s="71">
        <v>7006577657951</v>
      </c>
      <c r="C3239" s="70" t="s">
        <v>79</v>
      </c>
      <c r="D3239">
        <v>0</v>
      </c>
      <c r="E3239" s="72">
        <v>1100</v>
      </c>
      <c r="F3239" s="72">
        <v>0</v>
      </c>
      <c r="G3239" s="70" t="s">
        <v>84</v>
      </c>
      <c r="H3239" s="70" t="s">
        <v>2449</v>
      </c>
      <c r="I3239" s="70" t="s">
        <v>83</v>
      </c>
    </row>
    <row r="3240" spans="1:9" x14ac:dyDescent="0.2">
      <c r="A3240" s="71">
        <v>7195897292640</v>
      </c>
      <c r="B3240" s="71">
        <v>7006577708048</v>
      </c>
      <c r="C3240" s="70" t="s">
        <v>48</v>
      </c>
      <c r="D3240">
        <v>0</v>
      </c>
      <c r="E3240" s="72">
        <v>28200</v>
      </c>
      <c r="F3240" s="72">
        <v>68900</v>
      </c>
      <c r="G3240" s="70" t="s">
        <v>84</v>
      </c>
      <c r="H3240" s="70" t="s">
        <v>2450</v>
      </c>
      <c r="I3240" s="70" t="s">
        <v>91</v>
      </c>
    </row>
    <row r="3241" spans="1:9" x14ac:dyDescent="0.2">
      <c r="A3241" s="71">
        <v>7195897302651</v>
      </c>
      <c r="B3241" s="71">
        <v>7006577778143</v>
      </c>
      <c r="C3241" s="70" t="s">
        <v>48</v>
      </c>
      <c r="D3241">
        <v>0</v>
      </c>
      <c r="E3241" s="72">
        <v>17500</v>
      </c>
      <c r="F3241" s="72">
        <v>63500</v>
      </c>
      <c r="G3241" s="70" t="s">
        <v>84</v>
      </c>
      <c r="H3241" s="70" t="s">
        <v>2451</v>
      </c>
      <c r="I3241" s="70" t="s">
        <v>91</v>
      </c>
    </row>
    <row r="3242" spans="1:9" x14ac:dyDescent="0.2">
      <c r="A3242" s="71">
        <v>7195897302658</v>
      </c>
      <c r="B3242" s="71">
        <v>7006577798179</v>
      </c>
      <c r="C3242" s="70" t="s">
        <v>48</v>
      </c>
      <c r="D3242">
        <v>0</v>
      </c>
      <c r="E3242" s="72">
        <v>14100</v>
      </c>
      <c r="F3242" s="72">
        <v>235300</v>
      </c>
      <c r="G3242" s="70" t="s">
        <v>84</v>
      </c>
      <c r="H3242" s="70" t="s">
        <v>2452</v>
      </c>
      <c r="I3242" s="70" t="s">
        <v>91</v>
      </c>
    </row>
    <row r="3243" spans="1:9" x14ac:dyDescent="0.2">
      <c r="A3243" s="71">
        <v>7195897312661</v>
      </c>
      <c r="B3243" s="71">
        <v>7006577818210</v>
      </c>
      <c r="C3243" s="70" t="s">
        <v>48</v>
      </c>
      <c r="D3243">
        <v>0</v>
      </c>
      <c r="E3243" s="72">
        <v>0</v>
      </c>
      <c r="F3243" s="72">
        <v>237500</v>
      </c>
      <c r="G3243" s="70" t="s">
        <v>84</v>
      </c>
      <c r="H3243" s="70" t="s">
        <v>2453</v>
      </c>
      <c r="I3243" s="70" t="s">
        <v>91</v>
      </c>
    </row>
    <row r="3244" spans="1:9" x14ac:dyDescent="0.2">
      <c r="A3244" s="71">
        <v>7195897312670</v>
      </c>
      <c r="B3244" s="71">
        <v>7006577858274</v>
      </c>
      <c r="C3244" s="70" t="s">
        <v>48</v>
      </c>
      <c r="D3244">
        <v>0</v>
      </c>
      <c r="E3244" s="72">
        <v>0</v>
      </c>
      <c r="F3244" s="72">
        <v>171800</v>
      </c>
      <c r="G3244" s="70" t="s">
        <v>84</v>
      </c>
      <c r="H3244" s="70" t="s">
        <v>2454</v>
      </c>
      <c r="I3244" s="70" t="s">
        <v>91</v>
      </c>
    </row>
    <row r="3245" spans="1:9" x14ac:dyDescent="0.2">
      <c r="A3245" s="71">
        <v>7195897332702</v>
      </c>
      <c r="B3245" s="71">
        <v>7038567927734</v>
      </c>
      <c r="C3245" s="70" t="s">
        <v>48</v>
      </c>
      <c r="D3245">
        <v>0</v>
      </c>
      <c r="E3245" s="72">
        <v>45600</v>
      </c>
      <c r="F3245" s="72">
        <v>32400</v>
      </c>
      <c r="G3245" s="70" t="s">
        <v>84</v>
      </c>
      <c r="H3245" s="70" t="s">
        <v>2455</v>
      </c>
      <c r="I3245" s="70" t="s">
        <v>91</v>
      </c>
    </row>
    <row r="3246" spans="1:9" x14ac:dyDescent="0.2">
      <c r="A3246" s="71">
        <v>7195897342723</v>
      </c>
      <c r="B3246" s="71">
        <v>7038567927780</v>
      </c>
      <c r="C3246" s="70" t="s">
        <v>75</v>
      </c>
      <c r="D3246">
        <v>0</v>
      </c>
      <c r="E3246" s="72">
        <v>100</v>
      </c>
      <c r="F3246" s="72">
        <v>0</v>
      </c>
      <c r="G3246" s="70" t="s">
        <v>84</v>
      </c>
      <c r="H3246" s="70" t="s">
        <v>104</v>
      </c>
      <c r="I3246" s="70" t="s">
        <v>83</v>
      </c>
    </row>
    <row r="3247" spans="1:9" x14ac:dyDescent="0.2">
      <c r="A3247" s="71">
        <v>7195897342724</v>
      </c>
      <c r="B3247" s="71">
        <v>7038567927780</v>
      </c>
      <c r="C3247" s="70" t="s">
        <v>79</v>
      </c>
      <c r="D3247">
        <v>0</v>
      </c>
      <c r="E3247" s="72">
        <v>100</v>
      </c>
      <c r="F3247" s="72">
        <v>0</v>
      </c>
      <c r="G3247" s="70" t="s">
        <v>84</v>
      </c>
      <c r="H3247" s="70" t="s">
        <v>104</v>
      </c>
      <c r="I3247" s="70" t="s">
        <v>83</v>
      </c>
    </row>
    <row r="3248" spans="1:9" x14ac:dyDescent="0.2">
      <c r="A3248" s="71">
        <v>7195897342730</v>
      </c>
      <c r="B3248" s="71">
        <v>7038567927790</v>
      </c>
      <c r="C3248" s="70" t="s">
        <v>48</v>
      </c>
      <c r="D3248">
        <v>0</v>
      </c>
      <c r="E3248" s="72">
        <v>15000</v>
      </c>
      <c r="F3248" s="72">
        <v>89900</v>
      </c>
      <c r="G3248" s="70" t="s">
        <v>84</v>
      </c>
      <c r="H3248" s="70" t="s">
        <v>106</v>
      </c>
      <c r="I3248" s="70" t="s">
        <v>91</v>
      </c>
    </row>
    <row r="3249" spans="1:9" x14ac:dyDescent="0.2">
      <c r="A3249" s="71">
        <v>7195897352740</v>
      </c>
      <c r="B3249" s="71">
        <v>7038567927823</v>
      </c>
      <c r="C3249" s="70" t="s">
        <v>48</v>
      </c>
      <c r="D3249">
        <v>0</v>
      </c>
      <c r="E3249" s="72">
        <v>12500</v>
      </c>
      <c r="F3249" s="72">
        <v>0</v>
      </c>
      <c r="G3249" s="70" t="s">
        <v>84</v>
      </c>
      <c r="H3249" s="70" t="s">
        <v>98</v>
      </c>
      <c r="I3249" s="70" t="s">
        <v>91</v>
      </c>
    </row>
    <row r="3250" spans="1:9" x14ac:dyDescent="0.2">
      <c r="A3250" s="71">
        <v>7195897362765</v>
      </c>
      <c r="B3250" s="71">
        <v>7038567927856</v>
      </c>
      <c r="C3250" s="70" t="s">
        <v>81</v>
      </c>
      <c r="D3250">
        <v>-0.02</v>
      </c>
      <c r="E3250" s="72">
        <v>0</v>
      </c>
      <c r="F3250" s="72">
        <v>0</v>
      </c>
      <c r="G3250" s="70" t="s">
        <v>76</v>
      </c>
      <c r="H3250" s="70" t="s">
        <v>2456</v>
      </c>
      <c r="I3250" s="70" t="s">
        <v>130</v>
      </c>
    </row>
    <row r="3251" spans="1:9" x14ac:dyDescent="0.2">
      <c r="A3251" s="71">
        <v>7195897362766</v>
      </c>
      <c r="B3251" s="71">
        <v>7038567927856</v>
      </c>
      <c r="C3251" s="70" t="s">
        <v>48</v>
      </c>
      <c r="D3251">
        <v>0.02</v>
      </c>
      <c r="E3251" s="72">
        <v>0</v>
      </c>
      <c r="F3251" s="72">
        <v>0</v>
      </c>
      <c r="G3251" s="70" t="s">
        <v>76</v>
      </c>
      <c r="H3251" s="70" t="s">
        <v>2456</v>
      </c>
      <c r="I3251" s="70" t="s">
        <v>129</v>
      </c>
    </row>
    <row r="3252" spans="1:9" x14ac:dyDescent="0.2">
      <c r="A3252" s="71">
        <v>7195897362768</v>
      </c>
      <c r="B3252" s="71">
        <v>7038567927856</v>
      </c>
      <c r="C3252" s="70" t="s">
        <v>48</v>
      </c>
      <c r="D3252">
        <v>0</v>
      </c>
      <c r="E3252" s="72">
        <v>-39100</v>
      </c>
      <c r="F3252" s="72">
        <v>0</v>
      </c>
      <c r="G3252" s="70" t="s">
        <v>82</v>
      </c>
      <c r="H3252" s="70" t="s">
        <v>2456</v>
      </c>
      <c r="I3252" s="70" t="s">
        <v>91</v>
      </c>
    </row>
    <row r="3253" spans="1:9" x14ac:dyDescent="0.2">
      <c r="A3253" s="71">
        <v>7195897362769</v>
      </c>
      <c r="B3253" s="71">
        <v>7038567927856</v>
      </c>
      <c r="C3253" s="70" t="s">
        <v>48</v>
      </c>
      <c r="D3253">
        <v>0</v>
      </c>
      <c r="E3253" s="72">
        <v>0</v>
      </c>
      <c r="F3253" s="72">
        <v>61300</v>
      </c>
      <c r="G3253" s="70" t="s">
        <v>84</v>
      </c>
      <c r="H3253" s="70" t="s">
        <v>2456</v>
      </c>
      <c r="I3253" s="70" t="s">
        <v>91</v>
      </c>
    </row>
    <row r="3254" spans="1:9" x14ac:dyDescent="0.2">
      <c r="A3254" s="71">
        <v>7195897372781</v>
      </c>
      <c r="B3254" s="71">
        <v>7038567927880</v>
      </c>
      <c r="C3254" s="70" t="s">
        <v>111</v>
      </c>
      <c r="D3254">
        <v>0</v>
      </c>
      <c r="E3254" s="72">
        <v>59700</v>
      </c>
      <c r="F3254" s="72">
        <v>162000</v>
      </c>
      <c r="G3254" s="70" t="s">
        <v>84</v>
      </c>
      <c r="H3254" s="70" t="s">
        <v>112</v>
      </c>
      <c r="I3254" s="70" t="s">
        <v>91</v>
      </c>
    </row>
    <row r="3255" spans="1:9" x14ac:dyDescent="0.2">
      <c r="A3255" s="71">
        <v>7195904970560</v>
      </c>
      <c r="B3255" s="71">
        <v>7006565994861</v>
      </c>
      <c r="C3255" s="70" t="s">
        <v>111</v>
      </c>
      <c r="D3255">
        <v>0</v>
      </c>
      <c r="E3255" s="72">
        <v>145000</v>
      </c>
      <c r="F3255" s="72">
        <v>19100</v>
      </c>
      <c r="G3255" s="70" t="s">
        <v>84</v>
      </c>
      <c r="H3255" s="70" t="s">
        <v>1834</v>
      </c>
      <c r="I3255" s="70" t="s">
        <v>91</v>
      </c>
    </row>
    <row r="3256" spans="1:9" x14ac:dyDescent="0.2">
      <c r="A3256" s="71">
        <v>7195921161061</v>
      </c>
      <c r="B3256" s="71">
        <v>7006565220124</v>
      </c>
      <c r="C3256" s="70" t="s">
        <v>111</v>
      </c>
      <c r="D3256">
        <v>0</v>
      </c>
      <c r="E3256" s="72">
        <v>0</v>
      </c>
      <c r="F3256" s="72">
        <v>-20400</v>
      </c>
      <c r="G3256" s="70" t="s">
        <v>82</v>
      </c>
      <c r="H3256" s="70" t="s">
        <v>1739</v>
      </c>
      <c r="I3256" s="70" t="s">
        <v>91</v>
      </c>
    </row>
    <row r="3257" spans="1:9" x14ac:dyDescent="0.2">
      <c r="A3257" s="71">
        <v>7195933961227</v>
      </c>
      <c r="B3257" s="71">
        <v>7006565230192</v>
      </c>
      <c r="C3257" s="70" t="s">
        <v>111</v>
      </c>
      <c r="D3257">
        <v>0</v>
      </c>
      <c r="E3257" s="72">
        <v>0</v>
      </c>
      <c r="F3257" s="72">
        <v>25200</v>
      </c>
      <c r="G3257" s="70" t="s">
        <v>84</v>
      </c>
      <c r="H3257" s="70" t="s">
        <v>2457</v>
      </c>
      <c r="I3257" s="70" t="s">
        <v>91</v>
      </c>
    </row>
    <row r="3258" spans="1:9" x14ac:dyDescent="0.2">
      <c r="A3258" s="71">
        <v>7196521121121</v>
      </c>
      <c r="B3258" s="71">
        <v>7006560263804</v>
      </c>
      <c r="C3258" s="70" t="s">
        <v>48</v>
      </c>
      <c r="D3258">
        <v>0</v>
      </c>
      <c r="E3258" s="72">
        <v>42900</v>
      </c>
      <c r="F3258" s="72">
        <v>0</v>
      </c>
      <c r="G3258" s="70" t="s">
        <v>84</v>
      </c>
      <c r="H3258" s="70" t="s">
        <v>2458</v>
      </c>
      <c r="I3258" s="70" t="s">
        <v>91</v>
      </c>
    </row>
    <row r="3259" spans="1:9" x14ac:dyDescent="0.2">
      <c r="A3259" s="71">
        <v>7196521141130</v>
      </c>
      <c r="B3259" s="71">
        <v>7006560273824</v>
      </c>
      <c r="C3259" s="70" t="s">
        <v>48</v>
      </c>
      <c r="D3259">
        <v>0</v>
      </c>
      <c r="E3259" s="72">
        <v>49000</v>
      </c>
      <c r="F3259" s="72">
        <v>0</v>
      </c>
      <c r="G3259" s="70" t="s">
        <v>84</v>
      </c>
      <c r="H3259" s="70" t="s">
        <v>2459</v>
      </c>
      <c r="I3259" s="70" t="s">
        <v>91</v>
      </c>
    </row>
    <row r="3260" spans="1:9" x14ac:dyDescent="0.2">
      <c r="A3260" s="71">
        <v>7196521181151</v>
      </c>
      <c r="B3260" s="71">
        <v>7006560494826</v>
      </c>
      <c r="C3260" s="70" t="s">
        <v>48</v>
      </c>
      <c r="D3260">
        <v>0</v>
      </c>
      <c r="E3260" s="72">
        <v>34400</v>
      </c>
      <c r="F3260" s="72">
        <v>60700</v>
      </c>
      <c r="G3260" s="70" t="s">
        <v>84</v>
      </c>
      <c r="H3260" s="70" t="s">
        <v>2460</v>
      </c>
      <c r="I3260" s="70" t="s">
        <v>91</v>
      </c>
    </row>
    <row r="3261" spans="1:9" x14ac:dyDescent="0.2">
      <c r="A3261" s="71">
        <v>7196522351369</v>
      </c>
      <c r="B3261" s="71">
        <v>7006562576320</v>
      </c>
      <c r="C3261" s="70" t="s">
        <v>48</v>
      </c>
      <c r="D3261">
        <v>0</v>
      </c>
      <c r="E3261" s="72">
        <v>-10700</v>
      </c>
      <c r="F3261" s="72">
        <v>-68400</v>
      </c>
      <c r="G3261" s="70" t="s">
        <v>82</v>
      </c>
      <c r="H3261" s="70" t="s">
        <v>2461</v>
      </c>
      <c r="I3261" s="70" t="s">
        <v>91</v>
      </c>
    </row>
    <row r="3262" spans="1:9" x14ac:dyDescent="0.2">
      <c r="A3262" s="71">
        <v>7196522371381</v>
      </c>
      <c r="B3262" s="71">
        <v>7006562586353</v>
      </c>
      <c r="C3262" s="70" t="s">
        <v>48</v>
      </c>
      <c r="D3262">
        <v>0</v>
      </c>
      <c r="E3262" s="72">
        <v>-700</v>
      </c>
      <c r="F3262" s="72">
        <v>0</v>
      </c>
      <c r="G3262" s="70" t="s">
        <v>82</v>
      </c>
      <c r="H3262" s="70" t="s">
        <v>1411</v>
      </c>
      <c r="I3262" s="70" t="s">
        <v>91</v>
      </c>
    </row>
    <row r="3263" spans="1:9" x14ac:dyDescent="0.2">
      <c r="A3263" s="71">
        <v>7196522411403</v>
      </c>
      <c r="B3263" s="71">
        <v>7006562606422</v>
      </c>
      <c r="C3263" s="70" t="s">
        <v>48</v>
      </c>
      <c r="D3263">
        <v>0</v>
      </c>
      <c r="E3263" s="72">
        <v>-7600</v>
      </c>
      <c r="F3263" s="72">
        <v>0</v>
      </c>
      <c r="G3263" s="70" t="s">
        <v>82</v>
      </c>
      <c r="H3263" s="70" t="s">
        <v>1413</v>
      </c>
      <c r="I3263" s="70" t="s">
        <v>91</v>
      </c>
    </row>
    <row r="3264" spans="1:9" x14ac:dyDescent="0.2">
      <c r="A3264" s="71">
        <v>7196522431412</v>
      </c>
      <c r="B3264" s="71">
        <v>7006562606453</v>
      </c>
      <c r="C3264" s="70" t="s">
        <v>48</v>
      </c>
      <c r="D3264">
        <v>0</v>
      </c>
      <c r="E3264" s="72">
        <v>-8500</v>
      </c>
      <c r="F3264" s="72">
        <v>0</v>
      </c>
      <c r="G3264" s="70" t="s">
        <v>82</v>
      </c>
      <c r="H3264" s="70" t="s">
        <v>2462</v>
      </c>
      <c r="I3264" s="70" t="s">
        <v>91</v>
      </c>
    </row>
    <row r="3265" spans="1:9" x14ac:dyDescent="0.2">
      <c r="A3265" s="71">
        <v>7196522451421</v>
      </c>
      <c r="B3265" s="71">
        <v>7006562616498</v>
      </c>
      <c r="C3265" s="70" t="s">
        <v>48</v>
      </c>
      <c r="D3265">
        <v>0</v>
      </c>
      <c r="E3265" s="72">
        <v>2800</v>
      </c>
      <c r="F3265" s="72">
        <v>0</v>
      </c>
      <c r="G3265" s="70" t="s">
        <v>84</v>
      </c>
      <c r="H3265" s="70" t="s">
        <v>2463</v>
      </c>
      <c r="I3265" s="70" t="s">
        <v>91</v>
      </c>
    </row>
    <row r="3266" spans="1:9" x14ac:dyDescent="0.2">
      <c r="A3266" s="71">
        <v>7196588630562</v>
      </c>
      <c r="B3266" s="71">
        <v>7006562706950</v>
      </c>
      <c r="C3266" s="70" t="s">
        <v>111</v>
      </c>
      <c r="D3266">
        <v>0</v>
      </c>
      <c r="E3266" s="72">
        <v>11900</v>
      </c>
      <c r="F3266" s="72">
        <v>0</v>
      </c>
      <c r="G3266" s="70" t="s">
        <v>84</v>
      </c>
      <c r="H3266" s="70" t="s">
        <v>2464</v>
      </c>
      <c r="I3266" s="70" t="s">
        <v>91</v>
      </c>
    </row>
    <row r="3267" spans="1:9" x14ac:dyDescent="0.2">
      <c r="A3267" s="71">
        <v>7196589720583</v>
      </c>
      <c r="B3267" s="71">
        <v>7006562727039</v>
      </c>
      <c r="C3267" s="70" t="s">
        <v>111</v>
      </c>
      <c r="D3267">
        <v>0</v>
      </c>
      <c r="E3267" s="72">
        <v>53400</v>
      </c>
      <c r="F3267" s="72">
        <v>0</v>
      </c>
      <c r="G3267" s="70" t="s">
        <v>84</v>
      </c>
      <c r="H3267" s="70" t="s">
        <v>2465</v>
      </c>
      <c r="I3267" s="70" t="s">
        <v>91</v>
      </c>
    </row>
    <row r="3268" spans="1:9" x14ac:dyDescent="0.2">
      <c r="A3268" s="71">
        <v>7196602152126</v>
      </c>
      <c r="B3268" s="71">
        <v>7006561047529</v>
      </c>
      <c r="C3268" s="70" t="s">
        <v>48</v>
      </c>
      <c r="D3268">
        <v>0</v>
      </c>
      <c r="E3268" s="72">
        <v>0</v>
      </c>
      <c r="F3268" s="72">
        <v>147900</v>
      </c>
      <c r="G3268" s="70" t="s">
        <v>84</v>
      </c>
      <c r="H3268" s="70" t="s">
        <v>2466</v>
      </c>
      <c r="I3268" s="70" t="s">
        <v>91</v>
      </c>
    </row>
    <row r="3269" spans="1:9" x14ac:dyDescent="0.2">
      <c r="A3269" s="71">
        <v>7196603831219</v>
      </c>
      <c r="B3269" s="71">
        <v>7006565079138</v>
      </c>
      <c r="C3269" s="70" t="s">
        <v>111</v>
      </c>
      <c r="D3269">
        <v>0</v>
      </c>
      <c r="E3269" s="72">
        <v>38900</v>
      </c>
      <c r="F3269" s="72">
        <v>16100</v>
      </c>
      <c r="G3269" s="70" t="s">
        <v>84</v>
      </c>
      <c r="H3269" s="70" t="s">
        <v>2467</v>
      </c>
      <c r="I3269" s="70" t="s">
        <v>91</v>
      </c>
    </row>
    <row r="3270" spans="1:9" x14ac:dyDescent="0.2">
      <c r="A3270" s="71">
        <v>7196605211307</v>
      </c>
      <c r="B3270" s="71">
        <v>7006565250243</v>
      </c>
      <c r="C3270" s="70" t="s">
        <v>111</v>
      </c>
      <c r="D3270">
        <v>0</v>
      </c>
      <c r="E3270" s="72">
        <v>0</v>
      </c>
      <c r="F3270" s="72">
        <v>28200</v>
      </c>
      <c r="G3270" s="70" t="s">
        <v>84</v>
      </c>
      <c r="H3270" s="70" t="s">
        <v>2468</v>
      </c>
      <c r="I3270" s="70" t="s">
        <v>91</v>
      </c>
    </row>
    <row r="3271" spans="1:9" x14ac:dyDescent="0.2">
      <c r="A3271" s="71">
        <v>7196617551770</v>
      </c>
      <c r="B3271" s="71">
        <v>7006570397237</v>
      </c>
      <c r="C3271" s="70" t="s">
        <v>111</v>
      </c>
      <c r="D3271">
        <v>0</v>
      </c>
      <c r="E3271" s="72">
        <v>50000</v>
      </c>
      <c r="F3271" s="72">
        <v>4800</v>
      </c>
      <c r="G3271" s="70" t="s">
        <v>84</v>
      </c>
      <c r="H3271" s="70" t="s">
        <v>2469</v>
      </c>
      <c r="I3271" s="70" t="s">
        <v>91</v>
      </c>
    </row>
    <row r="3272" spans="1:9" x14ac:dyDescent="0.2">
      <c r="A3272" s="71">
        <v>7196627862054</v>
      </c>
      <c r="B3272" s="71">
        <v>7006575915696</v>
      </c>
      <c r="C3272" s="70" t="s">
        <v>111</v>
      </c>
      <c r="D3272">
        <v>0</v>
      </c>
      <c r="E3272" s="72">
        <v>446000</v>
      </c>
      <c r="F3272" s="72">
        <v>3700</v>
      </c>
      <c r="G3272" s="70" t="s">
        <v>84</v>
      </c>
      <c r="H3272" s="70" t="s">
        <v>2470</v>
      </c>
      <c r="I3272" s="70" t="s">
        <v>91</v>
      </c>
    </row>
    <row r="3273" spans="1:9" x14ac:dyDescent="0.2">
      <c r="A3273" s="71">
        <v>7196656223639</v>
      </c>
      <c r="B3273" s="71">
        <v>7006563933281</v>
      </c>
      <c r="C3273" s="70" t="s">
        <v>111</v>
      </c>
      <c r="D3273">
        <v>0</v>
      </c>
      <c r="E3273" s="72">
        <v>328600</v>
      </c>
      <c r="F3273" s="72">
        <v>0</v>
      </c>
      <c r="G3273" s="70" t="s">
        <v>84</v>
      </c>
      <c r="H3273" s="70" t="s">
        <v>162</v>
      </c>
      <c r="I3273" s="70" t="s">
        <v>91</v>
      </c>
    </row>
    <row r="3274" spans="1:9" x14ac:dyDescent="0.2">
      <c r="A3274" s="71">
        <v>7196661623904</v>
      </c>
      <c r="B3274" s="71">
        <v>7006576486463</v>
      </c>
      <c r="C3274" s="70" t="s">
        <v>111</v>
      </c>
      <c r="D3274">
        <v>0</v>
      </c>
      <c r="E3274" s="72">
        <v>0</v>
      </c>
      <c r="F3274" s="72">
        <v>0</v>
      </c>
      <c r="G3274" s="70" t="s">
        <v>84</v>
      </c>
      <c r="H3274" s="70" t="s">
        <v>316</v>
      </c>
      <c r="I3274" s="70" t="s">
        <v>91</v>
      </c>
    </row>
    <row r="3275" spans="1:9" x14ac:dyDescent="0.2">
      <c r="A3275" s="71">
        <v>7196665904141</v>
      </c>
      <c r="B3275" s="71">
        <v>7006556143829</v>
      </c>
      <c r="C3275" s="70" t="s">
        <v>111</v>
      </c>
      <c r="D3275">
        <v>0</v>
      </c>
      <c r="E3275" s="72">
        <v>90400</v>
      </c>
      <c r="F3275" s="72">
        <v>0</v>
      </c>
      <c r="G3275" s="70" t="s">
        <v>84</v>
      </c>
      <c r="H3275" s="70" t="s">
        <v>617</v>
      </c>
      <c r="I3275" s="70" t="s">
        <v>91</v>
      </c>
    </row>
    <row r="3276" spans="1:9" x14ac:dyDescent="0.2">
      <c r="A3276" s="71">
        <v>7196667004202</v>
      </c>
      <c r="B3276" s="71">
        <v>7006554351894</v>
      </c>
      <c r="C3276" s="70" t="s">
        <v>111</v>
      </c>
      <c r="D3276">
        <v>0</v>
      </c>
      <c r="E3276" s="72">
        <v>28100</v>
      </c>
      <c r="F3276" s="72">
        <v>0</v>
      </c>
      <c r="G3276" s="70" t="s">
        <v>84</v>
      </c>
      <c r="H3276" s="70" t="s">
        <v>2471</v>
      </c>
      <c r="I3276" s="70" t="s">
        <v>91</v>
      </c>
    </row>
    <row r="3277" spans="1:9" x14ac:dyDescent="0.2">
      <c r="A3277" s="71">
        <v>7196692583687</v>
      </c>
      <c r="B3277" s="71">
        <v>7006563994198</v>
      </c>
      <c r="C3277" s="70" t="s">
        <v>81</v>
      </c>
      <c r="D3277">
        <v>0</v>
      </c>
      <c r="E3277" s="72">
        <v>-600</v>
      </c>
      <c r="F3277" s="72">
        <v>0</v>
      </c>
      <c r="G3277" s="70" t="s">
        <v>82</v>
      </c>
      <c r="H3277" s="70" t="s">
        <v>2472</v>
      </c>
      <c r="I3277" s="70" t="s">
        <v>91</v>
      </c>
    </row>
    <row r="3278" spans="1:9" x14ac:dyDescent="0.2">
      <c r="A3278" s="71">
        <v>7196694713778</v>
      </c>
      <c r="B3278" s="71">
        <v>7006573572126</v>
      </c>
      <c r="C3278" s="70" t="s">
        <v>81</v>
      </c>
      <c r="D3278">
        <v>0</v>
      </c>
      <c r="E3278" s="72">
        <v>-100</v>
      </c>
      <c r="F3278" s="72">
        <v>0</v>
      </c>
      <c r="G3278" s="70" t="s">
        <v>82</v>
      </c>
      <c r="H3278" s="70" t="s">
        <v>2473</v>
      </c>
      <c r="I3278" s="70" t="s">
        <v>91</v>
      </c>
    </row>
    <row r="3279" spans="1:9" x14ac:dyDescent="0.2">
      <c r="A3279" s="71">
        <v>7196696053827</v>
      </c>
      <c r="B3279" s="71">
        <v>7006560012702</v>
      </c>
      <c r="C3279" s="70" t="s">
        <v>111</v>
      </c>
      <c r="D3279">
        <v>0</v>
      </c>
      <c r="E3279" s="72">
        <v>-7100</v>
      </c>
      <c r="F3279" s="72">
        <v>0</v>
      </c>
      <c r="G3279" s="70" t="s">
        <v>82</v>
      </c>
      <c r="H3279" s="70" t="s">
        <v>1086</v>
      </c>
      <c r="I3279" s="70" t="s">
        <v>91</v>
      </c>
    </row>
    <row r="3280" spans="1:9" x14ac:dyDescent="0.2">
      <c r="A3280" s="71">
        <v>7196712154846</v>
      </c>
      <c r="B3280" s="71">
        <v>7006563451352</v>
      </c>
      <c r="C3280" s="70" t="s">
        <v>111</v>
      </c>
      <c r="D3280">
        <v>0</v>
      </c>
      <c r="E3280" s="72">
        <v>33500</v>
      </c>
      <c r="F3280" s="72">
        <v>0</v>
      </c>
      <c r="G3280" s="70" t="s">
        <v>84</v>
      </c>
      <c r="H3280" s="70" t="s">
        <v>2474</v>
      </c>
      <c r="I3280" s="70" t="s">
        <v>91</v>
      </c>
    </row>
    <row r="3281" spans="1:9" x14ac:dyDescent="0.2">
      <c r="A3281" s="71">
        <v>7196712184855</v>
      </c>
      <c r="B3281" s="71">
        <v>7006570377215</v>
      </c>
      <c r="C3281" s="70" t="s">
        <v>111</v>
      </c>
      <c r="D3281">
        <v>0</v>
      </c>
      <c r="E3281" s="72">
        <v>27000</v>
      </c>
      <c r="F3281" s="72">
        <v>0</v>
      </c>
      <c r="G3281" s="70" t="s">
        <v>84</v>
      </c>
      <c r="H3281" s="70" t="s">
        <v>2475</v>
      </c>
      <c r="I3281" s="70" t="s">
        <v>91</v>
      </c>
    </row>
    <row r="3282" spans="1:9" x14ac:dyDescent="0.2">
      <c r="A3282" s="71">
        <v>7196750485380</v>
      </c>
      <c r="B3282" s="71">
        <v>7006557158719</v>
      </c>
      <c r="C3282" s="70" t="s">
        <v>111</v>
      </c>
      <c r="D3282">
        <v>0</v>
      </c>
      <c r="E3282" s="72">
        <v>5600</v>
      </c>
      <c r="F3282" s="72">
        <v>0</v>
      </c>
      <c r="G3282" s="70" t="s">
        <v>84</v>
      </c>
      <c r="H3282" s="70" t="s">
        <v>2476</v>
      </c>
      <c r="I3282" s="70" t="s">
        <v>91</v>
      </c>
    </row>
    <row r="3283" spans="1:9" x14ac:dyDescent="0.2">
      <c r="A3283" s="71">
        <v>7196751535397</v>
      </c>
      <c r="B3283" s="71">
        <v>7006555993115</v>
      </c>
      <c r="C3283" s="70" t="s">
        <v>111</v>
      </c>
      <c r="D3283">
        <v>0</v>
      </c>
      <c r="E3283" s="72">
        <v>5000</v>
      </c>
      <c r="F3283" s="72">
        <v>0</v>
      </c>
      <c r="G3283" s="70" t="s">
        <v>84</v>
      </c>
      <c r="H3283" s="70" t="s">
        <v>2477</v>
      </c>
      <c r="I3283" s="70" t="s">
        <v>91</v>
      </c>
    </row>
    <row r="3284" spans="1:9" x14ac:dyDescent="0.2">
      <c r="A3284" s="71">
        <v>7196756835450</v>
      </c>
      <c r="B3284" s="71">
        <v>7006565844405</v>
      </c>
      <c r="C3284" s="70" t="s">
        <v>111</v>
      </c>
      <c r="D3284">
        <v>0</v>
      </c>
      <c r="E3284" s="72">
        <v>187400</v>
      </c>
      <c r="F3284" s="72">
        <v>40200</v>
      </c>
      <c r="G3284" s="70" t="s">
        <v>84</v>
      </c>
      <c r="H3284" s="70" t="s">
        <v>2478</v>
      </c>
      <c r="I3284" s="70" t="s">
        <v>91</v>
      </c>
    </row>
    <row r="3285" spans="1:9" x14ac:dyDescent="0.2">
      <c r="A3285" s="71">
        <v>7196762035551</v>
      </c>
      <c r="B3285" s="71">
        <v>7006576236121</v>
      </c>
      <c r="C3285" s="70" t="s">
        <v>111</v>
      </c>
      <c r="D3285">
        <v>0</v>
      </c>
      <c r="E3285" s="72">
        <v>318400</v>
      </c>
      <c r="F3285" s="72">
        <v>0</v>
      </c>
      <c r="G3285" s="70" t="s">
        <v>84</v>
      </c>
      <c r="H3285" s="70" t="s">
        <v>2479</v>
      </c>
      <c r="I3285" s="70" t="s">
        <v>91</v>
      </c>
    </row>
    <row r="3286" spans="1:9" x14ac:dyDescent="0.2">
      <c r="A3286" s="71">
        <v>7196767095752</v>
      </c>
      <c r="B3286" s="71">
        <v>7006574042814</v>
      </c>
      <c r="C3286" s="70" t="s">
        <v>111</v>
      </c>
      <c r="D3286">
        <v>0</v>
      </c>
      <c r="E3286" s="72">
        <v>284000</v>
      </c>
      <c r="F3286" s="72">
        <v>5100</v>
      </c>
      <c r="G3286" s="70" t="s">
        <v>84</v>
      </c>
      <c r="H3286" s="70" t="s">
        <v>2480</v>
      </c>
      <c r="I3286" s="70" t="s">
        <v>91</v>
      </c>
    </row>
    <row r="3287" spans="1:9" x14ac:dyDescent="0.2">
      <c r="A3287" s="71">
        <v>7196769795813</v>
      </c>
      <c r="B3287" s="71">
        <v>7006574082864</v>
      </c>
      <c r="C3287" s="70" t="s">
        <v>111</v>
      </c>
      <c r="D3287">
        <v>0</v>
      </c>
      <c r="E3287" s="72">
        <v>21400</v>
      </c>
      <c r="F3287" s="72">
        <v>0</v>
      </c>
      <c r="G3287" s="70" t="s">
        <v>84</v>
      </c>
      <c r="H3287" s="70" t="s">
        <v>2481</v>
      </c>
      <c r="I3287" s="70" t="s">
        <v>91</v>
      </c>
    </row>
    <row r="3288" spans="1:9" x14ac:dyDescent="0.2">
      <c r="A3288" s="71">
        <v>7196794774382</v>
      </c>
      <c r="B3288" s="71">
        <v>7006554412041</v>
      </c>
      <c r="C3288" s="70" t="s">
        <v>111</v>
      </c>
      <c r="D3288">
        <v>0</v>
      </c>
      <c r="E3288" s="72">
        <v>-64000</v>
      </c>
      <c r="F3288" s="72">
        <v>-106900</v>
      </c>
      <c r="G3288" s="70" t="s">
        <v>82</v>
      </c>
      <c r="H3288" s="70" t="s">
        <v>2482</v>
      </c>
      <c r="I3288" s="70" t="s">
        <v>91</v>
      </c>
    </row>
    <row r="3289" spans="1:9" x14ac:dyDescent="0.2">
      <c r="A3289" s="71">
        <v>7196813724511</v>
      </c>
      <c r="B3289" s="71">
        <v>7006557831859</v>
      </c>
      <c r="C3289" s="70" t="s">
        <v>111</v>
      </c>
      <c r="D3289">
        <v>0</v>
      </c>
      <c r="E3289" s="72">
        <v>122000</v>
      </c>
      <c r="F3289" s="72">
        <v>0</v>
      </c>
      <c r="G3289" s="70" t="s">
        <v>84</v>
      </c>
      <c r="H3289" s="70" t="s">
        <v>143</v>
      </c>
      <c r="I3289" s="70" t="s">
        <v>91</v>
      </c>
    </row>
    <row r="3290" spans="1:9" x14ac:dyDescent="0.2">
      <c r="A3290" s="71">
        <v>7196814364565</v>
      </c>
      <c r="B3290" s="71">
        <v>7006559198599</v>
      </c>
      <c r="C3290" s="70" t="s">
        <v>111</v>
      </c>
      <c r="D3290">
        <v>0</v>
      </c>
      <c r="E3290" s="72">
        <v>-28400</v>
      </c>
      <c r="F3290" s="72">
        <v>-105000</v>
      </c>
      <c r="G3290" s="70" t="s">
        <v>82</v>
      </c>
      <c r="H3290" s="70" t="s">
        <v>2483</v>
      </c>
      <c r="I3290" s="70" t="s">
        <v>91</v>
      </c>
    </row>
    <row r="3291" spans="1:9" x14ac:dyDescent="0.2">
      <c r="A3291" s="71">
        <v>7196817580026</v>
      </c>
      <c r="B3291" s="71">
        <v>7006561057591</v>
      </c>
      <c r="C3291" s="70" t="s">
        <v>48</v>
      </c>
      <c r="D3291">
        <v>0</v>
      </c>
      <c r="E3291" s="72">
        <v>0</v>
      </c>
      <c r="F3291" s="72">
        <v>605400</v>
      </c>
      <c r="G3291" s="70" t="s">
        <v>49</v>
      </c>
      <c r="H3291" s="70" t="s">
        <v>1190</v>
      </c>
      <c r="I3291" s="70" t="s">
        <v>269</v>
      </c>
    </row>
    <row r="3292" spans="1:9" x14ac:dyDescent="0.2">
      <c r="A3292" s="71">
        <v>7202848470321</v>
      </c>
      <c r="B3292" s="71">
        <v>7006567480652</v>
      </c>
      <c r="C3292" s="70" t="s">
        <v>81</v>
      </c>
      <c r="D3292">
        <v>-2</v>
      </c>
      <c r="E3292" s="72">
        <v>-200</v>
      </c>
      <c r="F3292" s="72">
        <v>0</v>
      </c>
      <c r="G3292" s="70" t="s">
        <v>76</v>
      </c>
      <c r="H3292" s="70" t="s">
        <v>2484</v>
      </c>
      <c r="I3292" s="70" t="s">
        <v>598</v>
      </c>
    </row>
    <row r="3293" spans="1:9" x14ac:dyDescent="0.2">
      <c r="A3293" s="71">
        <v>7202848470323</v>
      </c>
      <c r="B3293" s="71">
        <v>7006567480652</v>
      </c>
      <c r="C3293" s="70" t="s">
        <v>80</v>
      </c>
      <c r="D3293">
        <v>-33.89</v>
      </c>
      <c r="E3293" s="72">
        <v>-5600</v>
      </c>
      <c r="F3293" s="72">
        <v>0</v>
      </c>
      <c r="G3293" s="70" t="s">
        <v>76</v>
      </c>
      <c r="H3293" s="70" t="s">
        <v>2484</v>
      </c>
      <c r="I3293" s="70" t="s">
        <v>598</v>
      </c>
    </row>
    <row r="3294" spans="1:9" x14ac:dyDescent="0.2">
      <c r="A3294" s="71">
        <v>7202881890347</v>
      </c>
      <c r="B3294" s="71">
        <v>7006567480652</v>
      </c>
      <c r="C3294" s="70" t="s">
        <v>75</v>
      </c>
      <c r="D3294">
        <v>19.28</v>
      </c>
      <c r="E3294" s="72">
        <v>3900</v>
      </c>
      <c r="F3294" s="72">
        <v>0</v>
      </c>
      <c r="G3294" s="70" t="s">
        <v>76</v>
      </c>
      <c r="H3294" s="70" t="s">
        <v>2484</v>
      </c>
      <c r="I3294" s="70" t="s">
        <v>598</v>
      </c>
    </row>
    <row r="3295" spans="1:9" x14ac:dyDescent="0.2">
      <c r="A3295" s="71">
        <v>7202881890348</v>
      </c>
      <c r="B3295" s="71">
        <v>7006567480652</v>
      </c>
      <c r="C3295" s="70" t="s">
        <v>79</v>
      </c>
      <c r="D3295">
        <v>16.61</v>
      </c>
      <c r="E3295" s="72">
        <v>1900</v>
      </c>
      <c r="F3295" s="72">
        <v>0</v>
      </c>
      <c r="G3295" s="70" t="s">
        <v>76</v>
      </c>
      <c r="H3295" s="70" t="s">
        <v>2484</v>
      </c>
      <c r="I3295" s="70" t="s">
        <v>598</v>
      </c>
    </row>
    <row r="3296" spans="1:9" x14ac:dyDescent="0.2">
      <c r="A3296" s="71">
        <v>7202881890351</v>
      </c>
      <c r="B3296" s="71">
        <v>7006567480652</v>
      </c>
      <c r="C3296" s="70" t="s">
        <v>75</v>
      </c>
      <c r="D3296">
        <v>0</v>
      </c>
      <c r="E3296" s="72">
        <v>2200</v>
      </c>
      <c r="F3296" s="72">
        <v>0</v>
      </c>
      <c r="G3296" s="70" t="s">
        <v>84</v>
      </c>
      <c r="H3296" s="70" t="s">
        <v>2484</v>
      </c>
      <c r="I3296" s="70" t="s">
        <v>83</v>
      </c>
    </row>
    <row r="3297" spans="1:9" x14ac:dyDescent="0.2">
      <c r="A3297" s="71">
        <v>7202881890352</v>
      </c>
      <c r="B3297" s="71">
        <v>7006567480652</v>
      </c>
      <c r="C3297" s="70" t="s">
        <v>79</v>
      </c>
      <c r="D3297">
        <v>0</v>
      </c>
      <c r="E3297" s="72">
        <v>2600</v>
      </c>
      <c r="F3297" s="72">
        <v>0</v>
      </c>
      <c r="G3297" s="70" t="s">
        <v>84</v>
      </c>
      <c r="H3297" s="70" t="s">
        <v>2484</v>
      </c>
      <c r="I3297" s="70" t="s">
        <v>83</v>
      </c>
    </row>
    <row r="3298" spans="1:9" x14ac:dyDescent="0.2">
      <c r="A3298" s="71">
        <v>7202886070386</v>
      </c>
      <c r="B3298" s="71">
        <v>7006567530867</v>
      </c>
      <c r="C3298" s="70" t="s">
        <v>75</v>
      </c>
      <c r="D3298">
        <v>-17</v>
      </c>
      <c r="E3298" s="72">
        <v>-4500</v>
      </c>
      <c r="F3298" s="72">
        <v>0</v>
      </c>
      <c r="G3298" s="70" t="s">
        <v>76</v>
      </c>
      <c r="H3298" s="70" t="s">
        <v>2485</v>
      </c>
      <c r="I3298" s="70" t="s">
        <v>598</v>
      </c>
    </row>
    <row r="3299" spans="1:9" x14ac:dyDescent="0.2">
      <c r="A3299" s="71">
        <v>7202886070387</v>
      </c>
      <c r="B3299" s="71">
        <v>7006567530867</v>
      </c>
      <c r="C3299" s="70" t="s">
        <v>79</v>
      </c>
      <c r="D3299">
        <v>4</v>
      </c>
      <c r="E3299" s="72">
        <v>1100</v>
      </c>
      <c r="F3299" s="72">
        <v>0</v>
      </c>
      <c r="G3299" s="70" t="s">
        <v>76</v>
      </c>
      <c r="H3299" s="70" t="s">
        <v>2485</v>
      </c>
      <c r="I3299" s="70" t="s">
        <v>598</v>
      </c>
    </row>
    <row r="3300" spans="1:9" x14ac:dyDescent="0.2">
      <c r="A3300" s="71">
        <v>7202886070388</v>
      </c>
      <c r="B3300" s="71">
        <v>7006567530867</v>
      </c>
      <c r="C3300" s="70" t="s">
        <v>80</v>
      </c>
      <c r="D3300">
        <v>11</v>
      </c>
      <c r="E3300" s="72">
        <v>1800</v>
      </c>
      <c r="F3300" s="72">
        <v>0</v>
      </c>
      <c r="G3300" s="70" t="s">
        <v>76</v>
      </c>
      <c r="H3300" s="70" t="s">
        <v>2485</v>
      </c>
      <c r="I3300" s="70" t="s">
        <v>598</v>
      </c>
    </row>
    <row r="3301" spans="1:9" x14ac:dyDescent="0.2">
      <c r="A3301" s="71">
        <v>7202886070389</v>
      </c>
      <c r="B3301" s="71">
        <v>7006567530867</v>
      </c>
      <c r="C3301" s="70" t="s">
        <v>125</v>
      </c>
      <c r="D3301">
        <v>2</v>
      </c>
      <c r="E3301" s="72">
        <v>1600</v>
      </c>
      <c r="F3301" s="72">
        <v>0</v>
      </c>
      <c r="G3301" s="70" t="s">
        <v>76</v>
      </c>
      <c r="H3301" s="70" t="s">
        <v>2485</v>
      </c>
      <c r="I3301" s="70" t="s">
        <v>598</v>
      </c>
    </row>
    <row r="3302" spans="1:9" x14ac:dyDescent="0.2">
      <c r="A3302" s="71">
        <v>7202886880412</v>
      </c>
      <c r="B3302" s="71">
        <v>7006567530867</v>
      </c>
      <c r="C3302" s="70" t="s">
        <v>48</v>
      </c>
      <c r="D3302">
        <v>0</v>
      </c>
      <c r="E3302" s="72">
        <v>0</v>
      </c>
      <c r="F3302" s="72">
        <v>86400</v>
      </c>
      <c r="G3302" s="70" t="s">
        <v>84</v>
      </c>
      <c r="H3302" s="70" t="s">
        <v>2485</v>
      </c>
      <c r="I3302" s="70" t="s">
        <v>91</v>
      </c>
    </row>
    <row r="3303" spans="1:9" x14ac:dyDescent="0.2">
      <c r="A3303" s="71">
        <v>7202886880413</v>
      </c>
      <c r="B3303" s="71">
        <v>7006567530867</v>
      </c>
      <c r="C3303" s="70" t="s">
        <v>75</v>
      </c>
      <c r="D3303">
        <v>0</v>
      </c>
      <c r="E3303" s="72">
        <v>300</v>
      </c>
      <c r="F3303" s="72">
        <v>0</v>
      </c>
      <c r="G3303" s="70" t="s">
        <v>84</v>
      </c>
      <c r="H3303" s="70" t="s">
        <v>2485</v>
      </c>
      <c r="I3303" s="70" t="s">
        <v>83</v>
      </c>
    </row>
    <row r="3304" spans="1:9" x14ac:dyDescent="0.2">
      <c r="A3304" s="71">
        <v>7202886880414</v>
      </c>
      <c r="B3304" s="71">
        <v>7006567530867</v>
      </c>
      <c r="C3304" s="70" t="s">
        <v>81</v>
      </c>
      <c r="D3304">
        <v>0</v>
      </c>
      <c r="E3304" s="72">
        <v>2800</v>
      </c>
      <c r="F3304" s="72">
        <v>0</v>
      </c>
      <c r="G3304" s="70" t="s">
        <v>84</v>
      </c>
      <c r="H3304" s="70" t="s">
        <v>2485</v>
      </c>
      <c r="I3304" s="70" t="s">
        <v>91</v>
      </c>
    </row>
    <row r="3305" spans="1:9" x14ac:dyDescent="0.2">
      <c r="A3305" s="71">
        <v>7202886880415</v>
      </c>
      <c r="B3305" s="71">
        <v>7006567530867</v>
      </c>
      <c r="C3305" s="70" t="s">
        <v>125</v>
      </c>
      <c r="D3305">
        <v>0</v>
      </c>
      <c r="E3305" s="72">
        <v>7400</v>
      </c>
      <c r="F3305" s="72">
        <v>0</v>
      </c>
      <c r="G3305" s="70" t="s">
        <v>84</v>
      </c>
      <c r="H3305" s="70" t="s">
        <v>2485</v>
      </c>
      <c r="I3305" s="70" t="s">
        <v>91</v>
      </c>
    </row>
    <row r="3306" spans="1:9" x14ac:dyDescent="0.2">
      <c r="A3306" s="71">
        <v>7202886880416</v>
      </c>
      <c r="B3306" s="71">
        <v>7006567530867</v>
      </c>
      <c r="C3306" s="70" t="s">
        <v>80</v>
      </c>
      <c r="D3306">
        <v>0</v>
      </c>
      <c r="E3306" s="72">
        <v>300</v>
      </c>
      <c r="F3306" s="72">
        <v>0</v>
      </c>
      <c r="G3306" s="70" t="s">
        <v>84</v>
      </c>
      <c r="H3306" s="70" t="s">
        <v>2485</v>
      </c>
      <c r="I3306" s="70" t="s">
        <v>83</v>
      </c>
    </row>
    <row r="3307" spans="1:9" x14ac:dyDescent="0.2">
      <c r="A3307" s="71">
        <v>7202888580438</v>
      </c>
      <c r="B3307" s="71">
        <v>7006567530901</v>
      </c>
      <c r="C3307" s="70" t="s">
        <v>79</v>
      </c>
      <c r="D3307">
        <v>-8.4499999999999993</v>
      </c>
      <c r="E3307" s="72">
        <v>-1900</v>
      </c>
      <c r="F3307" s="72">
        <v>0</v>
      </c>
      <c r="G3307" s="70" t="s">
        <v>76</v>
      </c>
      <c r="H3307" s="70" t="s">
        <v>2486</v>
      </c>
      <c r="I3307" s="70" t="s">
        <v>598</v>
      </c>
    </row>
    <row r="3308" spans="1:9" x14ac:dyDescent="0.2">
      <c r="A3308" s="71">
        <v>7202888580439</v>
      </c>
      <c r="B3308" s="71">
        <v>7006567530901</v>
      </c>
      <c r="C3308" s="70" t="s">
        <v>75</v>
      </c>
      <c r="D3308">
        <v>4.45</v>
      </c>
      <c r="E3308" s="72">
        <v>1000</v>
      </c>
      <c r="F3308" s="72">
        <v>0</v>
      </c>
      <c r="G3308" s="70" t="s">
        <v>76</v>
      </c>
      <c r="H3308" s="70" t="s">
        <v>2486</v>
      </c>
      <c r="I3308" s="70" t="s">
        <v>598</v>
      </c>
    </row>
    <row r="3309" spans="1:9" x14ac:dyDescent="0.2">
      <c r="A3309" s="71">
        <v>7202888580442</v>
      </c>
      <c r="B3309" s="71">
        <v>7006567530901</v>
      </c>
      <c r="C3309" s="70" t="s">
        <v>80</v>
      </c>
      <c r="D3309">
        <v>4</v>
      </c>
      <c r="E3309" s="72">
        <v>900</v>
      </c>
      <c r="F3309" s="72">
        <v>0</v>
      </c>
      <c r="G3309" s="70" t="s">
        <v>76</v>
      </c>
      <c r="H3309" s="70" t="s">
        <v>2486</v>
      </c>
      <c r="I3309" s="70" t="s">
        <v>598</v>
      </c>
    </row>
    <row r="3310" spans="1:9" x14ac:dyDescent="0.2">
      <c r="A3310" s="71">
        <v>7202888580443</v>
      </c>
      <c r="B3310" s="71">
        <v>7006567530901</v>
      </c>
      <c r="C3310" s="70" t="s">
        <v>75</v>
      </c>
      <c r="D3310">
        <v>0</v>
      </c>
      <c r="E3310" s="72">
        <v>400</v>
      </c>
      <c r="F3310" s="72">
        <v>0</v>
      </c>
      <c r="G3310" s="70" t="s">
        <v>84</v>
      </c>
      <c r="H3310" s="70" t="s">
        <v>2486</v>
      </c>
      <c r="I3310" s="70" t="s">
        <v>83</v>
      </c>
    </row>
    <row r="3311" spans="1:9" x14ac:dyDescent="0.2">
      <c r="A3311" s="71">
        <v>7202888640447</v>
      </c>
      <c r="B3311" s="71">
        <v>7006567530901</v>
      </c>
      <c r="C3311" s="70" t="s">
        <v>80</v>
      </c>
      <c r="D3311">
        <v>0</v>
      </c>
      <c r="E3311" s="72">
        <v>-100</v>
      </c>
      <c r="F3311" s="72">
        <v>0</v>
      </c>
      <c r="G3311" s="70" t="s">
        <v>82</v>
      </c>
      <c r="H3311" s="70" t="s">
        <v>2486</v>
      </c>
      <c r="I3311" s="70" t="s">
        <v>83</v>
      </c>
    </row>
    <row r="3312" spans="1:9" x14ac:dyDescent="0.2">
      <c r="A3312" s="71">
        <v>7202891090660</v>
      </c>
      <c r="B3312" s="71">
        <v>7006560957025</v>
      </c>
      <c r="C3312" s="70" t="s">
        <v>117</v>
      </c>
      <c r="D3312">
        <v>0</v>
      </c>
      <c r="E3312" s="72">
        <v>50000</v>
      </c>
      <c r="F3312" s="72">
        <v>27100</v>
      </c>
      <c r="G3312" s="70" t="s">
        <v>84</v>
      </c>
      <c r="H3312" s="70" t="s">
        <v>1179</v>
      </c>
      <c r="I3312" s="70" t="s">
        <v>91</v>
      </c>
    </row>
    <row r="3313" spans="1:9" x14ac:dyDescent="0.2">
      <c r="A3313" s="71">
        <v>7202891090661</v>
      </c>
      <c r="B3313" s="71">
        <v>7006560957025</v>
      </c>
      <c r="C3313" s="70" t="s">
        <v>79</v>
      </c>
      <c r="D3313">
        <v>0</v>
      </c>
      <c r="E3313" s="72">
        <v>700</v>
      </c>
      <c r="F3313" s="72">
        <v>0</v>
      </c>
      <c r="G3313" s="70" t="s">
        <v>84</v>
      </c>
      <c r="H3313" s="70" t="s">
        <v>1179</v>
      </c>
      <c r="I3313" s="70" t="s">
        <v>83</v>
      </c>
    </row>
    <row r="3314" spans="1:9" x14ac:dyDescent="0.2">
      <c r="A3314" s="71">
        <v>7202891090662</v>
      </c>
      <c r="B3314" s="71">
        <v>7006560957025</v>
      </c>
      <c r="C3314" s="70" t="s">
        <v>81</v>
      </c>
      <c r="D3314">
        <v>0</v>
      </c>
      <c r="E3314" s="72">
        <v>100</v>
      </c>
      <c r="F3314" s="72">
        <v>0</v>
      </c>
      <c r="G3314" s="70" t="s">
        <v>84</v>
      </c>
      <c r="H3314" s="70" t="s">
        <v>1179</v>
      </c>
      <c r="I3314" s="70" t="s">
        <v>91</v>
      </c>
    </row>
    <row r="3315" spans="1:9" x14ac:dyDescent="0.2">
      <c r="A3315" s="71">
        <v>7202891090663</v>
      </c>
      <c r="B3315" s="71">
        <v>7006560957025</v>
      </c>
      <c r="C3315" s="70" t="s">
        <v>75</v>
      </c>
      <c r="D3315">
        <v>0</v>
      </c>
      <c r="E3315" s="72">
        <v>1500</v>
      </c>
      <c r="F3315" s="72">
        <v>0</v>
      </c>
      <c r="G3315" s="70" t="s">
        <v>84</v>
      </c>
      <c r="H3315" s="70" t="s">
        <v>1179</v>
      </c>
      <c r="I3315" s="70" t="s">
        <v>83</v>
      </c>
    </row>
    <row r="3316" spans="1:9" x14ac:dyDescent="0.2">
      <c r="A3316" s="71">
        <v>7203457510013</v>
      </c>
      <c r="B3316" s="71">
        <v>7006560002633</v>
      </c>
      <c r="C3316" s="70" t="s">
        <v>79</v>
      </c>
      <c r="D3316">
        <v>-29.26</v>
      </c>
      <c r="E3316" s="72">
        <v>-6600</v>
      </c>
      <c r="F3316" s="72">
        <v>0</v>
      </c>
      <c r="G3316" s="70" t="s">
        <v>76</v>
      </c>
      <c r="H3316" s="70" t="s">
        <v>2487</v>
      </c>
      <c r="I3316" s="70" t="s">
        <v>2488</v>
      </c>
    </row>
    <row r="3317" spans="1:9" x14ac:dyDescent="0.2">
      <c r="A3317" s="71">
        <v>7203457510014</v>
      </c>
      <c r="B3317" s="71">
        <v>7006560002633</v>
      </c>
      <c r="C3317" s="70" t="s">
        <v>81</v>
      </c>
      <c r="D3317">
        <v>1</v>
      </c>
      <c r="E3317" s="72">
        <v>200</v>
      </c>
      <c r="F3317" s="72">
        <v>0</v>
      </c>
      <c r="G3317" s="70" t="s">
        <v>76</v>
      </c>
      <c r="H3317" s="70" t="s">
        <v>2487</v>
      </c>
      <c r="I3317" s="70" t="s">
        <v>119</v>
      </c>
    </row>
    <row r="3318" spans="1:9" x14ac:dyDescent="0.2">
      <c r="A3318" s="71">
        <v>7203457510015</v>
      </c>
      <c r="B3318" s="71">
        <v>7006560002633</v>
      </c>
      <c r="C3318" s="70" t="s">
        <v>75</v>
      </c>
      <c r="D3318">
        <v>28.26</v>
      </c>
      <c r="E3318" s="72">
        <v>6400</v>
      </c>
      <c r="F3318" s="72">
        <v>0</v>
      </c>
      <c r="G3318" s="70" t="s">
        <v>76</v>
      </c>
      <c r="H3318" s="70" t="s">
        <v>2487</v>
      </c>
      <c r="I3318" s="70" t="s">
        <v>2489</v>
      </c>
    </row>
    <row r="3319" spans="1:9" x14ac:dyDescent="0.2">
      <c r="A3319" s="71">
        <v>7203457510019</v>
      </c>
      <c r="B3319" s="71">
        <v>7006560002633</v>
      </c>
      <c r="C3319" s="70" t="s">
        <v>79</v>
      </c>
      <c r="D3319">
        <v>0</v>
      </c>
      <c r="E3319" s="72">
        <v>100</v>
      </c>
      <c r="F3319" s="72">
        <v>0</v>
      </c>
      <c r="G3319" s="70" t="s">
        <v>84</v>
      </c>
      <c r="H3319" s="70" t="s">
        <v>2487</v>
      </c>
      <c r="I3319" s="70" t="s">
        <v>83</v>
      </c>
    </row>
    <row r="3320" spans="1:9" x14ac:dyDescent="0.2">
      <c r="A3320" s="71">
        <v>7203457510020</v>
      </c>
      <c r="B3320" s="71">
        <v>7006560002633</v>
      </c>
      <c r="C3320" s="70" t="s">
        <v>81</v>
      </c>
      <c r="D3320">
        <v>0</v>
      </c>
      <c r="E3320" s="72">
        <v>800</v>
      </c>
      <c r="F3320" s="72">
        <v>0</v>
      </c>
      <c r="G3320" s="70" t="s">
        <v>84</v>
      </c>
      <c r="H3320" s="70" t="s">
        <v>2487</v>
      </c>
      <c r="I3320" s="70" t="s">
        <v>91</v>
      </c>
    </row>
    <row r="3321" spans="1:9" x14ac:dyDescent="0.2">
      <c r="A3321" s="71">
        <v>7203457510021</v>
      </c>
      <c r="B3321" s="71">
        <v>7006560002633</v>
      </c>
      <c r="C3321" s="70" t="s">
        <v>75</v>
      </c>
      <c r="D3321">
        <v>0</v>
      </c>
      <c r="E3321" s="72">
        <v>2500</v>
      </c>
      <c r="F3321" s="72">
        <v>0</v>
      </c>
      <c r="G3321" s="70" t="s">
        <v>84</v>
      </c>
      <c r="H3321" s="70" t="s">
        <v>2487</v>
      </c>
      <c r="I3321" s="70" t="s">
        <v>83</v>
      </c>
    </row>
    <row r="3322" spans="1:9" x14ac:dyDescent="0.2">
      <c r="A3322" s="71">
        <v>7203459010034</v>
      </c>
      <c r="B3322" s="71">
        <v>7006558565150</v>
      </c>
      <c r="C3322" s="70" t="s">
        <v>80</v>
      </c>
      <c r="D3322">
        <v>-6.5</v>
      </c>
      <c r="E3322" s="72">
        <v>-1000</v>
      </c>
      <c r="F3322" s="72">
        <v>0</v>
      </c>
      <c r="G3322" s="70" t="s">
        <v>76</v>
      </c>
      <c r="H3322" s="70" t="s">
        <v>2490</v>
      </c>
      <c r="I3322" s="70" t="s">
        <v>94</v>
      </c>
    </row>
    <row r="3323" spans="1:9" x14ac:dyDescent="0.2">
      <c r="A3323" s="71">
        <v>7203459480038</v>
      </c>
      <c r="B3323" s="71">
        <v>7006558565150</v>
      </c>
      <c r="C3323" s="70" t="s">
        <v>75</v>
      </c>
      <c r="D3323">
        <v>1</v>
      </c>
      <c r="E3323" s="72">
        <v>200</v>
      </c>
      <c r="F3323" s="72">
        <v>0</v>
      </c>
      <c r="G3323" s="70" t="s">
        <v>76</v>
      </c>
      <c r="H3323" s="70" t="s">
        <v>2490</v>
      </c>
      <c r="I3323" s="70" t="s">
        <v>320</v>
      </c>
    </row>
    <row r="3324" spans="1:9" x14ac:dyDescent="0.2">
      <c r="A3324" s="71">
        <v>7203459480039</v>
      </c>
      <c r="B3324" s="71">
        <v>7006558565150</v>
      </c>
      <c r="C3324" s="70" t="s">
        <v>79</v>
      </c>
      <c r="D3324">
        <v>5.5</v>
      </c>
      <c r="E3324" s="72">
        <v>800</v>
      </c>
      <c r="F3324" s="72">
        <v>0</v>
      </c>
      <c r="G3324" s="70" t="s">
        <v>76</v>
      </c>
      <c r="H3324" s="70" t="s">
        <v>2490</v>
      </c>
      <c r="I3324" s="70" t="s">
        <v>320</v>
      </c>
    </row>
    <row r="3325" spans="1:9" x14ac:dyDescent="0.2">
      <c r="A3325" s="71">
        <v>7203459480043</v>
      </c>
      <c r="B3325" s="71">
        <v>7006558565150</v>
      </c>
      <c r="C3325" s="70" t="s">
        <v>80</v>
      </c>
      <c r="D3325">
        <v>0</v>
      </c>
      <c r="E3325" s="72">
        <v>100</v>
      </c>
      <c r="F3325" s="72">
        <v>0</v>
      </c>
      <c r="G3325" s="70" t="s">
        <v>84</v>
      </c>
      <c r="H3325" s="70" t="s">
        <v>2490</v>
      </c>
      <c r="I3325" s="70" t="s">
        <v>83</v>
      </c>
    </row>
    <row r="3326" spans="1:9" x14ac:dyDescent="0.2">
      <c r="A3326" s="71">
        <v>7203459480044</v>
      </c>
      <c r="B3326" s="71">
        <v>7006558565150</v>
      </c>
      <c r="C3326" s="70" t="s">
        <v>75</v>
      </c>
      <c r="D3326">
        <v>0</v>
      </c>
      <c r="E3326" s="72">
        <v>500</v>
      </c>
      <c r="F3326" s="72">
        <v>0</v>
      </c>
      <c r="G3326" s="70" t="s">
        <v>84</v>
      </c>
      <c r="H3326" s="70" t="s">
        <v>2490</v>
      </c>
      <c r="I3326" s="70" t="s">
        <v>83</v>
      </c>
    </row>
    <row r="3327" spans="1:9" x14ac:dyDescent="0.2">
      <c r="A3327" s="71">
        <v>7203459480045</v>
      </c>
      <c r="B3327" s="71">
        <v>7006558565150</v>
      </c>
      <c r="C3327" s="70" t="s">
        <v>79</v>
      </c>
      <c r="D3327">
        <v>0</v>
      </c>
      <c r="E3327" s="72">
        <v>1500</v>
      </c>
      <c r="F3327" s="72">
        <v>0</v>
      </c>
      <c r="G3327" s="70" t="s">
        <v>84</v>
      </c>
      <c r="H3327" s="70" t="s">
        <v>2490</v>
      </c>
      <c r="I3327" s="70" t="s">
        <v>83</v>
      </c>
    </row>
    <row r="3328" spans="1:9" x14ac:dyDescent="0.2">
      <c r="A3328" s="71">
        <v>7203460080065</v>
      </c>
      <c r="B3328" s="71">
        <v>7006558565176</v>
      </c>
      <c r="C3328" s="70" t="s">
        <v>75</v>
      </c>
      <c r="D3328">
        <v>-2.5</v>
      </c>
      <c r="E3328" s="72">
        <v>0</v>
      </c>
      <c r="F3328" s="72">
        <v>0</v>
      </c>
      <c r="G3328" s="70" t="s">
        <v>76</v>
      </c>
      <c r="H3328" s="70" t="s">
        <v>2491</v>
      </c>
      <c r="I3328" s="70" t="s">
        <v>78</v>
      </c>
    </row>
    <row r="3329" spans="1:9" x14ac:dyDescent="0.2">
      <c r="A3329" s="71">
        <v>7203460080066</v>
      </c>
      <c r="B3329" s="71">
        <v>7006558565176</v>
      </c>
      <c r="C3329" s="70" t="s">
        <v>79</v>
      </c>
      <c r="D3329">
        <v>3.5</v>
      </c>
      <c r="E3329" s="72">
        <v>0</v>
      </c>
      <c r="F3329" s="72">
        <v>0</v>
      </c>
      <c r="G3329" s="70" t="s">
        <v>76</v>
      </c>
      <c r="H3329" s="70" t="s">
        <v>2491</v>
      </c>
      <c r="I3329" s="70" t="s">
        <v>78</v>
      </c>
    </row>
    <row r="3330" spans="1:9" x14ac:dyDescent="0.2">
      <c r="A3330" s="71">
        <v>7203460080067</v>
      </c>
      <c r="B3330" s="71">
        <v>7006558565176</v>
      </c>
      <c r="C3330" s="70" t="s">
        <v>80</v>
      </c>
      <c r="D3330">
        <v>-1</v>
      </c>
      <c r="E3330" s="72">
        <v>0</v>
      </c>
      <c r="F3330" s="72">
        <v>0</v>
      </c>
      <c r="G3330" s="70" t="s">
        <v>76</v>
      </c>
      <c r="H3330" s="70" t="s">
        <v>2491</v>
      </c>
      <c r="I3330" s="70" t="s">
        <v>78</v>
      </c>
    </row>
    <row r="3331" spans="1:9" x14ac:dyDescent="0.2">
      <c r="A3331" s="71">
        <v>7203460080068</v>
      </c>
      <c r="B3331" s="71">
        <v>7006558565176</v>
      </c>
      <c r="C3331" s="70" t="s">
        <v>75</v>
      </c>
      <c r="D3331">
        <v>0</v>
      </c>
      <c r="E3331" s="72">
        <v>500</v>
      </c>
      <c r="F3331" s="72">
        <v>0</v>
      </c>
      <c r="G3331" s="70" t="s">
        <v>84</v>
      </c>
      <c r="H3331" s="70" t="s">
        <v>2491</v>
      </c>
      <c r="I3331" s="70" t="s">
        <v>83</v>
      </c>
    </row>
    <row r="3332" spans="1:9" x14ac:dyDescent="0.2">
      <c r="A3332" s="71">
        <v>7203460080069</v>
      </c>
      <c r="B3332" s="71">
        <v>7006558565176</v>
      </c>
      <c r="C3332" s="70" t="s">
        <v>79</v>
      </c>
      <c r="D3332">
        <v>0</v>
      </c>
      <c r="E3332" s="72">
        <v>1400</v>
      </c>
      <c r="F3332" s="72">
        <v>0</v>
      </c>
      <c r="G3332" s="70" t="s">
        <v>84</v>
      </c>
      <c r="H3332" s="70" t="s">
        <v>2491</v>
      </c>
      <c r="I3332" s="70" t="s">
        <v>83</v>
      </c>
    </row>
    <row r="3333" spans="1:9" x14ac:dyDescent="0.2">
      <c r="A3333" s="71">
        <v>7203460080070</v>
      </c>
      <c r="B3333" s="71">
        <v>7006558565176</v>
      </c>
      <c r="C3333" s="70" t="s">
        <v>80</v>
      </c>
      <c r="D3333">
        <v>0</v>
      </c>
      <c r="E3333" s="72">
        <v>-100</v>
      </c>
      <c r="F3333" s="72">
        <v>0</v>
      </c>
      <c r="G3333" s="70" t="s">
        <v>82</v>
      </c>
      <c r="H3333" s="70" t="s">
        <v>2491</v>
      </c>
      <c r="I3333" s="70" t="s">
        <v>83</v>
      </c>
    </row>
    <row r="3334" spans="1:9" x14ac:dyDescent="0.2">
      <c r="A3334" s="71">
        <v>7203463220106</v>
      </c>
      <c r="B3334" s="71">
        <v>7006558575224</v>
      </c>
      <c r="C3334" s="70" t="s">
        <v>75</v>
      </c>
      <c r="D3334">
        <v>-2.415</v>
      </c>
      <c r="E3334" s="72">
        <v>-700</v>
      </c>
      <c r="F3334" s="72">
        <v>0</v>
      </c>
      <c r="G3334" s="70" t="s">
        <v>76</v>
      </c>
      <c r="H3334" s="70" t="s">
        <v>2492</v>
      </c>
      <c r="I3334" s="70" t="s">
        <v>2493</v>
      </c>
    </row>
    <row r="3335" spans="1:9" x14ac:dyDescent="0.2">
      <c r="A3335" s="71">
        <v>7203463220107</v>
      </c>
      <c r="B3335" s="71">
        <v>7006558575224</v>
      </c>
      <c r="C3335" s="70" t="s">
        <v>79</v>
      </c>
      <c r="D3335">
        <v>2.415</v>
      </c>
      <c r="E3335" s="72">
        <v>700</v>
      </c>
      <c r="F3335" s="72">
        <v>0</v>
      </c>
      <c r="G3335" s="70" t="s">
        <v>76</v>
      </c>
      <c r="H3335" s="70" t="s">
        <v>2492</v>
      </c>
      <c r="I3335" s="70" t="s">
        <v>2494</v>
      </c>
    </row>
    <row r="3336" spans="1:9" x14ac:dyDescent="0.2">
      <c r="A3336" s="71">
        <v>7203463220108</v>
      </c>
      <c r="B3336" s="71">
        <v>7006558575224</v>
      </c>
      <c r="C3336" s="70" t="s">
        <v>80</v>
      </c>
      <c r="D3336">
        <v>-3</v>
      </c>
      <c r="E3336" s="72">
        <v>-600</v>
      </c>
      <c r="F3336" s="72">
        <v>0</v>
      </c>
      <c r="G3336" s="70" t="s">
        <v>76</v>
      </c>
      <c r="H3336" s="70" t="s">
        <v>2492</v>
      </c>
      <c r="I3336" s="70" t="s">
        <v>2495</v>
      </c>
    </row>
    <row r="3337" spans="1:9" x14ac:dyDescent="0.2">
      <c r="A3337" s="71">
        <v>7203465420113</v>
      </c>
      <c r="B3337" s="71">
        <v>7006558575224</v>
      </c>
      <c r="C3337" s="70" t="s">
        <v>79</v>
      </c>
      <c r="D3337">
        <v>1.4850000000000001</v>
      </c>
      <c r="E3337" s="72">
        <v>300</v>
      </c>
      <c r="F3337" s="72">
        <v>0</v>
      </c>
      <c r="G3337" s="70" t="s">
        <v>76</v>
      </c>
      <c r="H3337" s="70" t="s">
        <v>2492</v>
      </c>
      <c r="I3337" s="70" t="s">
        <v>2496</v>
      </c>
    </row>
    <row r="3338" spans="1:9" x14ac:dyDescent="0.2">
      <c r="A3338" s="71">
        <v>7203465420114</v>
      </c>
      <c r="B3338" s="71">
        <v>7006558575224</v>
      </c>
      <c r="C3338" s="70" t="s">
        <v>81</v>
      </c>
      <c r="D3338">
        <v>1.5149999999999999</v>
      </c>
      <c r="E3338" s="72">
        <v>300</v>
      </c>
      <c r="F3338" s="72">
        <v>0</v>
      </c>
      <c r="G3338" s="70" t="s">
        <v>76</v>
      </c>
      <c r="H3338" s="70" t="s">
        <v>2492</v>
      </c>
      <c r="I3338" s="70" t="s">
        <v>2496</v>
      </c>
    </row>
    <row r="3339" spans="1:9" x14ac:dyDescent="0.2">
      <c r="A3339" s="71">
        <v>7203465420119</v>
      </c>
      <c r="B3339" s="71">
        <v>7006558575224</v>
      </c>
      <c r="C3339" s="70" t="s">
        <v>79</v>
      </c>
      <c r="D3339">
        <v>0</v>
      </c>
      <c r="E3339" s="72">
        <v>100</v>
      </c>
      <c r="F3339" s="72">
        <v>0</v>
      </c>
      <c r="G3339" s="70" t="s">
        <v>84</v>
      </c>
      <c r="H3339" s="70" t="s">
        <v>2492</v>
      </c>
      <c r="I3339" s="70" t="s">
        <v>83</v>
      </c>
    </row>
    <row r="3340" spans="1:9" x14ac:dyDescent="0.2">
      <c r="A3340" s="71">
        <v>7203465420120</v>
      </c>
      <c r="B3340" s="71">
        <v>7006558575224</v>
      </c>
      <c r="C3340" s="70" t="s">
        <v>80</v>
      </c>
      <c r="D3340">
        <v>0</v>
      </c>
      <c r="E3340" s="72">
        <v>100</v>
      </c>
      <c r="F3340" s="72">
        <v>0</v>
      </c>
      <c r="G3340" s="70" t="s">
        <v>84</v>
      </c>
      <c r="H3340" s="70" t="s">
        <v>2492</v>
      </c>
      <c r="I3340" s="70" t="s">
        <v>83</v>
      </c>
    </row>
    <row r="3341" spans="1:9" x14ac:dyDescent="0.2">
      <c r="A3341" s="71">
        <v>7203465420121</v>
      </c>
      <c r="B3341" s="71">
        <v>7006558575224</v>
      </c>
      <c r="C3341" s="70" t="s">
        <v>75</v>
      </c>
      <c r="D3341">
        <v>0</v>
      </c>
      <c r="E3341" s="72">
        <v>2300</v>
      </c>
      <c r="F3341" s="72">
        <v>0</v>
      </c>
      <c r="G3341" s="70" t="s">
        <v>84</v>
      </c>
      <c r="H3341" s="70" t="s">
        <v>2492</v>
      </c>
      <c r="I3341" s="70" t="s">
        <v>83</v>
      </c>
    </row>
    <row r="3342" spans="1:9" x14ac:dyDescent="0.2">
      <c r="A3342" s="71">
        <v>7203465420122</v>
      </c>
      <c r="B3342" s="71">
        <v>7006558575224</v>
      </c>
      <c r="C3342" s="70" t="s">
        <v>81</v>
      </c>
      <c r="D3342">
        <v>0</v>
      </c>
      <c r="E3342" s="72">
        <v>-100</v>
      </c>
      <c r="F3342" s="72">
        <v>0</v>
      </c>
      <c r="G3342" s="70" t="s">
        <v>82</v>
      </c>
      <c r="H3342" s="70" t="s">
        <v>2492</v>
      </c>
      <c r="I3342" s="70" t="s">
        <v>91</v>
      </c>
    </row>
    <row r="3343" spans="1:9" x14ac:dyDescent="0.2">
      <c r="A3343" s="71">
        <v>7203468540142</v>
      </c>
      <c r="B3343" s="71">
        <v>7006558575250</v>
      </c>
      <c r="C3343" s="70" t="s">
        <v>79</v>
      </c>
      <c r="D3343">
        <v>-9.5</v>
      </c>
      <c r="E3343" s="72">
        <v>-2200</v>
      </c>
      <c r="F3343" s="72">
        <v>0</v>
      </c>
      <c r="G3343" s="70" t="s">
        <v>76</v>
      </c>
      <c r="H3343" s="70" t="s">
        <v>2497</v>
      </c>
      <c r="I3343" s="70" t="s">
        <v>373</v>
      </c>
    </row>
    <row r="3344" spans="1:9" x14ac:dyDescent="0.2">
      <c r="A3344" s="71">
        <v>7203468540143</v>
      </c>
      <c r="B3344" s="71">
        <v>7006558575250</v>
      </c>
      <c r="C3344" s="70" t="s">
        <v>75</v>
      </c>
      <c r="D3344">
        <v>9.5</v>
      </c>
      <c r="E3344" s="72">
        <v>2200</v>
      </c>
      <c r="F3344" s="72">
        <v>0</v>
      </c>
      <c r="G3344" s="70" t="s">
        <v>76</v>
      </c>
      <c r="H3344" s="70" t="s">
        <v>2497</v>
      </c>
      <c r="I3344" s="70" t="s">
        <v>301</v>
      </c>
    </row>
    <row r="3345" spans="1:9" x14ac:dyDescent="0.2">
      <c r="A3345" s="71">
        <v>7203468540144</v>
      </c>
      <c r="B3345" s="71">
        <v>7006558575250</v>
      </c>
      <c r="C3345" s="70" t="s">
        <v>80</v>
      </c>
      <c r="D3345">
        <v>-0.69</v>
      </c>
      <c r="E3345" s="72">
        <v>-200</v>
      </c>
      <c r="F3345" s="72">
        <v>0</v>
      </c>
      <c r="G3345" s="70" t="s">
        <v>76</v>
      </c>
      <c r="H3345" s="70" t="s">
        <v>2497</v>
      </c>
      <c r="I3345" s="70" t="s">
        <v>373</v>
      </c>
    </row>
    <row r="3346" spans="1:9" x14ac:dyDescent="0.2">
      <c r="A3346" s="71">
        <v>7203468540145</v>
      </c>
      <c r="B3346" s="71">
        <v>7006558575250</v>
      </c>
      <c r="C3346" s="70" t="s">
        <v>75</v>
      </c>
      <c r="D3346">
        <v>0.69</v>
      </c>
      <c r="E3346" s="72">
        <v>200</v>
      </c>
      <c r="F3346" s="72">
        <v>0</v>
      </c>
      <c r="G3346" s="70" t="s">
        <v>76</v>
      </c>
      <c r="H3346" s="70" t="s">
        <v>2497</v>
      </c>
      <c r="I3346" s="70" t="s">
        <v>345</v>
      </c>
    </row>
    <row r="3347" spans="1:9" x14ac:dyDescent="0.2">
      <c r="A3347" s="71">
        <v>7203468540146</v>
      </c>
      <c r="B3347" s="71">
        <v>7006558575250</v>
      </c>
      <c r="C3347" s="70" t="s">
        <v>81</v>
      </c>
      <c r="D3347">
        <v>-0.156</v>
      </c>
      <c r="E3347" s="72">
        <v>-100</v>
      </c>
      <c r="F3347" s="72">
        <v>0</v>
      </c>
      <c r="G3347" s="70" t="s">
        <v>76</v>
      </c>
      <c r="H3347" s="70" t="s">
        <v>2497</v>
      </c>
      <c r="I3347" s="70" t="s">
        <v>373</v>
      </c>
    </row>
    <row r="3348" spans="1:9" x14ac:dyDescent="0.2">
      <c r="A3348" s="71">
        <v>7203468540147</v>
      </c>
      <c r="B3348" s="71">
        <v>7006558575250</v>
      </c>
      <c r="C3348" s="70" t="s">
        <v>75</v>
      </c>
      <c r="D3348">
        <v>0.156</v>
      </c>
      <c r="E3348" s="72">
        <v>100</v>
      </c>
      <c r="F3348" s="72">
        <v>0</v>
      </c>
      <c r="G3348" s="70" t="s">
        <v>76</v>
      </c>
      <c r="H3348" s="70" t="s">
        <v>2497</v>
      </c>
      <c r="I3348" s="70" t="s">
        <v>368</v>
      </c>
    </row>
    <row r="3349" spans="1:9" x14ac:dyDescent="0.2">
      <c r="A3349" s="71">
        <v>7203468540152</v>
      </c>
      <c r="B3349" s="71">
        <v>7006558575250</v>
      </c>
      <c r="C3349" s="70" t="s">
        <v>75</v>
      </c>
      <c r="D3349">
        <v>0</v>
      </c>
      <c r="E3349" s="72">
        <v>1800</v>
      </c>
      <c r="F3349" s="72">
        <v>0</v>
      </c>
      <c r="G3349" s="70" t="s">
        <v>84</v>
      </c>
      <c r="H3349" s="70" t="s">
        <v>2497</v>
      </c>
      <c r="I3349" s="70" t="s">
        <v>83</v>
      </c>
    </row>
    <row r="3350" spans="1:9" x14ac:dyDescent="0.2">
      <c r="A3350" s="71">
        <v>7203468540153</v>
      </c>
      <c r="B3350" s="71">
        <v>7006558575250</v>
      </c>
      <c r="C3350" s="70" t="s">
        <v>80</v>
      </c>
      <c r="D3350">
        <v>0</v>
      </c>
      <c r="E3350" s="72">
        <v>100</v>
      </c>
      <c r="F3350" s="72">
        <v>0</v>
      </c>
      <c r="G3350" s="70" t="s">
        <v>84</v>
      </c>
      <c r="H3350" s="70" t="s">
        <v>2497</v>
      </c>
      <c r="I3350" s="70" t="s">
        <v>83</v>
      </c>
    </row>
    <row r="3351" spans="1:9" x14ac:dyDescent="0.2">
      <c r="A3351" s="71">
        <v>7203468540154</v>
      </c>
      <c r="B3351" s="71">
        <v>7006558575250</v>
      </c>
      <c r="C3351" s="70" t="s">
        <v>81</v>
      </c>
      <c r="D3351">
        <v>0</v>
      </c>
      <c r="E3351" s="72">
        <v>100</v>
      </c>
      <c r="F3351" s="72">
        <v>0</v>
      </c>
      <c r="G3351" s="70" t="s">
        <v>84</v>
      </c>
      <c r="H3351" s="70" t="s">
        <v>2497</v>
      </c>
      <c r="I3351" s="70" t="s">
        <v>91</v>
      </c>
    </row>
    <row r="3352" spans="1:9" x14ac:dyDescent="0.2">
      <c r="A3352" s="71">
        <v>7203483560064</v>
      </c>
      <c r="B3352" s="71">
        <v>7006564787845</v>
      </c>
      <c r="C3352" s="70" t="s">
        <v>81</v>
      </c>
      <c r="D3352">
        <v>-1</v>
      </c>
      <c r="E3352" s="72">
        <v>-700</v>
      </c>
      <c r="F3352" s="72">
        <v>0</v>
      </c>
      <c r="G3352" s="70" t="s">
        <v>76</v>
      </c>
      <c r="H3352" s="70" t="s">
        <v>2498</v>
      </c>
      <c r="I3352" s="70" t="s">
        <v>1042</v>
      </c>
    </row>
    <row r="3353" spans="1:9" x14ac:dyDescent="0.2">
      <c r="A3353" s="71">
        <v>7203483560065</v>
      </c>
      <c r="B3353" s="71">
        <v>7006564787845</v>
      </c>
      <c r="C3353" s="70" t="s">
        <v>125</v>
      </c>
      <c r="D3353">
        <v>1</v>
      </c>
      <c r="E3353" s="72">
        <v>700</v>
      </c>
      <c r="F3353" s="72">
        <v>0</v>
      </c>
      <c r="G3353" s="70" t="s">
        <v>76</v>
      </c>
      <c r="H3353" s="70" t="s">
        <v>2498</v>
      </c>
      <c r="I3353" s="70" t="s">
        <v>368</v>
      </c>
    </row>
    <row r="3354" spans="1:9" x14ac:dyDescent="0.2">
      <c r="A3354" s="71">
        <v>7203483560066</v>
      </c>
      <c r="B3354" s="71">
        <v>7006564787845</v>
      </c>
      <c r="C3354" s="70" t="s">
        <v>75</v>
      </c>
      <c r="D3354">
        <v>-24.15</v>
      </c>
      <c r="E3354" s="72">
        <v>-6400</v>
      </c>
      <c r="F3354" s="72">
        <v>0</v>
      </c>
      <c r="G3354" s="70" t="s">
        <v>76</v>
      </c>
      <c r="H3354" s="70" t="s">
        <v>2498</v>
      </c>
      <c r="I3354" s="70" t="s">
        <v>2499</v>
      </c>
    </row>
    <row r="3355" spans="1:9" x14ac:dyDescent="0.2">
      <c r="A3355" s="71">
        <v>7203483560067</v>
      </c>
      <c r="B3355" s="71">
        <v>7006564787845</v>
      </c>
      <c r="C3355" s="70" t="s">
        <v>125</v>
      </c>
      <c r="D3355">
        <v>1.2</v>
      </c>
      <c r="E3355" s="72">
        <v>300</v>
      </c>
      <c r="F3355" s="72">
        <v>0</v>
      </c>
      <c r="G3355" s="70" t="s">
        <v>76</v>
      </c>
      <c r="H3355" s="70" t="s">
        <v>2498</v>
      </c>
      <c r="I3355" s="70" t="s">
        <v>2494</v>
      </c>
    </row>
    <row r="3356" spans="1:9" x14ac:dyDescent="0.2">
      <c r="A3356" s="71">
        <v>7203483560068</v>
      </c>
      <c r="B3356" s="71">
        <v>7006564787845</v>
      </c>
      <c r="C3356" s="70" t="s">
        <v>79</v>
      </c>
      <c r="D3356">
        <v>11.2</v>
      </c>
      <c r="E3356" s="72">
        <v>3000</v>
      </c>
      <c r="F3356" s="72">
        <v>0</v>
      </c>
      <c r="G3356" s="70" t="s">
        <v>76</v>
      </c>
      <c r="H3356" s="70" t="s">
        <v>2498</v>
      </c>
      <c r="I3356" s="70" t="s">
        <v>2494</v>
      </c>
    </row>
    <row r="3357" spans="1:9" x14ac:dyDescent="0.2">
      <c r="A3357" s="71">
        <v>7203483560069</v>
      </c>
      <c r="B3357" s="71">
        <v>7006564787845</v>
      </c>
      <c r="C3357" s="70" t="s">
        <v>80</v>
      </c>
      <c r="D3357">
        <v>11.75</v>
      </c>
      <c r="E3357" s="72">
        <v>3100</v>
      </c>
      <c r="F3357" s="72">
        <v>0</v>
      </c>
      <c r="G3357" s="70" t="s">
        <v>76</v>
      </c>
      <c r="H3357" s="70" t="s">
        <v>2498</v>
      </c>
      <c r="I3357" s="70" t="s">
        <v>2494</v>
      </c>
    </row>
    <row r="3358" spans="1:9" x14ac:dyDescent="0.2">
      <c r="A3358" s="71">
        <v>7203483560075</v>
      </c>
      <c r="B3358" s="71">
        <v>7006564787845</v>
      </c>
      <c r="C3358" s="70" t="s">
        <v>75</v>
      </c>
      <c r="D3358">
        <v>0</v>
      </c>
      <c r="E3358" s="72">
        <v>500</v>
      </c>
      <c r="F3358" s="72">
        <v>0</v>
      </c>
      <c r="G3358" s="70" t="s">
        <v>84</v>
      </c>
      <c r="H3358" s="70" t="s">
        <v>2498</v>
      </c>
      <c r="I3358" s="70" t="s">
        <v>83</v>
      </c>
    </row>
    <row r="3359" spans="1:9" x14ac:dyDescent="0.2">
      <c r="A3359" s="71">
        <v>7203483560076</v>
      </c>
      <c r="B3359" s="71">
        <v>7006564787845</v>
      </c>
      <c r="C3359" s="70" t="s">
        <v>80</v>
      </c>
      <c r="D3359">
        <v>0</v>
      </c>
      <c r="E3359" s="72">
        <v>-800</v>
      </c>
      <c r="F3359" s="72">
        <v>0</v>
      </c>
      <c r="G3359" s="70" t="s">
        <v>82</v>
      </c>
      <c r="H3359" s="70" t="s">
        <v>2498</v>
      </c>
      <c r="I3359" s="70" t="s">
        <v>83</v>
      </c>
    </row>
    <row r="3360" spans="1:9" x14ac:dyDescent="0.2">
      <c r="A3360" s="71">
        <v>7203483560077</v>
      </c>
      <c r="B3360" s="71">
        <v>7006564787845</v>
      </c>
      <c r="C3360" s="70" t="s">
        <v>81</v>
      </c>
      <c r="D3360">
        <v>0</v>
      </c>
      <c r="E3360" s="72">
        <v>-700</v>
      </c>
      <c r="F3360" s="72">
        <v>0</v>
      </c>
      <c r="G3360" s="70" t="s">
        <v>82</v>
      </c>
      <c r="H3360" s="70" t="s">
        <v>2498</v>
      </c>
      <c r="I3360" s="70" t="s">
        <v>91</v>
      </c>
    </row>
    <row r="3361" spans="1:9" x14ac:dyDescent="0.2">
      <c r="A3361" s="71">
        <v>7203483560078</v>
      </c>
      <c r="B3361" s="71">
        <v>7006564787845</v>
      </c>
      <c r="C3361" s="70" t="s">
        <v>125</v>
      </c>
      <c r="D3361">
        <v>0</v>
      </c>
      <c r="E3361" s="72">
        <v>8900</v>
      </c>
      <c r="F3361" s="72">
        <v>0</v>
      </c>
      <c r="G3361" s="70" t="s">
        <v>84</v>
      </c>
      <c r="H3361" s="70" t="s">
        <v>2498</v>
      </c>
      <c r="I3361" s="70" t="s">
        <v>91</v>
      </c>
    </row>
    <row r="3362" spans="1:9" x14ac:dyDescent="0.2">
      <c r="A3362" s="71">
        <v>7203485330093</v>
      </c>
      <c r="B3362" s="71">
        <v>7006554743909</v>
      </c>
      <c r="C3362" s="70" t="s">
        <v>79</v>
      </c>
      <c r="D3362">
        <v>-17.579999999999998</v>
      </c>
      <c r="E3362" s="72">
        <v>-4000</v>
      </c>
      <c r="F3362" s="72">
        <v>0</v>
      </c>
      <c r="G3362" s="70" t="s">
        <v>76</v>
      </c>
      <c r="H3362" s="70" t="s">
        <v>2500</v>
      </c>
      <c r="I3362" s="70" t="s">
        <v>2501</v>
      </c>
    </row>
    <row r="3363" spans="1:9" x14ac:dyDescent="0.2">
      <c r="A3363" s="71">
        <v>7203485330094</v>
      </c>
      <c r="B3363" s="71">
        <v>7006554743909</v>
      </c>
      <c r="C3363" s="70" t="s">
        <v>81</v>
      </c>
      <c r="D3363">
        <v>1.1499999999999999</v>
      </c>
      <c r="E3363" s="72">
        <v>300</v>
      </c>
      <c r="F3363" s="72">
        <v>0</v>
      </c>
      <c r="G3363" s="70" t="s">
        <v>76</v>
      </c>
      <c r="H3363" s="70" t="s">
        <v>2500</v>
      </c>
      <c r="I3363" s="70" t="s">
        <v>2502</v>
      </c>
    </row>
    <row r="3364" spans="1:9" x14ac:dyDescent="0.2">
      <c r="A3364" s="71">
        <v>7203485330095</v>
      </c>
      <c r="B3364" s="71">
        <v>7006554743909</v>
      </c>
      <c r="C3364" s="70" t="s">
        <v>75</v>
      </c>
      <c r="D3364">
        <v>12.43</v>
      </c>
      <c r="E3364" s="72">
        <v>2800</v>
      </c>
      <c r="F3364" s="72">
        <v>0</v>
      </c>
      <c r="G3364" s="70" t="s">
        <v>76</v>
      </c>
      <c r="H3364" s="70" t="s">
        <v>2500</v>
      </c>
      <c r="I3364" s="70" t="s">
        <v>2502</v>
      </c>
    </row>
    <row r="3365" spans="1:9" x14ac:dyDescent="0.2">
      <c r="A3365" s="71">
        <v>7203485330100</v>
      </c>
      <c r="B3365" s="71">
        <v>7006554743909</v>
      </c>
      <c r="C3365" s="70" t="s">
        <v>80</v>
      </c>
      <c r="D3365">
        <v>4</v>
      </c>
      <c r="E3365" s="72">
        <v>900</v>
      </c>
      <c r="F3365" s="72">
        <v>0</v>
      </c>
      <c r="G3365" s="70" t="s">
        <v>76</v>
      </c>
      <c r="H3365" s="70" t="s">
        <v>2500</v>
      </c>
      <c r="I3365" s="70" t="s">
        <v>2502</v>
      </c>
    </row>
    <row r="3366" spans="1:9" x14ac:dyDescent="0.2">
      <c r="A3366" s="71">
        <v>7203485330101</v>
      </c>
      <c r="B3366" s="71">
        <v>7006554743909</v>
      </c>
      <c r="C3366" s="70" t="s">
        <v>75</v>
      </c>
      <c r="D3366">
        <v>0</v>
      </c>
      <c r="E3366" s="72">
        <v>1100</v>
      </c>
      <c r="F3366" s="72">
        <v>0</v>
      </c>
      <c r="G3366" s="70" t="s">
        <v>84</v>
      </c>
      <c r="H3366" s="70" t="s">
        <v>2500</v>
      </c>
      <c r="I3366" s="70" t="s">
        <v>83</v>
      </c>
    </row>
    <row r="3367" spans="1:9" x14ac:dyDescent="0.2">
      <c r="A3367" s="71">
        <v>7203485330102</v>
      </c>
      <c r="B3367" s="71">
        <v>7006554743909</v>
      </c>
      <c r="C3367" s="70" t="s">
        <v>79</v>
      </c>
      <c r="D3367">
        <v>0</v>
      </c>
      <c r="E3367" s="72">
        <v>100</v>
      </c>
      <c r="F3367" s="72">
        <v>0</v>
      </c>
      <c r="G3367" s="70" t="s">
        <v>84</v>
      </c>
      <c r="H3367" s="70" t="s">
        <v>2500</v>
      </c>
      <c r="I3367" s="70" t="s">
        <v>83</v>
      </c>
    </row>
    <row r="3368" spans="1:9" x14ac:dyDescent="0.2">
      <c r="A3368" s="71">
        <v>7203485330104</v>
      </c>
      <c r="B3368" s="71">
        <v>7006554743909</v>
      </c>
      <c r="C3368" s="70" t="s">
        <v>81</v>
      </c>
      <c r="D3368">
        <v>0</v>
      </c>
      <c r="E3368" s="72">
        <v>-200</v>
      </c>
      <c r="F3368" s="72">
        <v>0</v>
      </c>
      <c r="G3368" s="70" t="s">
        <v>82</v>
      </c>
      <c r="H3368" s="70" t="s">
        <v>2500</v>
      </c>
      <c r="I3368" s="70" t="s">
        <v>91</v>
      </c>
    </row>
    <row r="3369" spans="1:9" x14ac:dyDescent="0.2">
      <c r="A3369" s="71">
        <v>7203485500109</v>
      </c>
      <c r="B3369" s="71">
        <v>7006554743909</v>
      </c>
      <c r="C3369" s="70" t="s">
        <v>80</v>
      </c>
      <c r="D3369">
        <v>0</v>
      </c>
      <c r="E3369" s="72">
        <v>-100</v>
      </c>
      <c r="F3369" s="72">
        <v>0</v>
      </c>
      <c r="G3369" s="70" t="s">
        <v>82</v>
      </c>
      <c r="H3369" s="70" t="s">
        <v>2500</v>
      </c>
      <c r="I3369" s="70" t="s">
        <v>83</v>
      </c>
    </row>
    <row r="3370" spans="1:9" x14ac:dyDescent="0.2">
      <c r="A3370" s="71">
        <v>7203487410123</v>
      </c>
      <c r="B3370" s="71">
        <v>7006564395848</v>
      </c>
      <c r="C3370" s="70" t="s">
        <v>157</v>
      </c>
      <c r="D3370">
        <v>-3</v>
      </c>
      <c r="E3370" s="72">
        <v>-200</v>
      </c>
      <c r="F3370" s="72">
        <v>0</v>
      </c>
      <c r="G3370" s="70" t="s">
        <v>76</v>
      </c>
      <c r="H3370" s="70" t="s">
        <v>2503</v>
      </c>
      <c r="I3370" s="70" t="s">
        <v>2504</v>
      </c>
    </row>
    <row r="3371" spans="1:9" x14ac:dyDescent="0.2">
      <c r="A3371" s="71">
        <v>7203487410124</v>
      </c>
      <c r="B3371" s="71">
        <v>7006564395848</v>
      </c>
      <c r="C3371" s="70" t="s">
        <v>75</v>
      </c>
      <c r="D3371">
        <v>3</v>
      </c>
      <c r="E3371" s="72">
        <v>200</v>
      </c>
      <c r="F3371" s="72">
        <v>0</v>
      </c>
      <c r="G3371" s="70" t="s">
        <v>76</v>
      </c>
      <c r="H3371" s="70" t="s">
        <v>2503</v>
      </c>
      <c r="I3371" s="70" t="s">
        <v>755</v>
      </c>
    </row>
    <row r="3372" spans="1:9" x14ac:dyDescent="0.2">
      <c r="A3372" s="71">
        <v>7203487410125</v>
      </c>
      <c r="B3372" s="71">
        <v>7006564395848</v>
      </c>
      <c r="C3372" s="70" t="s">
        <v>125</v>
      </c>
      <c r="D3372">
        <v>-0.4</v>
      </c>
      <c r="E3372" s="72">
        <v>-1800</v>
      </c>
      <c r="F3372" s="72">
        <v>0</v>
      </c>
      <c r="G3372" s="70" t="s">
        <v>76</v>
      </c>
      <c r="H3372" s="70" t="s">
        <v>2503</v>
      </c>
      <c r="I3372" s="70" t="s">
        <v>2504</v>
      </c>
    </row>
    <row r="3373" spans="1:9" x14ac:dyDescent="0.2">
      <c r="A3373" s="71">
        <v>7203487410126</v>
      </c>
      <c r="B3373" s="71">
        <v>7006564395848</v>
      </c>
      <c r="C3373" s="70" t="s">
        <v>75</v>
      </c>
      <c r="D3373">
        <v>0.4</v>
      </c>
      <c r="E3373" s="72">
        <v>1800</v>
      </c>
      <c r="F3373" s="72">
        <v>0</v>
      </c>
      <c r="G3373" s="70" t="s">
        <v>76</v>
      </c>
      <c r="H3373" s="70" t="s">
        <v>2503</v>
      </c>
      <c r="I3373" s="70" t="s">
        <v>1404</v>
      </c>
    </row>
    <row r="3374" spans="1:9" x14ac:dyDescent="0.2">
      <c r="A3374" s="71">
        <v>7203487410131</v>
      </c>
      <c r="B3374" s="71">
        <v>7006564395848</v>
      </c>
      <c r="C3374" s="70" t="s">
        <v>79</v>
      </c>
      <c r="D3374">
        <v>0</v>
      </c>
      <c r="E3374" s="72">
        <v>100</v>
      </c>
      <c r="F3374" s="72">
        <v>0</v>
      </c>
      <c r="G3374" s="70" t="s">
        <v>84</v>
      </c>
      <c r="H3374" s="70" t="s">
        <v>2503</v>
      </c>
      <c r="I3374" s="70" t="s">
        <v>83</v>
      </c>
    </row>
    <row r="3375" spans="1:9" x14ac:dyDescent="0.2">
      <c r="A3375" s="71">
        <v>7203487410132</v>
      </c>
      <c r="B3375" s="71">
        <v>7006564395848</v>
      </c>
      <c r="C3375" s="70" t="s">
        <v>75</v>
      </c>
      <c r="D3375">
        <v>0</v>
      </c>
      <c r="E3375" s="72">
        <v>700</v>
      </c>
      <c r="F3375" s="72">
        <v>0</v>
      </c>
      <c r="G3375" s="70" t="s">
        <v>84</v>
      </c>
      <c r="H3375" s="70" t="s">
        <v>2503</v>
      </c>
      <c r="I3375" s="70" t="s">
        <v>83</v>
      </c>
    </row>
    <row r="3376" spans="1:9" x14ac:dyDescent="0.2">
      <c r="A3376" s="71">
        <v>7203496420171</v>
      </c>
      <c r="B3376" s="71">
        <v>7006559751158</v>
      </c>
      <c r="C3376" s="70" t="s">
        <v>81</v>
      </c>
      <c r="D3376">
        <v>-0.24</v>
      </c>
      <c r="E3376" s="72">
        <v>-200</v>
      </c>
      <c r="F3376" s="72">
        <v>0</v>
      </c>
      <c r="G3376" s="70" t="s">
        <v>76</v>
      </c>
      <c r="H3376" s="70" t="s">
        <v>2505</v>
      </c>
      <c r="I3376" s="70" t="s">
        <v>361</v>
      </c>
    </row>
    <row r="3377" spans="1:9" x14ac:dyDescent="0.2">
      <c r="A3377" s="71">
        <v>7203496420172</v>
      </c>
      <c r="B3377" s="71">
        <v>7006559751158</v>
      </c>
      <c r="C3377" s="70" t="s">
        <v>79</v>
      </c>
      <c r="D3377">
        <v>0.24</v>
      </c>
      <c r="E3377" s="72">
        <v>200</v>
      </c>
      <c r="F3377" s="72">
        <v>0</v>
      </c>
      <c r="G3377" s="70" t="s">
        <v>76</v>
      </c>
      <c r="H3377" s="70" t="s">
        <v>2505</v>
      </c>
      <c r="I3377" s="70" t="s">
        <v>368</v>
      </c>
    </row>
    <row r="3378" spans="1:9" x14ac:dyDescent="0.2">
      <c r="A3378" s="71">
        <v>7203496420173</v>
      </c>
      <c r="B3378" s="71">
        <v>7006559751158</v>
      </c>
      <c r="C3378" s="70" t="s">
        <v>80</v>
      </c>
      <c r="D3378">
        <v>-10</v>
      </c>
      <c r="E3378" s="72">
        <v>-1700</v>
      </c>
      <c r="F3378" s="72">
        <v>0</v>
      </c>
      <c r="G3378" s="70" t="s">
        <v>76</v>
      </c>
      <c r="H3378" s="70" t="s">
        <v>2505</v>
      </c>
      <c r="I3378" s="70" t="s">
        <v>369</v>
      </c>
    </row>
    <row r="3379" spans="1:9" x14ac:dyDescent="0.2">
      <c r="A3379" s="71">
        <v>7203496420177</v>
      </c>
      <c r="B3379" s="71">
        <v>7006559751158</v>
      </c>
      <c r="C3379" s="70" t="s">
        <v>75</v>
      </c>
      <c r="D3379">
        <v>3</v>
      </c>
      <c r="E3379" s="72">
        <v>500</v>
      </c>
      <c r="F3379" s="72">
        <v>0</v>
      </c>
      <c r="G3379" s="70" t="s">
        <v>76</v>
      </c>
      <c r="H3379" s="70" t="s">
        <v>2505</v>
      </c>
      <c r="I3379" s="70" t="s">
        <v>345</v>
      </c>
    </row>
    <row r="3380" spans="1:9" x14ac:dyDescent="0.2">
      <c r="A3380" s="71">
        <v>7203496420178</v>
      </c>
      <c r="B3380" s="71">
        <v>7006559751158</v>
      </c>
      <c r="C3380" s="70" t="s">
        <v>79</v>
      </c>
      <c r="D3380">
        <v>7</v>
      </c>
      <c r="E3380" s="72">
        <v>1200</v>
      </c>
      <c r="F3380" s="72">
        <v>0</v>
      </c>
      <c r="G3380" s="70" t="s">
        <v>76</v>
      </c>
      <c r="H3380" s="70" t="s">
        <v>2505</v>
      </c>
      <c r="I3380" s="70" t="s">
        <v>345</v>
      </c>
    </row>
    <row r="3381" spans="1:9" x14ac:dyDescent="0.2">
      <c r="A3381" s="71">
        <v>7203496420179</v>
      </c>
      <c r="B3381" s="71">
        <v>7006559751158</v>
      </c>
      <c r="C3381" s="70" t="s">
        <v>80</v>
      </c>
      <c r="D3381">
        <v>0</v>
      </c>
      <c r="E3381" s="72">
        <v>200</v>
      </c>
      <c r="F3381" s="72">
        <v>0</v>
      </c>
      <c r="G3381" s="70" t="s">
        <v>84</v>
      </c>
      <c r="H3381" s="70" t="s">
        <v>2505</v>
      </c>
      <c r="I3381" s="70" t="s">
        <v>83</v>
      </c>
    </row>
    <row r="3382" spans="1:9" x14ac:dyDescent="0.2">
      <c r="A3382" s="71">
        <v>7203496420180</v>
      </c>
      <c r="B3382" s="71">
        <v>7006559751158</v>
      </c>
      <c r="C3382" s="70" t="s">
        <v>75</v>
      </c>
      <c r="D3382">
        <v>0</v>
      </c>
      <c r="E3382" s="72">
        <v>400</v>
      </c>
      <c r="F3382" s="72">
        <v>0</v>
      </c>
      <c r="G3382" s="70" t="s">
        <v>84</v>
      </c>
      <c r="H3382" s="70" t="s">
        <v>2505</v>
      </c>
      <c r="I3382" s="70" t="s">
        <v>83</v>
      </c>
    </row>
    <row r="3383" spans="1:9" x14ac:dyDescent="0.2">
      <c r="A3383" s="71">
        <v>7203496420181</v>
      </c>
      <c r="B3383" s="71">
        <v>7006559751158</v>
      </c>
      <c r="C3383" s="70" t="s">
        <v>79</v>
      </c>
      <c r="D3383">
        <v>0</v>
      </c>
      <c r="E3383" s="72">
        <v>500</v>
      </c>
      <c r="F3383" s="72">
        <v>0</v>
      </c>
      <c r="G3383" s="70" t="s">
        <v>84</v>
      </c>
      <c r="H3383" s="70" t="s">
        <v>2505</v>
      </c>
      <c r="I3383" s="70" t="s">
        <v>83</v>
      </c>
    </row>
    <row r="3384" spans="1:9" x14ac:dyDescent="0.2">
      <c r="A3384" s="71">
        <v>7203498040194</v>
      </c>
      <c r="B3384" s="71">
        <v>7006554905199</v>
      </c>
      <c r="C3384" s="70" t="s">
        <v>81</v>
      </c>
      <c r="D3384">
        <v>-1</v>
      </c>
      <c r="E3384" s="72">
        <v>-800</v>
      </c>
      <c r="F3384" s="72">
        <v>0</v>
      </c>
      <c r="G3384" s="70" t="s">
        <v>76</v>
      </c>
      <c r="H3384" s="70" t="s">
        <v>2506</v>
      </c>
      <c r="I3384" s="70" t="s">
        <v>373</v>
      </c>
    </row>
    <row r="3385" spans="1:9" x14ac:dyDescent="0.2">
      <c r="A3385" s="71">
        <v>7203498370196</v>
      </c>
      <c r="B3385" s="71">
        <v>7006554905199</v>
      </c>
      <c r="C3385" s="70" t="s">
        <v>80</v>
      </c>
      <c r="D3385">
        <v>-16.5</v>
      </c>
      <c r="E3385" s="72">
        <v>-2700</v>
      </c>
      <c r="F3385" s="72">
        <v>0</v>
      </c>
      <c r="G3385" s="70" t="s">
        <v>76</v>
      </c>
      <c r="H3385" s="70" t="s">
        <v>2506</v>
      </c>
      <c r="I3385" s="70" t="s">
        <v>373</v>
      </c>
    </row>
    <row r="3386" spans="1:9" x14ac:dyDescent="0.2">
      <c r="A3386" s="71">
        <v>7203498370199</v>
      </c>
      <c r="B3386" s="71">
        <v>7006554905199</v>
      </c>
      <c r="C3386" s="70" t="s">
        <v>75</v>
      </c>
      <c r="D3386">
        <v>17.5</v>
      </c>
      <c r="E3386" s="72">
        <v>3500</v>
      </c>
      <c r="F3386" s="72">
        <v>0</v>
      </c>
      <c r="G3386" s="70" t="s">
        <v>76</v>
      </c>
      <c r="H3386" s="70" t="s">
        <v>2506</v>
      </c>
      <c r="I3386" s="70" t="s">
        <v>553</v>
      </c>
    </row>
    <row r="3387" spans="1:9" x14ac:dyDescent="0.2">
      <c r="A3387" s="71">
        <v>7203498370200</v>
      </c>
      <c r="B3387" s="71">
        <v>7006554905199</v>
      </c>
      <c r="C3387" s="70" t="s">
        <v>75</v>
      </c>
      <c r="D3387">
        <v>0</v>
      </c>
      <c r="E3387" s="72">
        <v>2900</v>
      </c>
      <c r="F3387" s="72">
        <v>0</v>
      </c>
      <c r="G3387" s="70" t="s">
        <v>84</v>
      </c>
      <c r="H3387" s="70" t="s">
        <v>2506</v>
      </c>
      <c r="I3387" s="70" t="s">
        <v>83</v>
      </c>
    </row>
    <row r="3388" spans="1:9" x14ac:dyDescent="0.2">
      <c r="A3388" s="71">
        <v>7203498370201</v>
      </c>
      <c r="B3388" s="71">
        <v>7006554905199</v>
      </c>
      <c r="C3388" s="70" t="s">
        <v>80</v>
      </c>
      <c r="D3388">
        <v>0</v>
      </c>
      <c r="E3388" s="72">
        <v>100</v>
      </c>
      <c r="F3388" s="72">
        <v>0</v>
      </c>
      <c r="G3388" s="70" t="s">
        <v>84</v>
      </c>
      <c r="H3388" s="70" t="s">
        <v>2506</v>
      </c>
      <c r="I3388" s="70" t="s">
        <v>83</v>
      </c>
    </row>
    <row r="3389" spans="1:9" x14ac:dyDescent="0.2">
      <c r="A3389" s="71">
        <v>7203499960243</v>
      </c>
      <c r="B3389" s="71">
        <v>7006554532942</v>
      </c>
      <c r="C3389" s="70" t="s">
        <v>80</v>
      </c>
      <c r="D3389">
        <v>-19</v>
      </c>
      <c r="E3389" s="72">
        <v>-3100</v>
      </c>
      <c r="F3389" s="72">
        <v>0</v>
      </c>
      <c r="G3389" s="70" t="s">
        <v>76</v>
      </c>
      <c r="H3389" s="70" t="s">
        <v>2507</v>
      </c>
      <c r="I3389" s="70" t="s">
        <v>1406</v>
      </c>
    </row>
    <row r="3390" spans="1:9" x14ac:dyDescent="0.2">
      <c r="A3390" s="71">
        <v>7203499980276</v>
      </c>
      <c r="B3390" s="71">
        <v>7006554532942</v>
      </c>
      <c r="C3390" s="70" t="s">
        <v>75</v>
      </c>
      <c r="D3390">
        <v>14</v>
      </c>
      <c r="E3390" s="72">
        <v>2300</v>
      </c>
      <c r="F3390" s="72">
        <v>0</v>
      </c>
      <c r="G3390" s="70" t="s">
        <v>76</v>
      </c>
      <c r="H3390" s="70" t="s">
        <v>2507</v>
      </c>
      <c r="I3390" s="70" t="s">
        <v>345</v>
      </c>
    </row>
    <row r="3391" spans="1:9" x14ac:dyDescent="0.2">
      <c r="A3391" s="71">
        <v>7203499980277</v>
      </c>
      <c r="B3391" s="71">
        <v>7006554532942</v>
      </c>
      <c r="C3391" s="70" t="s">
        <v>117</v>
      </c>
      <c r="D3391">
        <v>5</v>
      </c>
      <c r="E3391" s="72">
        <v>800</v>
      </c>
      <c r="F3391" s="72">
        <v>0</v>
      </c>
      <c r="G3391" s="70" t="s">
        <v>76</v>
      </c>
      <c r="H3391" s="70" t="s">
        <v>2507</v>
      </c>
      <c r="I3391" s="70" t="s">
        <v>345</v>
      </c>
    </row>
    <row r="3392" spans="1:9" x14ac:dyDescent="0.2">
      <c r="A3392" s="71">
        <v>7203499980278</v>
      </c>
      <c r="B3392" s="71">
        <v>7006554532942</v>
      </c>
      <c r="C3392" s="70" t="s">
        <v>75</v>
      </c>
      <c r="D3392">
        <v>0</v>
      </c>
      <c r="E3392" s="72">
        <v>2100</v>
      </c>
      <c r="F3392" s="72">
        <v>0</v>
      </c>
      <c r="G3392" s="70" t="s">
        <v>84</v>
      </c>
      <c r="H3392" s="70" t="s">
        <v>2507</v>
      </c>
      <c r="I3392" s="70" t="s">
        <v>83</v>
      </c>
    </row>
    <row r="3393" spans="1:9" x14ac:dyDescent="0.2">
      <c r="A3393" s="71">
        <v>7203499980279</v>
      </c>
      <c r="B3393" s="71">
        <v>7006554532942</v>
      </c>
      <c r="C3393" s="70" t="s">
        <v>80</v>
      </c>
      <c r="D3393">
        <v>0</v>
      </c>
      <c r="E3393" s="72">
        <v>200</v>
      </c>
      <c r="F3393" s="72">
        <v>0</v>
      </c>
      <c r="G3393" s="70" t="s">
        <v>84</v>
      </c>
      <c r="H3393" s="70" t="s">
        <v>2507</v>
      </c>
      <c r="I3393" s="70" t="s">
        <v>83</v>
      </c>
    </row>
    <row r="3394" spans="1:9" x14ac:dyDescent="0.2">
      <c r="A3394" s="71">
        <v>7203499980280</v>
      </c>
      <c r="B3394" s="71">
        <v>7006554532942</v>
      </c>
      <c r="C3394" s="70" t="s">
        <v>117</v>
      </c>
      <c r="D3394">
        <v>0</v>
      </c>
      <c r="E3394" s="72">
        <v>99200</v>
      </c>
      <c r="F3394" s="72">
        <v>42100</v>
      </c>
      <c r="G3394" s="70" t="s">
        <v>84</v>
      </c>
      <c r="H3394" s="70" t="s">
        <v>2507</v>
      </c>
      <c r="I3394" s="70" t="s">
        <v>91</v>
      </c>
    </row>
    <row r="3395" spans="1:9" x14ac:dyDescent="0.2">
      <c r="A3395" s="71">
        <v>7203513300471</v>
      </c>
      <c r="B3395" s="71">
        <v>7038567927834</v>
      </c>
      <c r="C3395" s="70" t="s">
        <v>79</v>
      </c>
      <c r="D3395">
        <v>-11</v>
      </c>
      <c r="E3395" s="72">
        <v>-2500</v>
      </c>
      <c r="F3395" s="72">
        <v>0</v>
      </c>
      <c r="G3395" s="70" t="s">
        <v>76</v>
      </c>
      <c r="H3395" s="70" t="s">
        <v>2508</v>
      </c>
      <c r="I3395" s="70" t="s">
        <v>373</v>
      </c>
    </row>
    <row r="3396" spans="1:9" x14ac:dyDescent="0.2">
      <c r="A3396" s="71">
        <v>7203513300472</v>
      </c>
      <c r="B3396" s="71">
        <v>7038567927834</v>
      </c>
      <c r="C3396" s="70" t="s">
        <v>80</v>
      </c>
      <c r="D3396">
        <v>-14</v>
      </c>
      <c r="E3396" s="72">
        <v>-2300</v>
      </c>
      <c r="F3396" s="72">
        <v>0</v>
      </c>
      <c r="G3396" s="70" t="s">
        <v>76</v>
      </c>
      <c r="H3396" s="70" t="s">
        <v>2508</v>
      </c>
      <c r="I3396" s="70" t="s">
        <v>373</v>
      </c>
    </row>
    <row r="3397" spans="1:9" x14ac:dyDescent="0.2">
      <c r="A3397" s="71">
        <v>7203513300473</v>
      </c>
      <c r="B3397" s="71">
        <v>7038567927834</v>
      </c>
      <c r="C3397" s="70" t="s">
        <v>81</v>
      </c>
      <c r="D3397">
        <v>-0.25</v>
      </c>
      <c r="E3397" s="72">
        <v>-100</v>
      </c>
      <c r="F3397" s="72">
        <v>0</v>
      </c>
      <c r="G3397" s="70" t="s">
        <v>76</v>
      </c>
      <c r="H3397" s="70" t="s">
        <v>2508</v>
      </c>
      <c r="I3397" s="70" t="s">
        <v>373</v>
      </c>
    </row>
    <row r="3398" spans="1:9" x14ac:dyDescent="0.2">
      <c r="A3398" s="71">
        <v>7203513300474</v>
      </c>
      <c r="B3398" s="71">
        <v>7038567927834</v>
      </c>
      <c r="C3398" s="70" t="s">
        <v>75</v>
      </c>
      <c r="D3398">
        <v>25.25</v>
      </c>
      <c r="E3398" s="72">
        <v>4900</v>
      </c>
      <c r="F3398" s="72">
        <v>0</v>
      </c>
      <c r="G3398" s="70" t="s">
        <v>76</v>
      </c>
      <c r="H3398" s="70" t="s">
        <v>2508</v>
      </c>
      <c r="I3398" s="70" t="s">
        <v>809</v>
      </c>
    </row>
    <row r="3399" spans="1:9" x14ac:dyDescent="0.2">
      <c r="A3399" s="71">
        <v>7203513300479</v>
      </c>
      <c r="B3399" s="71">
        <v>7038567927834</v>
      </c>
      <c r="C3399" s="70" t="s">
        <v>75</v>
      </c>
      <c r="D3399">
        <v>0</v>
      </c>
      <c r="E3399" s="72">
        <v>3100</v>
      </c>
      <c r="F3399" s="72">
        <v>0</v>
      </c>
      <c r="G3399" s="70" t="s">
        <v>84</v>
      </c>
      <c r="H3399" s="70" t="s">
        <v>2508</v>
      </c>
      <c r="I3399" s="70" t="s">
        <v>83</v>
      </c>
    </row>
    <row r="3400" spans="1:9" x14ac:dyDescent="0.2">
      <c r="A3400" s="71">
        <v>7203513300480</v>
      </c>
      <c r="B3400" s="71">
        <v>7038567927834</v>
      </c>
      <c r="C3400" s="70" t="s">
        <v>79</v>
      </c>
      <c r="D3400">
        <v>0</v>
      </c>
      <c r="E3400" s="72">
        <v>500</v>
      </c>
      <c r="F3400" s="72">
        <v>0</v>
      </c>
      <c r="G3400" s="70" t="s">
        <v>84</v>
      </c>
      <c r="H3400" s="70" t="s">
        <v>2508</v>
      </c>
      <c r="I3400" s="70" t="s">
        <v>83</v>
      </c>
    </row>
    <row r="3401" spans="1:9" x14ac:dyDescent="0.2">
      <c r="A3401" s="71">
        <v>7203513300481</v>
      </c>
      <c r="B3401" s="71">
        <v>7038567927834</v>
      </c>
      <c r="C3401" s="70" t="s">
        <v>81</v>
      </c>
      <c r="D3401">
        <v>0</v>
      </c>
      <c r="E3401" s="72">
        <v>100</v>
      </c>
      <c r="F3401" s="72">
        <v>0</v>
      </c>
      <c r="G3401" s="70" t="s">
        <v>84</v>
      </c>
      <c r="H3401" s="70" t="s">
        <v>2508</v>
      </c>
      <c r="I3401" s="70" t="s">
        <v>91</v>
      </c>
    </row>
    <row r="3402" spans="1:9" x14ac:dyDescent="0.2">
      <c r="A3402" s="71">
        <v>7203515430495</v>
      </c>
      <c r="B3402" s="71">
        <v>7006561248751</v>
      </c>
      <c r="C3402" s="70" t="s">
        <v>79</v>
      </c>
      <c r="D3402">
        <v>0</v>
      </c>
      <c r="E3402" s="72">
        <v>400</v>
      </c>
      <c r="F3402" s="72">
        <v>0</v>
      </c>
      <c r="G3402" s="70" t="s">
        <v>84</v>
      </c>
      <c r="H3402" s="70" t="s">
        <v>1214</v>
      </c>
      <c r="I3402" s="70" t="s">
        <v>83</v>
      </c>
    </row>
    <row r="3403" spans="1:9" x14ac:dyDescent="0.2">
      <c r="A3403" s="71">
        <v>7203516830511</v>
      </c>
      <c r="B3403" s="71">
        <v>7006561248773</v>
      </c>
      <c r="C3403" s="70" t="s">
        <v>75</v>
      </c>
      <c r="D3403">
        <v>0</v>
      </c>
      <c r="E3403" s="72">
        <v>1500</v>
      </c>
      <c r="F3403" s="72">
        <v>0</v>
      </c>
      <c r="G3403" s="70" t="s">
        <v>84</v>
      </c>
      <c r="H3403" s="70" t="s">
        <v>1215</v>
      </c>
      <c r="I3403" s="70" t="s">
        <v>83</v>
      </c>
    </row>
    <row r="3404" spans="1:9" x14ac:dyDescent="0.2">
      <c r="A3404" s="71">
        <v>7203517850523</v>
      </c>
      <c r="B3404" s="71">
        <v>7006561138270</v>
      </c>
      <c r="C3404" s="70" t="s">
        <v>79</v>
      </c>
      <c r="D3404">
        <v>0</v>
      </c>
      <c r="E3404" s="72">
        <v>300</v>
      </c>
      <c r="F3404" s="72">
        <v>0</v>
      </c>
      <c r="G3404" s="70" t="s">
        <v>84</v>
      </c>
      <c r="H3404" s="70" t="s">
        <v>1201</v>
      </c>
      <c r="I3404" s="70" t="s">
        <v>83</v>
      </c>
    </row>
    <row r="3405" spans="1:9" x14ac:dyDescent="0.2">
      <c r="A3405" s="71">
        <v>7203525830579</v>
      </c>
      <c r="B3405" s="71">
        <v>7006561138309</v>
      </c>
      <c r="C3405" s="70" t="s">
        <v>75</v>
      </c>
      <c r="D3405">
        <v>0</v>
      </c>
      <c r="E3405" s="72">
        <v>600</v>
      </c>
      <c r="F3405" s="72">
        <v>0</v>
      </c>
      <c r="G3405" s="70" t="s">
        <v>84</v>
      </c>
      <c r="H3405" s="70" t="s">
        <v>1202</v>
      </c>
      <c r="I3405" s="70" t="s">
        <v>83</v>
      </c>
    </row>
    <row r="3406" spans="1:9" x14ac:dyDescent="0.2">
      <c r="A3406" s="71">
        <v>7203525830580</v>
      </c>
      <c r="B3406" s="71">
        <v>7006561138309</v>
      </c>
      <c r="C3406" s="70" t="s">
        <v>81</v>
      </c>
      <c r="D3406">
        <v>0</v>
      </c>
      <c r="E3406" s="72">
        <v>-100</v>
      </c>
      <c r="F3406" s="72">
        <v>0</v>
      </c>
      <c r="G3406" s="70" t="s">
        <v>82</v>
      </c>
      <c r="H3406" s="70" t="s">
        <v>1202</v>
      </c>
      <c r="I3406" s="70" t="s">
        <v>91</v>
      </c>
    </row>
    <row r="3407" spans="1:9" x14ac:dyDescent="0.2">
      <c r="A3407" s="71">
        <v>7203651260028</v>
      </c>
      <c r="B3407" s="71">
        <v>7006557540628</v>
      </c>
      <c r="C3407" s="70" t="s">
        <v>75</v>
      </c>
      <c r="D3407">
        <v>-5.66</v>
      </c>
      <c r="E3407" s="72">
        <v>-1500</v>
      </c>
      <c r="F3407" s="72">
        <v>0</v>
      </c>
      <c r="G3407" s="70" t="s">
        <v>76</v>
      </c>
      <c r="H3407" s="70" t="s">
        <v>2509</v>
      </c>
      <c r="I3407" s="70" t="s">
        <v>571</v>
      </c>
    </row>
    <row r="3408" spans="1:9" x14ac:dyDescent="0.2">
      <c r="A3408" s="71">
        <v>7203651260029</v>
      </c>
      <c r="B3408" s="71">
        <v>7006557540628</v>
      </c>
      <c r="C3408" s="70" t="s">
        <v>79</v>
      </c>
      <c r="D3408">
        <v>-4.2300000000000004</v>
      </c>
      <c r="E3408" s="72">
        <v>-1000</v>
      </c>
      <c r="F3408" s="72">
        <v>0</v>
      </c>
      <c r="G3408" s="70" t="s">
        <v>76</v>
      </c>
      <c r="H3408" s="70" t="s">
        <v>2509</v>
      </c>
      <c r="I3408" s="70" t="s">
        <v>571</v>
      </c>
    </row>
    <row r="3409" spans="1:9" x14ac:dyDescent="0.2">
      <c r="A3409" s="71">
        <v>7203651260030</v>
      </c>
      <c r="B3409" s="71">
        <v>7006557540628</v>
      </c>
      <c r="C3409" s="70" t="s">
        <v>80</v>
      </c>
      <c r="D3409">
        <v>9.89</v>
      </c>
      <c r="E3409" s="72">
        <v>2500</v>
      </c>
      <c r="F3409" s="72">
        <v>0</v>
      </c>
      <c r="G3409" s="70" t="s">
        <v>76</v>
      </c>
      <c r="H3409" s="70" t="s">
        <v>2509</v>
      </c>
      <c r="I3409" s="70" t="s">
        <v>572</v>
      </c>
    </row>
    <row r="3410" spans="1:9" x14ac:dyDescent="0.2">
      <c r="A3410" s="71">
        <v>7203651260034</v>
      </c>
      <c r="B3410" s="71">
        <v>7006557540628</v>
      </c>
      <c r="C3410" s="70" t="s">
        <v>75</v>
      </c>
      <c r="D3410">
        <v>0</v>
      </c>
      <c r="E3410" s="72">
        <v>400</v>
      </c>
      <c r="F3410" s="72">
        <v>0</v>
      </c>
      <c r="G3410" s="70" t="s">
        <v>84</v>
      </c>
      <c r="H3410" s="70" t="s">
        <v>2509</v>
      </c>
      <c r="I3410" s="70" t="s">
        <v>83</v>
      </c>
    </row>
    <row r="3411" spans="1:9" x14ac:dyDescent="0.2">
      <c r="A3411" s="71">
        <v>7203651260035</v>
      </c>
      <c r="B3411" s="71">
        <v>7006557540628</v>
      </c>
      <c r="C3411" s="70" t="s">
        <v>79</v>
      </c>
      <c r="D3411">
        <v>0</v>
      </c>
      <c r="E3411" s="72">
        <v>300</v>
      </c>
      <c r="F3411" s="72">
        <v>0</v>
      </c>
      <c r="G3411" s="70" t="s">
        <v>84</v>
      </c>
      <c r="H3411" s="70" t="s">
        <v>2509</v>
      </c>
      <c r="I3411" s="70" t="s">
        <v>83</v>
      </c>
    </row>
    <row r="3412" spans="1:9" x14ac:dyDescent="0.2">
      <c r="A3412" s="71">
        <v>7203651260036</v>
      </c>
      <c r="B3412" s="71">
        <v>7006557540628</v>
      </c>
      <c r="C3412" s="70" t="s">
        <v>80</v>
      </c>
      <c r="D3412">
        <v>0</v>
      </c>
      <c r="E3412" s="72">
        <v>-300</v>
      </c>
      <c r="F3412" s="72">
        <v>0</v>
      </c>
      <c r="G3412" s="70" t="s">
        <v>82</v>
      </c>
      <c r="H3412" s="70" t="s">
        <v>2509</v>
      </c>
      <c r="I3412" s="70" t="s">
        <v>83</v>
      </c>
    </row>
    <row r="3413" spans="1:9" x14ac:dyDescent="0.2">
      <c r="A3413" s="71">
        <v>7203652490048</v>
      </c>
      <c r="B3413" s="71">
        <v>7006558273877</v>
      </c>
      <c r="C3413" s="70" t="s">
        <v>79</v>
      </c>
      <c r="D3413">
        <v>-3.8</v>
      </c>
      <c r="E3413" s="72">
        <v>-900</v>
      </c>
      <c r="F3413" s="72">
        <v>0</v>
      </c>
      <c r="G3413" s="70" t="s">
        <v>76</v>
      </c>
      <c r="H3413" s="70" t="s">
        <v>2510</v>
      </c>
      <c r="I3413" s="70" t="s">
        <v>373</v>
      </c>
    </row>
    <row r="3414" spans="1:9" x14ac:dyDescent="0.2">
      <c r="A3414" s="71">
        <v>7203652490053</v>
      </c>
      <c r="B3414" s="71">
        <v>7006558273877</v>
      </c>
      <c r="C3414" s="70" t="s">
        <v>80</v>
      </c>
      <c r="D3414">
        <v>-2.1</v>
      </c>
      <c r="E3414" s="72">
        <v>-300</v>
      </c>
      <c r="F3414" s="72">
        <v>0</v>
      </c>
      <c r="G3414" s="70" t="s">
        <v>76</v>
      </c>
      <c r="H3414" s="70" t="s">
        <v>2510</v>
      </c>
      <c r="I3414" s="70" t="s">
        <v>373</v>
      </c>
    </row>
    <row r="3415" spans="1:9" x14ac:dyDescent="0.2">
      <c r="A3415" s="71">
        <v>7203652490054</v>
      </c>
      <c r="B3415" s="71">
        <v>7006558273877</v>
      </c>
      <c r="C3415" s="70" t="s">
        <v>75</v>
      </c>
      <c r="D3415">
        <v>5.9</v>
      </c>
      <c r="E3415" s="72">
        <v>1200</v>
      </c>
      <c r="F3415" s="72">
        <v>0</v>
      </c>
      <c r="G3415" s="70" t="s">
        <v>76</v>
      </c>
      <c r="H3415" s="70" t="s">
        <v>2510</v>
      </c>
      <c r="I3415" s="70" t="s">
        <v>340</v>
      </c>
    </row>
    <row r="3416" spans="1:9" x14ac:dyDescent="0.2">
      <c r="A3416" s="71">
        <v>7203652490055</v>
      </c>
      <c r="B3416" s="71">
        <v>7006558273877</v>
      </c>
      <c r="C3416" s="70" t="s">
        <v>79</v>
      </c>
      <c r="D3416">
        <v>0</v>
      </c>
      <c r="E3416" s="72">
        <v>300</v>
      </c>
      <c r="F3416" s="72">
        <v>0</v>
      </c>
      <c r="G3416" s="70" t="s">
        <v>84</v>
      </c>
      <c r="H3416" s="70" t="s">
        <v>2510</v>
      </c>
      <c r="I3416" s="70" t="s">
        <v>83</v>
      </c>
    </row>
    <row r="3417" spans="1:9" x14ac:dyDescent="0.2">
      <c r="A3417" s="71">
        <v>7203652490057</v>
      </c>
      <c r="B3417" s="71">
        <v>7006558273877</v>
      </c>
      <c r="C3417" s="70" t="s">
        <v>75</v>
      </c>
      <c r="D3417">
        <v>0</v>
      </c>
      <c r="E3417" s="72">
        <v>1300</v>
      </c>
      <c r="F3417" s="72">
        <v>0</v>
      </c>
      <c r="G3417" s="70" t="s">
        <v>84</v>
      </c>
      <c r="H3417" s="70" t="s">
        <v>2510</v>
      </c>
      <c r="I3417" s="70" t="s">
        <v>83</v>
      </c>
    </row>
    <row r="3418" spans="1:9" x14ac:dyDescent="0.2">
      <c r="A3418" s="71">
        <v>7203653570077</v>
      </c>
      <c r="B3418" s="71">
        <v>7006554492503</v>
      </c>
      <c r="C3418" s="70" t="s">
        <v>79</v>
      </c>
      <c r="D3418">
        <v>0</v>
      </c>
      <c r="E3418" s="72">
        <v>400</v>
      </c>
      <c r="F3418" s="72">
        <v>0</v>
      </c>
      <c r="G3418" s="70" t="s">
        <v>84</v>
      </c>
      <c r="H3418" s="70" t="s">
        <v>95</v>
      </c>
      <c r="I3418" s="70" t="s">
        <v>83</v>
      </c>
    </row>
    <row r="3419" spans="1:9" x14ac:dyDescent="0.2">
      <c r="A3419" s="71">
        <v>7203653570078</v>
      </c>
      <c r="B3419" s="71">
        <v>7006554492503</v>
      </c>
      <c r="C3419" s="70" t="s">
        <v>81</v>
      </c>
      <c r="D3419">
        <v>0</v>
      </c>
      <c r="E3419" s="72">
        <v>100</v>
      </c>
      <c r="F3419" s="72">
        <v>0</v>
      </c>
      <c r="G3419" s="70" t="s">
        <v>84</v>
      </c>
      <c r="H3419" s="70" t="s">
        <v>95</v>
      </c>
      <c r="I3419" s="70" t="s">
        <v>91</v>
      </c>
    </row>
    <row r="3420" spans="1:9" x14ac:dyDescent="0.2">
      <c r="A3420" s="71">
        <v>7203668740114</v>
      </c>
      <c r="B3420" s="71">
        <v>7006558645618</v>
      </c>
      <c r="C3420" s="70" t="s">
        <v>79</v>
      </c>
      <c r="D3420">
        <v>0</v>
      </c>
      <c r="E3420" s="72">
        <v>300</v>
      </c>
      <c r="F3420" s="72">
        <v>0</v>
      </c>
      <c r="G3420" s="70" t="s">
        <v>84</v>
      </c>
      <c r="H3420" s="70" t="s">
        <v>909</v>
      </c>
      <c r="I3420" s="70" t="s">
        <v>83</v>
      </c>
    </row>
    <row r="3421" spans="1:9" x14ac:dyDescent="0.2">
      <c r="A3421" s="71">
        <v>7203668740115</v>
      </c>
      <c r="B3421" s="71">
        <v>7006558645618</v>
      </c>
      <c r="C3421" s="70" t="s">
        <v>81</v>
      </c>
      <c r="D3421">
        <v>0</v>
      </c>
      <c r="E3421" s="72">
        <v>100</v>
      </c>
      <c r="F3421" s="72">
        <v>0</v>
      </c>
      <c r="G3421" s="70" t="s">
        <v>84</v>
      </c>
      <c r="H3421" s="70" t="s">
        <v>909</v>
      </c>
      <c r="I3421" s="70" t="s">
        <v>91</v>
      </c>
    </row>
    <row r="3422" spans="1:9" x14ac:dyDescent="0.2">
      <c r="A3422" s="71">
        <v>7203668740116</v>
      </c>
      <c r="B3422" s="71">
        <v>7006558645618</v>
      </c>
      <c r="C3422" s="70" t="s">
        <v>80</v>
      </c>
      <c r="D3422">
        <v>0</v>
      </c>
      <c r="E3422" s="72">
        <v>-100</v>
      </c>
      <c r="F3422" s="72">
        <v>0</v>
      </c>
      <c r="G3422" s="70" t="s">
        <v>82</v>
      </c>
      <c r="H3422" s="70" t="s">
        <v>909</v>
      </c>
      <c r="I3422" s="70" t="s">
        <v>83</v>
      </c>
    </row>
    <row r="3423" spans="1:9" x14ac:dyDescent="0.2">
      <c r="A3423" s="71">
        <v>7203670540143</v>
      </c>
      <c r="B3423" s="71">
        <v>7006558645645</v>
      </c>
      <c r="C3423" s="70" t="s">
        <v>79</v>
      </c>
      <c r="D3423">
        <v>0</v>
      </c>
      <c r="E3423" s="72">
        <v>400</v>
      </c>
      <c r="F3423" s="72">
        <v>0</v>
      </c>
      <c r="G3423" s="70" t="s">
        <v>84</v>
      </c>
      <c r="H3423" s="70" t="s">
        <v>912</v>
      </c>
      <c r="I3423" s="70" t="s">
        <v>83</v>
      </c>
    </row>
    <row r="3424" spans="1:9" x14ac:dyDescent="0.2">
      <c r="A3424" s="71">
        <v>7203671400161</v>
      </c>
      <c r="B3424" s="71">
        <v>7006565572325</v>
      </c>
      <c r="C3424" s="70" t="s">
        <v>80</v>
      </c>
      <c r="D3424">
        <v>0</v>
      </c>
      <c r="E3424" s="72">
        <v>400</v>
      </c>
      <c r="F3424" s="72">
        <v>0</v>
      </c>
      <c r="G3424" s="70" t="s">
        <v>84</v>
      </c>
      <c r="H3424" s="70" t="s">
        <v>1780</v>
      </c>
      <c r="I3424" s="70" t="s">
        <v>83</v>
      </c>
    </row>
    <row r="3425" spans="1:9" x14ac:dyDescent="0.2">
      <c r="A3425" s="71">
        <v>7203671400162</v>
      </c>
      <c r="B3425" s="71">
        <v>7006565572325</v>
      </c>
      <c r="C3425" s="70" t="s">
        <v>81</v>
      </c>
      <c r="D3425">
        <v>0</v>
      </c>
      <c r="E3425" s="72">
        <v>100</v>
      </c>
      <c r="F3425" s="72">
        <v>0</v>
      </c>
      <c r="G3425" s="70" t="s">
        <v>84</v>
      </c>
      <c r="H3425" s="70" t="s">
        <v>1780</v>
      </c>
      <c r="I3425" s="70" t="s">
        <v>91</v>
      </c>
    </row>
    <row r="3426" spans="1:9" x14ac:dyDescent="0.2">
      <c r="A3426" s="71">
        <v>7203672580182</v>
      </c>
      <c r="B3426" s="71">
        <v>7006556143804</v>
      </c>
      <c r="C3426" s="70" t="s">
        <v>81</v>
      </c>
      <c r="D3426">
        <v>0</v>
      </c>
      <c r="E3426" s="72">
        <v>100</v>
      </c>
      <c r="F3426" s="72">
        <v>0</v>
      </c>
      <c r="G3426" s="70" t="s">
        <v>84</v>
      </c>
      <c r="H3426" s="70" t="s">
        <v>615</v>
      </c>
      <c r="I3426" s="70" t="s">
        <v>91</v>
      </c>
    </row>
    <row r="3427" spans="1:9" x14ac:dyDescent="0.2">
      <c r="A3427" s="71">
        <v>7203673250197</v>
      </c>
      <c r="B3427" s="71">
        <v>7006561470400</v>
      </c>
      <c r="C3427" s="70" t="s">
        <v>75</v>
      </c>
      <c r="D3427">
        <v>0</v>
      </c>
      <c r="E3427" s="72">
        <v>300</v>
      </c>
      <c r="F3427" s="72">
        <v>0</v>
      </c>
      <c r="G3427" s="70" t="s">
        <v>84</v>
      </c>
      <c r="H3427" s="70" t="s">
        <v>1251</v>
      </c>
      <c r="I3427" s="70" t="s">
        <v>83</v>
      </c>
    </row>
    <row r="3428" spans="1:9" x14ac:dyDescent="0.2">
      <c r="A3428" s="71">
        <v>7203673640212</v>
      </c>
      <c r="B3428" s="71">
        <v>7006558695861</v>
      </c>
      <c r="C3428" s="70" t="s">
        <v>79</v>
      </c>
      <c r="D3428">
        <v>0</v>
      </c>
      <c r="E3428" s="72">
        <v>100</v>
      </c>
      <c r="F3428" s="72">
        <v>0</v>
      </c>
      <c r="G3428" s="70" t="s">
        <v>84</v>
      </c>
      <c r="H3428" s="70" t="s">
        <v>919</v>
      </c>
      <c r="I3428" s="70" t="s">
        <v>83</v>
      </c>
    </row>
    <row r="3429" spans="1:9" x14ac:dyDescent="0.2">
      <c r="A3429" s="71">
        <v>7203674760256</v>
      </c>
      <c r="B3429" s="71">
        <v>7006555600022</v>
      </c>
      <c r="C3429" s="70" t="s">
        <v>81</v>
      </c>
      <c r="D3429">
        <v>0</v>
      </c>
      <c r="E3429" s="72">
        <v>100</v>
      </c>
      <c r="F3429" s="72">
        <v>0</v>
      </c>
      <c r="G3429" s="70" t="s">
        <v>84</v>
      </c>
      <c r="H3429" s="70" t="s">
        <v>552</v>
      </c>
      <c r="I3429" s="70" t="s">
        <v>91</v>
      </c>
    </row>
    <row r="3430" spans="1:9" x14ac:dyDescent="0.2">
      <c r="A3430" s="71">
        <v>7203675720328</v>
      </c>
      <c r="B3430" s="71">
        <v>7006564848182</v>
      </c>
      <c r="C3430" s="70" t="s">
        <v>81</v>
      </c>
      <c r="D3430">
        <v>0</v>
      </c>
      <c r="E3430" s="72">
        <v>100</v>
      </c>
      <c r="F3430" s="72">
        <v>0</v>
      </c>
      <c r="G3430" s="70" t="s">
        <v>84</v>
      </c>
      <c r="H3430" s="70" t="s">
        <v>1711</v>
      </c>
      <c r="I3430" s="70" t="s">
        <v>91</v>
      </c>
    </row>
    <row r="3431" spans="1:9" x14ac:dyDescent="0.2">
      <c r="A3431" s="71">
        <v>7203686290446</v>
      </c>
      <c r="B3431" s="71">
        <v>7006565602475</v>
      </c>
      <c r="C3431" s="70" t="s">
        <v>80</v>
      </c>
      <c r="D3431">
        <v>0</v>
      </c>
      <c r="E3431" s="72">
        <v>300</v>
      </c>
      <c r="F3431" s="72">
        <v>0</v>
      </c>
      <c r="G3431" s="70" t="s">
        <v>84</v>
      </c>
      <c r="H3431" s="70" t="s">
        <v>1784</v>
      </c>
      <c r="I3431" s="70" t="s">
        <v>83</v>
      </c>
    </row>
    <row r="3432" spans="1:9" x14ac:dyDescent="0.2">
      <c r="A3432" s="71">
        <v>7203688630483</v>
      </c>
      <c r="B3432" s="71">
        <v>7006565642691</v>
      </c>
      <c r="C3432" s="70" t="s">
        <v>75</v>
      </c>
      <c r="D3432">
        <v>0</v>
      </c>
      <c r="E3432" s="72">
        <v>-2700</v>
      </c>
      <c r="F3432" s="72">
        <v>0</v>
      </c>
      <c r="G3432" s="70" t="s">
        <v>82</v>
      </c>
      <c r="H3432" s="70" t="s">
        <v>1790</v>
      </c>
      <c r="I3432" s="70" t="s">
        <v>83</v>
      </c>
    </row>
    <row r="3433" spans="1:9" x14ac:dyDescent="0.2">
      <c r="A3433" s="71">
        <v>7203688630484</v>
      </c>
      <c r="B3433" s="71">
        <v>7006565642691</v>
      </c>
      <c r="C3433" s="70" t="s">
        <v>81</v>
      </c>
      <c r="D3433">
        <v>0</v>
      </c>
      <c r="E3433" s="72">
        <v>500</v>
      </c>
      <c r="F3433" s="72">
        <v>0</v>
      </c>
      <c r="G3433" s="70" t="s">
        <v>84</v>
      </c>
      <c r="H3433" s="70" t="s">
        <v>1790</v>
      </c>
      <c r="I3433" s="70" t="s">
        <v>91</v>
      </c>
    </row>
    <row r="3434" spans="1:9" x14ac:dyDescent="0.2">
      <c r="A3434" s="71">
        <v>7203689610496</v>
      </c>
      <c r="B3434" s="71">
        <v>7006565642713</v>
      </c>
      <c r="C3434" s="70" t="s">
        <v>80</v>
      </c>
      <c r="D3434">
        <v>0</v>
      </c>
      <c r="E3434" s="72">
        <v>-100</v>
      </c>
      <c r="F3434" s="72">
        <v>0</v>
      </c>
      <c r="G3434" s="70" t="s">
        <v>82</v>
      </c>
      <c r="H3434" s="70" t="s">
        <v>1793</v>
      </c>
      <c r="I3434" s="70" t="s">
        <v>83</v>
      </c>
    </row>
    <row r="3435" spans="1:9" x14ac:dyDescent="0.2">
      <c r="A3435" s="71">
        <v>7203698090510</v>
      </c>
      <c r="B3435" s="71">
        <v>7006555046060</v>
      </c>
      <c r="C3435" s="70" t="s">
        <v>75</v>
      </c>
      <c r="D3435">
        <v>0</v>
      </c>
      <c r="E3435" s="72">
        <v>300</v>
      </c>
      <c r="F3435" s="72">
        <v>0</v>
      </c>
      <c r="G3435" s="70" t="s">
        <v>84</v>
      </c>
      <c r="H3435" s="70" t="s">
        <v>459</v>
      </c>
      <c r="I3435" s="70" t="s">
        <v>83</v>
      </c>
    </row>
    <row r="3436" spans="1:9" x14ac:dyDescent="0.2">
      <c r="A3436" s="71">
        <v>7203698560527</v>
      </c>
      <c r="B3436" s="71">
        <v>7006555046082</v>
      </c>
      <c r="C3436" s="70" t="s">
        <v>80</v>
      </c>
      <c r="D3436">
        <v>0</v>
      </c>
      <c r="E3436" s="72">
        <v>100</v>
      </c>
      <c r="F3436" s="72">
        <v>0</v>
      </c>
      <c r="G3436" s="70" t="s">
        <v>84</v>
      </c>
      <c r="H3436" s="70" t="s">
        <v>461</v>
      </c>
      <c r="I3436" s="70" t="s">
        <v>83</v>
      </c>
    </row>
    <row r="3437" spans="1:9" x14ac:dyDescent="0.2">
      <c r="A3437" s="71">
        <v>7203699260622</v>
      </c>
      <c r="B3437" s="71">
        <v>7006555046152</v>
      </c>
      <c r="C3437" s="70" t="s">
        <v>81</v>
      </c>
      <c r="D3437">
        <v>0</v>
      </c>
      <c r="E3437" s="72">
        <v>100</v>
      </c>
      <c r="F3437" s="72">
        <v>0</v>
      </c>
      <c r="G3437" s="70" t="s">
        <v>84</v>
      </c>
      <c r="H3437" s="70" t="s">
        <v>462</v>
      </c>
      <c r="I3437" s="70" t="s">
        <v>91</v>
      </c>
    </row>
    <row r="3438" spans="1:9" x14ac:dyDescent="0.2">
      <c r="A3438" s="71">
        <v>7203699640679</v>
      </c>
      <c r="B3438" s="71">
        <v>7006557590848</v>
      </c>
      <c r="C3438" s="70" t="s">
        <v>111</v>
      </c>
      <c r="D3438">
        <v>0</v>
      </c>
      <c r="E3438" s="72">
        <v>263000</v>
      </c>
      <c r="F3438" s="72">
        <v>0</v>
      </c>
      <c r="G3438" s="70" t="s">
        <v>84</v>
      </c>
      <c r="H3438" s="70" t="s">
        <v>2511</v>
      </c>
      <c r="I3438" s="70" t="s">
        <v>91</v>
      </c>
    </row>
    <row r="3439" spans="1:9" x14ac:dyDescent="0.2">
      <c r="A3439" s="71">
        <v>7203699640680</v>
      </c>
      <c r="B3439" s="71">
        <v>7006557590848</v>
      </c>
      <c r="C3439" s="70" t="s">
        <v>111</v>
      </c>
      <c r="D3439">
        <v>0</v>
      </c>
      <c r="E3439" s="72">
        <v>0</v>
      </c>
      <c r="F3439" s="72">
        <v>-20400</v>
      </c>
      <c r="G3439" s="70" t="s">
        <v>82</v>
      </c>
      <c r="H3439" s="70" t="s">
        <v>2511</v>
      </c>
      <c r="I3439" s="70" t="s">
        <v>91</v>
      </c>
    </row>
    <row r="3440" spans="1:9" x14ac:dyDescent="0.2">
      <c r="A3440" s="71">
        <v>7203699640681</v>
      </c>
      <c r="B3440" s="71">
        <v>7006557590848</v>
      </c>
      <c r="C3440" s="70" t="s">
        <v>79</v>
      </c>
      <c r="D3440">
        <v>0</v>
      </c>
      <c r="E3440" s="72">
        <v>300</v>
      </c>
      <c r="F3440" s="72">
        <v>0</v>
      </c>
      <c r="G3440" s="70" t="s">
        <v>84</v>
      </c>
      <c r="H3440" s="70" t="s">
        <v>2511</v>
      </c>
      <c r="I3440" s="70" t="s">
        <v>83</v>
      </c>
    </row>
    <row r="3441" spans="1:9" x14ac:dyDescent="0.2">
      <c r="A3441" s="71">
        <v>7203700230704</v>
      </c>
      <c r="B3441" s="71">
        <v>7006557510419</v>
      </c>
      <c r="C3441" s="70" t="s">
        <v>75</v>
      </c>
      <c r="D3441">
        <v>0</v>
      </c>
      <c r="E3441" s="72">
        <v>500</v>
      </c>
      <c r="F3441" s="72">
        <v>0</v>
      </c>
      <c r="G3441" s="70" t="s">
        <v>84</v>
      </c>
      <c r="H3441" s="70" t="s">
        <v>792</v>
      </c>
      <c r="I3441" s="70" t="s">
        <v>83</v>
      </c>
    </row>
    <row r="3442" spans="1:9" x14ac:dyDescent="0.2">
      <c r="A3442" s="71">
        <v>7203700880727</v>
      </c>
      <c r="B3442" s="71">
        <v>7006554573073</v>
      </c>
      <c r="C3442" s="70" t="s">
        <v>81</v>
      </c>
      <c r="D3442">
        <v>0</v>
      </c>
      <c r="E3442" s="72">
        <v>100</v>
      </c>
      <c r="F3442" s="72">
        <v>0</v>
      </c>
      <c r="G3442" s="70" t="s">
        <v>84</v>
      </c>
      <c r="H3442" s="70" t="s">
        <v>370</v>
      </c>
      <c r="I3442" s="70" t="s">
        <v>91</v>
      </c>
    </row>
    <row r="3443" spans="1:9" x14ac:dyDescent="0.2">
      <c r="A3443" s="71">
        <v>7203701420741</v>
      </c>
      <c r="B3443" s="71">
        <v>7006554583121</v>
      </c>
      <c r="C3443" s="70" t="s">
        <v>81</v>
      </c>
      <c r="D3443">
        <v>0</v>
      </c>
      <c r="E3443" s="72">
        <v>100</v>
      </c>
      <c r="F3443" s="72">
        <v>0</v>
      </c>
      <c r="G3443" s="70" t="s">
        <v>84</v>
      </c>
      <c r="H3443" s="70" t="s">
        <v>372</v>
      </c>
      <c r="I3443" s="70" t="s">
        <v>91</v>
      </c>
    </row>
    <row r="3444" spans="1:9" x14ac:dyDescent="0.2">
      <c r="A3444" s="71">
        <v>7203702060769</v>
      </c>
      <c r="B3444" s="71">
        <v>7006565642743</v>
      </c>
      <c r="C3444" s="70" t="s">
        <v>75</v>
      </c>
      <c r="D3444">
        <v>0</v>
      </c>
      <c r="E3444" s="72">
        <v>1000</v>
      </c>
      <c r="F3444" s="72">
        <v>0</v>
      </c>
      <c r="G3444" s="70" t="s">
        <v>84</v>
      </c>
      <c r="H3444" s="70" t="s">
        <v>1795</v>
      </c>
      <c r="I3444" s="70" t="s">
        <v>83</v>
      </c>
    </row>
    <row r="3445" spans="1:9" x14ac:dyDescent="0.2">
      <c r="A3445" s="71">
        <v>7203702530783</v>
      </c>
      <c r="B3445" s="71">
        <v>7006554583193</v>
      </c>
      <c r="C3445" s="70" t="s">
        <v>79</v>
      </c>
      <c r="D3445">
        <v>0</v>
      </c>
      <c r="E3445" s="72">
        <v>200</v>
      </c>
      <c r="F3445" s="72">
        <v>0</v>
      </c>
      <c r="G3445" s="70" t="s">
        <v>84</v>
      </c>
      <c r="H3445" s="70" t="s">
        <v>115</v>
      </c>
      <c r="I3445" s="70" t="s">
        <v>83</v>
      </c>
    </row>
    <row r="3446" spans="1:9" x14ac:dyDescent="0.2">
      <c r="A3446" s="71">
        <v>7203702530784</v>
      </c>
      <c r="B3446" s="71">
        <v>7006554583193</v>
      </c>
      <c r="C3446" s="70" t="s">
        <v>80</v>
      </c>
      <c r="D3446">
        <v>0</v>
      </c>
      <c r="E3446" s="72">
        <v>100</v>
      </c>
      <c r="F3446" s="72">
        <v>0</v>
      </c>
      <c r="G3446" s="70" t="s">
        <v>84</v>
      </c>
      <c r="H3446" s="70" t="s">
        <v>115</v>
      </c>
      <c r="I3446" s="70" t="s">
        <v>83</v>
      </c>
    </row>
    <row r="3447" spans="1:9" x14ac:dyDescent="0.2">
      <c r="A3447" s="71">
        <v>7203709830816</v>
      </c>
      <c r="B3447" s="71">
        <v>7006557681197</v>
      </c>
      <c r="C3447" s="70" t="s">
        <v>80</v>
      </c>
      <c r="D3447">
        <v>0</v>
      </c>
      <c r="E3447" s="72">
        <v>100</v>
      </c>
      <c r="F3447" s="72">
        <v>0</v>
      </c>
      <c r="G3447" s="70" t="s">
        <v>84</v>
      </c>
      <c r="H3447" s="70" t="s">
        <v>808</v>
      </c>
      <c r="I3447" s="70" t="s">
        <v>83</v>
      </c>
    </row>
    <row r="3448" spans="1:9" x14ac:dyDescent="0.2">
      <c r="A3448" s="71">
        <v>7203709830817</v>
      </c>
      <c r="B3448" s="71">
        <v>7006557681197</v>
      </c>
      <c r="C3448" s="70" t="s">
        <v>81</v>
      </c>
      <c r="D3448">
        <v>0</v>
      </c>
      <c r="E3448" s="72">
        <v>200</v>
      </c>
      <c r="F3448" s="72">
        <v>0</v>
      </c>
      <c r="G3448" s="70" t="s">
        <v>84</v>
      </c>
      <c r="H3448" s="70" t="s">
        <v>808</v>
      </c>
      <c r="I3448" s="70" t="s">
        <v>91</v>
      </c>
    </row>
    <row r="3449" spans="1:9" x14ac:dyDescent="0.2">
      <c r="A3449" s="71">
        <v>7203713120851</v>
      </c>
      <c r="B3449" s="71">
        <v>7006557691222</v>
      </c>
      <c r="C3449" s="70" t="s">
        <v>75</v>
      </c>
      <c r="D3449">
        <v>-2.2829999999999999</v>
      </c>
      <c r="E3449" s="72">
        <v>-600</v>
      </c>
      <c r="F3449" s="72">
        <v>0</v>
      </c>
      <c r="G3449" s="70" t="s">
        <v>76</v>
      </c>
      <c r="H3449" s="70" t="s">
        <v>2512</v>
      </c>
      <c r="I3449" s="70" t="s">
        <v>571</v>
      </c>
    </row>
    <row r="3450" spans="1:9" x14ac:dyDescent="0.2">
      <c r="A3450" s="71">
        <v>7203713120852</v>
      </c>
      <c r="B3450" s="71">
        <v>7006557691222</v>
      </c>
      <c r="C3450" s="70" t="s">
        <v>79</v>
      </c>
      <c r="D3450">
        <v>-2.5209999999999999</v>
      </c>
      <c r="E3450" s="72">
        <v>-600</v>
      </c>
      <c r="F3450" s="72">
        <v>0</v>
      </c>
      <c r="G3450" s="70" t="s">
        <v>76</v>
      </c>
      <c r="H3450" s="70" t="s">
        <v>2512</v>
      </c>
      <c r="I3450" s="70" t="s">
        <v>571</v>
      </c>
    </row>
    <row r="3451" spans="1:9" x14ac:dyDescent="0.2">
      <c r="A3451" s="71">
        <v>7203713120853</v>
      </c>
      <c r="B3451" s="71">
        <v>7006557691222</v>
      </c>
      <c r="C3451" s="70" t="s">
        <v>80</v>
      </c>
      <c r="D3451">
        <v>4.8040000000000003</v>
      </c>
      <c r="E3451" s="72">
        <v>1200</v>
      </c>
      <c r="F3451" s="72">
        <v>0</v>
      </c>
      <c r="G3451" s="70" t="s">
        <v>76</v>
      </c>
      <c r="H3451" s="70" t="s">
        <v>2512</v>
      </c>
      <c r="I3451" s="70" t="s">
        <v>572</v>
      </c>
    </row>
    <row r="3452" spans="1:9" x14ac:dyDescent="0.2">
      <c r="A3452" s="71">
        <v>7203713120854</v>
      </c>
      <c r="B3452" s="71">
        <v>7006557691222</v>
      </c>
      <c r="C3452" s="70" t="s">
        <v>75</v>
      </c>
      <c r="D3452">
        <v>0</v>
      </c>
      <c r="E3452" s="72">
        <v>1100</v>
      </c>
      <c r="F3452" s="72">
        <v>0</v>
      </c>
      <c r="G3452" s="70" t="s">
        <v>84</v>
      </c>
      <c r="H3452" s="70" t="s">
        <v>2512</v>
      </c>
      <c r="I3452" s="70" t="s">
        <v>83</v>
      </c>
    </row>
    <row r="3453" spans="1:9" x14ac:dyDescent="0.2">
      <c r="A3453" s="71">
        <v>7203713120856</v>
      </c>
      <c r="B3453" s="71">
        <v>7006557691222</v>
      </c>
      <c r="C3453" s="70" t="s">
        <v>125</v>
      </c>
      <c r="D3453">
        <v>0</v>
      </c>
      <c r="E3453" s="72">
        <v>300</v>
      </c>
      <c r="F3453" s="72">
        <v>0</v>
      </c>
      <c r="G3453" s="70" t="s">
        <v>84</v>
      </c>
      <c r="H3453" s="70" t="s">
        <v>2512</v>
      </c>
      <c r="I3453" s="70" t="s">
        <v>91</v>
      </c>
    </row>
    <row r="3454" spans="1:9" x14ac:dyDescent="0.2">
      <c r="A3454" s="71">
        <v>7203713470866</v>
      </c>
      <c r="B3454" s="71">
        <v>7006557691222</v>
      </c>
      <c r="C3454" s="70" t="s">
        <v>79</v>
      </c>
      <c r="D3454">
        <v>0</v>
      </c>
      <c r="E3454" s="72">
        <v>300</v>
      </c>
      <c r="F3454" s="72">
        <v>0</v>
      </c>
      <c r="G3454" s="70" t="s">
        <v>84</v>
      </c>
      <c r="H3454" s="70" t="s">
        <v>2512</v>
      </c>
      <c r="I3454" s="70" t="s">
        <v>83</v>
      </c>
    </row>
    <row r="3455" spans="1:9" x14ac:dyDescent="0.2">
      <c r="A3455" s="71">
        <v>7203713470867</v>
      </c>
      <c r="B3455" s="71">
        <v>7006557691222</v>
      </c>
      <c r="C3455" s="70" t="s">
        <v>80</v>
      </c>
      <c r="D3455">
        <v>0</v>
      </c>
      <c r="E3455" s="72">
        <v>-300</v>
      </c>
      <c r="F3455" s="72">
        <v>0</v>
      </c>
      <c r="G3455" s="70" t="s">
        <v>82</v>
      </c>
      <c r="H3455" s="70" t="s">
        <v>2512</v>
      </c>
      <c r="I3455" s="70" t="s">
        <v>83</v>
      </c>
    </row>
    <row r="3456" spans="1:9" x14ac:dyDescent="0.2">
      <c r="A3456" s="71">
        <v>7203717250909</v>
      </c>
      <c r="B3456" s="71">
        <v>7006557691294</v>
      </c>
      <c r="C3456" s="70" t="s">
        <v>75</v>
      </c>
      <c r="D3456">
        <v>0</v>
      </c>
      <c r="E3456" s="72">
        <v>100</v>
      </c>
      <c r="F3456" s="72">
        <v>0</v>
      </c>
      <c r="G3456" s="70" t="s">
        <v>84</v>
      </c>
      <c r="H3456" s="70" t="s">
        <v>811</v>
      </c>
      <c r="I3456" s="70" t="s">
        <v>83</v>
      </c>
    </row>
    <row r="3457" spans="1:9" x14ac:dyDescent="0.2">
      <c r="A3457" s="71">
        <v>7203717250910</v>
      </c>
      <c r="B3457" s="71">
        <v>7006557691294</v>
      </c>
      <c r="C3457" s="70" t="s">
        <v>79</v>
      </c>
      <c r="D3457">
        <v>0</v>
      </c>
      <c r="E3457" s="72">
        <v>-1000</v>
      </c>
      <c r="F3457" s="72">
        <v>0</v>
      </c>
      <c r="G3457" s="70" t="s">
        <v>82</v>
      </c>
      <c r="H3457" s="70" t="s">
        <v>811</v>
      </c>
      <c r="I3457" s="70" t="s">
        <v>83</v>
      </c>
    </row>
    <row r="3458" spans="1:9" x14ac:dyDescent="0.2">
      <c r="A3458" s="71">
        <v>7203717250911</v>
      </c>
      <c r="B3458" s="71">
        <v>7006557691294</v>
      </c>
      <c r="C3458" s="70" t="s">
        <v>80</v>
      </c>
      <c r="D3458">
        <v>0</v>
      </c>
      <c r="E3458" s="72">
        <v>400</v>
      </c>
      <c r="F3458" s="72">
        <v>0</v>
      </c>
      <c r="G3458" s="70" t="s">
        <v>84</v>
      </c>
      <c r="H3458" s="70" t="s">
        <v>811</v>
      </c>
      <c r="I3458" s="70" t="s">
        <v>83</v>
      </c>
    </row>
    <row r="3459" spans="1:9" x14ac:dyDescent="0.2">
      <c r="A3459" s="71">
        <v>7203717250912</v>
      </c>
      <c r="B3459" s="71">
        <v>7006557691294</v>
      </c>
      <c r="C3459" s="70" t="s">
        <v>157</v>
      </c>
      <c r="D3459">
        <v>0</v>
      </c>
      <c r="E3459" s="72">
        <v>-300</v>
      </c>
      <c r="F3459" s="72">
        <v>0</v>
      </c>
      <c r="G3459" s="70" t="s">
        <v>82</v>
      </c>
      <c r="H3459" s="70" t="s">
        <v>811</v>
      </c>
      <c r="I3459" s="70" t="s">
        <v>83</v>
      </c>
    </row>
    <row r="3460" spans="1:9" x14ac:dyDescent="0.2">
      <c r="A3460" s="71">
        <v>7203717250913</v>
      </c>
      <c r="B3460" s="71">
        <v>7006557691294</v>
      </c>
      <c r="C3460" s="70" t="s">
        <v>81</v>
      </c>
      <c r="D3460">
        <v>0</v>
      </c>
      <c r="E3460" s="72">
        <v>1300</v>
      </c>
      <c r="F3460" s="72">
        <v>0</v>
      </c>
      <c r="G3460" s="70" t="s">
        <v>84</v>
      </c>
      <c r="H3460" s="70" t="s">
        <v>811</v>
      </c>
      <c r="I3460" s="70" t="s">
        <v>91</v>
      </c>
    </row>
    <row r="3461" spans="1:9" x14ac:dyDescent="0.2">
      <c r="A3461" s="71">
        <v>7203717990943</v>
      </c>
      <c r="B3461" s="71">
        <v>7006561379736</v>
      </c>
      <c r="C3461" s="70" t="s">
        <v>79</v>
      </c>
      <c r="D3461">
        <v>0</v>
      </c>
      <c r="E3461" s="72">
        <v>100</v>
      </c>
      <c r="F3461" s="72">
        <v>0</v>
      </c>
      <c r="G3461" s="70" t="s">
        <v>84</v>
      </c>
      <c r="H3461" s="70" t="s">
        <v>1232</v>
      </c>
      <c r="I3461" s="70" t="s">
        <v>83</v>
      </c>
    </row>
    <row r="3462" spans="1:9" x14ac:dyDescent="0.2">
      <c r="A3462" s="71">
        <v>7203718680968</v>
      </c>
      <c r="B3462" s="71">
        <v>7006561389784</v>
      </c>
      <c r="C3462" s="70" t="s">
        <v>79</v>
      </c>
      <c r="D3462">
        <v>-18.548999999999999</v>
      </c>
      <c r="E3462" s="72">
        <v>-3700</v>
      </c>
      <c r="F3462" s="72">
        <v>0</v>
      </c>
      <c r="G3462" s="70" t="s">
        <v>76</v>
      </c>
      <c r="H3462" s="70" t="s">
        <v>2513</v>
      </c>
      <c r="I3462" s="70" t="s">
        <v>2514</v>
      </c>
    </row>
    <row r="3463" spans="1:9" x14ac:dyDescent="0.2">
      <c r="A3463" s="71">
        <v>7203718680969</v>
      </c>
      <c r="B3463" s="71">
        <v>7006561389784</v>
      </c>
      <c r="C3463" s="70" t="s">
        <v>81</v>
      </c>
      <c r="D3463">
        <v>4.0490000000000004</v>
      </c>
      <c r="E3463" s="72">
        <v>800</v>
      </c>
      <c r="F3463" s="72">
        <v>0</v>
      </c>
      <c r="G3463" s="70" t="s">
        <v>76</v>
      </c>
      <c r="H3463" s="70" t="s">
        <v>2513</v>
      </c>
      <c r="I3463" s="70" t="s">
        <v>301</v>
      </c>
    </row>
    <row r="3464" spans="1:9" x14ac:dyDescent="0.2">
      <c r="A3464" s="71">
        <v>7203718680970</v>
      </c>
      <c r="B3464" s="71">
        <v>7006561389784</v>
      </c>
      <c r="C3464" s="70" t="s">
        <v>75</v>
      </c>
      <c r="D3464">
        <v>3.1</v>
      </c>
      <c r="E3464" s="72">
        <v>600</v>
      </c>
      <c r="F3464" s="72">
        <v>0</v>
      </c>
      <c r="G3464" s="70" t="s">
        <v>76</v>
      </c>
      <c r="H3464" s="70" t="s">
        <v>2513</v>
      </c>
      <c r="I3464" s="70" t="s">
        <v>301</v>
      </c>
    </row>
    <row r="3465" spans="1:9" x14ac:dyDescent="0.2">
      <c r="A3465" s="71">
        <v>7203718680971</v>
      </c>
      <c r="B3465" s="71">
        <v>7006561389784</v>
      </c>
      <c r="C3465" s="70" t="s">
        <v>80</v>
      </c>
      <c r="D3465">
        <v>11.4</v>
      </c>
      <c r="E3465" s="72">
        <v>2300</v>
      </c>
      <c r="F3465" s="72">
        <v>0</v>
      </c>
      <c r="G3465" s="70" t="s">
        <v>76</v>
      </c>
      <c r="H3465" s="70" t="s">
        <v>2513</v>
      </c>
      <c r="I3465" s="70" t="s">
        <v>301</v>
      </c>
    </row>
    <row r="3466" spans="1:9" x14ac:dyDescent="0.2">
      <c r="A3466" s="71">
        <v>7203718680972</v>
      </c>
      <c r="B3466" s="71">
        <v>7006561389784</v>
      </c>
      <c r="C3466" s="70" t="s">
        <v>79</v>
      </c>
      <c r="D3466">
        <v>0</v>
      </c>
      <c r="E3466" s="72">
        <v>-200</v>
      </c>
      <c r="F3466" s="72">
        <v>0</v>
      </c>
      <c r="G3466" s="70" t="s">
        <v>82</v>
      </c>
      <c r="H3466" s="70" t="s">
        <v>2513</v>
      </c>
      <c r="I3466" s="70" t="s">
        <v>83</v>
      </c>
    </row>
    <row r="3467" spans="1:9" x14ac:dyDescent="0.2">
      <c r="A3467" s="71">
        <v>7203718680973</v>
      </c>
      <c r="B3467" s="71">
        <v>7006561389784</v>
      </c>
      <c r="C3467" s="70" t="s">
        <v>81</v>
      </c>
      <c r="D3467">
        <v>0</v>
      </c>
      <c r="E3467" s="72">
        <v>4200</v>
      </c>
      <c r="F3467" s="72">
        <v>0</v>
      </c>
      <c r="G3467" s="70" t="s">
        <v>84</v>
      </c>
      <c r="H3467" s="70" t="s">
        <v>2513</v>
      </c>
      <c r="I3467" s="70" t="s">
        <v>91</v>
      </c>
    </row>
    <row r="3468" spans="1:9" x14ac:dyDescent="0.2">
      <c r="A3468" s="71">
        <v>7203718680974</v>
      </c>
      <c r="B3468" s="71">
        <v>7006561389784</v>
      </c>
      <c r="C3468" s="70" t="s">
        <v>75</v>
      </c>
      <c r="D3468">
        <v>0</v>
      </c>
      <c r="E3468" s="72">
        <v>400</v>
      </c>
      <c r="F3468" s="72">
        <v>0</v>
      </c>
      <c r="G3468" s="70" t="s">
        <v>84</v>
      </c>
      <c r="H3468" s="70" t="s">
        <v>2513</v>
      </c>
      <c r="I3468" s="70" t="s">
        <v>83</v>
      </c>
    </row>
    <row r="3469" spans="1:9" x14ac:dyDescent="0.2">
      <c r="A3469" s="71">
        <v>7203719280986</v>
      </c>
      <c r="B3469" s="71">
        <v>7006561389784</v>
      </c>
      <c r="C3469" s="70" t="s">
        <v>80</v>
      </c>
      <c r="D3469">
        <v>0</v>
      </c>
      <c r="E3469" s="72">
        <v>-100</v>
      </c>
      <c r="F3469" s="72">
        <v>0</v>
      </c>
      <c r="G3469" s="70" t="s">
        <v>82</v>
      </c>
      <c r="H3469" s="70" t="s">
        <v>2513</v>
      </c>
      <c r="I3469" s="70" t="s">
        <v>83</v>
      </c>
    </row>
    <row r="3470" spans="1:9" x14ac:dyDescent="0.2">
      <c r="A3470" s="71">
        <v>7203719830998</v>
      </c>
      <c r="B3470" s="71">
        <v>7006558786367</v>
      </c>
      <c r="C3470" s="70" t="s">
        <v>79</v>
      </c>
      <c r="D3470">
        <v>0</v>
      </c>
      <c r="E3470" s="72">
        <v>400</v>
      </c>
      <c r="F3470" s="72">
        <v>0</v>
      </c>
      <c r="G3470" s="70" t="s">
        <v>84</v>
      </c>
      <c r="H3470" s="70" t="s">
        <v>936</v>
      </c>
      <c r="I3470" s="70" t="s">
        <v>83</v>
      </c>
    </row>
    <row r="3471" spans="1:9" x14ac:dyDescent="0.2">
      <c r="A3471" s="71">
        <v>7203719951009</v>
      </c>
      <c r="B3471" s="71">
        <v>7006558796392</v>
      </c>
      <c r="C3471" s="70" t="s">
        <v>75</v>
      </c>
      <c r="D3471">
        <v>5.88</v>
      </c>
      <c r="E3471" s="72">
        <v>1200</v>
      </c>
      <c r="F3471" s="72">
        <v>0</v>
      </c>
      <c r="G3471" s="70" t="s">
        <v>76</v>
      </c>
      <c r="H3471" s="70" t="s">
        <v>2515</v>
      </c>
      <c r="I3471" s="70" t="s">
        <v>340</v>
      </c>
    </row>
    <row r="3472" spans="1:9" x14ac:dyDescent="0.2">
      <c r="A3472" s="71">
        <v>7203719951010</v>
      </c>
      <c r="B3472" s="71">
        <v>7006558796392</v>
      </c>
      <c r="C3472" s="70" t="s">
        <v>80</v>
      </c>
      <c r="D3472">
        <v>-1.98</v>
      </c>
      <c r="E3472" s="72">
        <v>-300</v>
      </c>
      <c r="F3472" s="72">
        <v>0</v>
      </c>
      <c r="G3472" s="70" t="s">
        <v>76</v>
      </c>
      <c r="H3472" s="70" t="s">
        <v>2515</v>
      </c>
      <c r="I3472" s="70" t="s">
        <v>373</v>
      </c>
    </row>
    <row r="3473" spans="1:9" x14ac:dyDescent="0.2">
      <c r="A3473" s="71">
        <v>7203719951011</v>
      </c>
      <c r="B3473" s="71">
        <v>7006558796392</v>
      </c>
      <c r="C3473" s="70" t="s">
        <v>79</v>
      </c>
      <c r="D3473">
        <v>-3.9</v>
      </c>
      <c r="E3473" s="72">
        <v>-900</v>
      </c>
      <c r="F3473" s="72">
        <v>0</v>
      </c>
      <c r="G3473" s="70" t="s">
        <v>76</v>
      </c>
      <c r="H3473" s="70" t="s">
        <v>2515</v>
      </c>
      <c r="I3473" s="70" t="s">
        <v>373</v>
      </c>
    </row>
    <row r="3474" spans="1:9" x14ac:dyDescent="0.2">
      <c r="A3474" s="71">
        <v>7203719951012</v>
      </c>
      <c r="B3474" s="71">
        <v>7006558796392</v>
      </c>
      <c r="C3474" s="70" t="s">
        <v>75</v>
      </c>
      <c r="D3474">
        <v>0</v>
      </c>
      <c r="E3474" s="72">
        <v>1700</v>
      </c>
      <c r="F3474" s="72">
        <v>0</v>
      </c>
      <c r="G3474" s="70" t="s">
        <v>84</v>
      </c>
      <c r="H3474" s="70" t="s">
        <v>2515</v>
      </c>
      <c r="I3474" s="70" t="s">
        <v>83</v>
      </c>
    </row>
    <row r="3475" spans="1:9" x14ac:dyDescent="0.2">
      <c r="A3475" s="71">
        <v>7203720561021</v>
      </c>
      <c r="B3475" s="71">
        <v>7006558796392</v>
      </c>
      <c r="C3475" s="70" t="s">
        <v>80</v>
      </c>
      <c r="D3475">
        <v>0</v>
      </c>
      <c r="E3475" s="72">
        <v>200</v>
      </c>
      <c r="F3475" s="72">
        <v>0</v>
      </c>
      <c r="G3475" s="70" t="s">
        <v>84</v>
      </c>
      <c r="H3475" s="70" t="s">
        <v>2515</v>
      </c>
      <c r="I3475" s="70" t="s">
        <v>83</v>
      </c>
    </row>
    <row r="3476" spans="1:9" x14ac:dyDescent="0.2">
      <c r="A3476" s="71">
        <v>7203720561022</v>
      </c>
      <c r="B3476" s="71">
        <v>7006558796392</v>
      </c>
      <c r="C3476" s="70" t="s">
        <v>79</v>
      </c>
      <c r="D3476">
        <v>0</v>
      </c>
      <c r="E3476" s="72">
        <v>100</v>
      </c>
      <c r="F3476" s="72">
        <v>0</v>
      </c>
      <c r="G3476" s="70" t="s">
        <v>84</v>
      </c>
      <c r="H3476" s="70" t="s">
        <v>2515</v>
      </c>
      <c r="I3476" s="70" t="s">
        <v>83</v>
      </c>
    </row>
    <row r="3477" spans="1:9" x14ac:dyDescent="0.2">
      <c r="A3477" s="71">
        <v>7203722651034</v>
      </c>
      <c r="B3477" s="71">
        <v>7006558866722</v>
      </c>
      <c r="C3477" s="70" t="s">
        <v>79</v>
      </c>
      <c r="D3477">
        <v>0</v>
      </c>
      <c r="E3477" s="72">
        <v>200</v>
      </c>
      <c r="F3477" s="72">
        <v>0</v>
      </c>
      <c r="G3477" s="70" t="s">
        <v>84</v>
      </c>
      <c r="H3477" s="70" t="s">
        <v>943</v>
      </c>
      <c r="I3477" s="70" t="s">
        <v>83</v>
      </c>
    </row>
    <row r="3478" spans="1:9" x14ac:dyDescent="0.2">
      <c r="A3478" s="71">
        <v>7203723741073</v>
      </c>
      <c r="B3478" s="71">
        <v>7006557691317</v>
      </c>
      <c r="C3478" s="70" t="s">
        <v>79</v>
      </c>
      <c r="D3478">
        <v>0</v>
      </c>
      <c r="E3478" s="72">
        <v>400</v>
      </c>
      <c r="F3478" s="72">
        <v>0</v>
      </c>
      <c r="G3478" s="70" t="s">
        <v>84</v>
      </c>
      <c r="H3478" s="70" t="s">
        <v>812</v>
      </c>
      <c r="I3478" s="70" t="s">
        <v>83</v>
      </c>
    </row>
    <row r="3479" spans="1:9" x14ac:dyDescent="0.2">
      <c r="A3479" s="71">
        <v>7203723741074</v>
      </c>
      <c r="B3479" s="71">
        <v>7006557691317</v>
      </c>
      <c r="C3479" s="70" t="s">
        <v>75</v>
      </c>
      <c r="D3479">
        <v>0</v>
      </c>
      <c r="E3479" s="72">
        <v>900</v>
      </c>
      <c r="F3479" s="72">
        <v>0</v>
      </c>
      <c r="G3479" s="70" t="s">
        <v>84</v>
      </c>
      <c r="H3479" s="70" t="s">
        <v>812</v>
      </c>
      <c r="I3479" s="70" t="s">
        <v>83</v>
      </c>
    </row>
    <row r="3480" spans="1:9" x14ac:dyDescent="0.2">
      <c r="A3480" s="71">
        <v>7203724121092</v>
      </c>
      <c r="B3480" s="71">
        <v>7006577898318</v>
      </c>
      <c r="C3480" s="70" t="s">
        <v>48</v>
      </c>
      <c r="D3480">
        <v>-0.78</v>
      </c>
      <c r="E3480" s="72">
        <v>-45100</v>
      </c>
      <c r="F3480" s="72">
        <v>0</v>
      </c>
      <c r="G3480" s="70" t="s">
        <v>76</v>
      </c>
      <c r="H3480" s="70" t="s">
        <v>2516</v>
      </c>
      <c r="I3480" s="70" t="s">
        <v>78</v>
      </c>
    </row>
    <row r="3481" spans="1:9" x14ac:dyDescent="0.2">
      <c r="A3481" s="71">
        <v>7203724121093</v>
      </c>
      <c r="B3481" s="71">
        <v>7006577898318</v>
      </c>
      <c r="C3481" s="70" t="s">
        <v>75</v>
      </c>
      <c r="D3481">
        <v>-4.9859999999999998</v>
      </c>
      <c r="E3481" s="72">
        <v>-1300</v>
      </c>
      <c r="F3481" s="72">
        <v>0</v>
      </c>
      <c r="G3481" s="70" t="s">
        <v>76</v>
      </c>
      <c r="H3481" s="70" t="s">
        <v>2516</v>
      </c>
      <c r="I3481" s="70" t="s">
        <v>78</v>
      </c>
    </row>
    <row r="3482" spans="1:9" x14ac:dyDescent="0.2">
      <c r="A3482" s="71">
        <v>7203724121094</v>
      </c>
      <c r="B3482" s="71">
        <v>7006577898318</v>
      </c>
      <c r="C3482" s="70" t="s">
        <v>125</v>
      </c>
      <c r="D3482">
        <v>-2.5</v>
      </c>
      <c r="E3482" s="72">
        <v>-11300</v>
      </c>
      <c r="F3482" s="72">
        <v>0</v>
      </c>
      <c r="G3482" s="70" t="s">
        <v>76</v>
      </c>
      <c r="H3482" s="70" t="s">
        <v>2516</v>
      </c>
      <c r="I3482" s="70" t="s">
        <v>78</v>
      </c>
    </row>
    <row r="3483" spans="1:9" x14ac:dyDescent="0.2">
      <c r="A3483" s="71">
        <v>7203724121095</v>
      </c>
      <c r="B3483" s="71">
        <v>7006577898318</v>
      </c>
      <c r="C3483" s="70" t="s">
        <v>79</v>
      </c>
      <c r="D3483">
        <v>6.4</v>
      </c>
      <c r="E3483" s="72">
        <v>55800</v>
      </c>
      <c r="F3483" s="72">
        <v>0</v>
      </c>
      <c r="G3483" s="70" t="s">
        <v>76</v>
      </c>
      <c r="H3483" s="70" t="s">
        <v>2516</v>
      </c>
      <c r="I3483" s="70" t="s">
        <v>78</v>
      </c>
    </row>
    <row r="3484" spans="1:9" x14ac:dyDescent="0.2">
      <c r="A3484" s="71">
        <v>7203724121096</v>
      </c>
      <c r="B3484" s="71">
        <v>7006577898318</v>
      </c>
      <c r="C3484" s="70" t="s">
        <v>80</v>
      </c>
      <c r="D3484">
        <v>1.3</v>
      </c>
      <c r="E3484" s="72">
        <v>1600</v>
      </c>
      <c r="F3484" s="72">
        <v>0</v>
      </c>
      <c r="G3484" s="70" t="s">
        <v>76</v>
      </c>
      <c r="H3484" s="70" t="s">
        <v>2516</v>
      </c>
      <c r="I3484" s="70" t="s">
        <v>78</v>
      </c>
    </row>
    <row r="3485" spans="1:9" x14ac:dyDescent="0.2">
      <c r="A3485" s="71">
        <v>7203724121097</v>
      </c>
      <c r="B3485" s="71">
        <v>7006577898318</v>
      </c>
      <c r="C3485" s="70" t="s">
        <v>81</v>
      </c>
      <c r="D3485">
        <v>0.56599999999999995</v>
      </c>
      <c r="E3485" s="72">
        <v>300</v>
      </c>
      <c r="F3485" s="72">
        <v>0</v>
      </c>
      <c r="G3485" s="70" t="s">
        <v>76</v>
      </c>
      <c r="H3485" s="70" t="s">
        <v>2516</v>
      </c>
      <c r="I3485" s="70" t="s">
        <v>78</v>
      </c>
    </row>
    <row r="3486" spans="1:9" x14ac:dyDescent="0.2">
      <c r="A3486" s="71">
        <v>7203726181155</v>
      </c>
      <c r="B3486" s="71">
        <v>7006577898318</v>
      </c>
      <c r="C3486" s="70" t="s">
        <v>48</v>
      </c>
      <c r="D3486">
        <v>0</v>
      </c>
      <c r="E3486" s="72">
        <v>20900</v>
      </c>
      <c r="F3486" s="72">
        <v>51400</v>
      </c>
      <c r="G3486" s="70" t="s">
        <v>84</v>
      </c>
      <c r="H3486" s="70" t="s">
        <v>2516</v>
      </c>
      <c r="I3486" s="70" t="s">
        <v>91</v>
      </c>
    </row>
    <row r="3487" spans="1:9" x14ac:dyDescent="0.2">
      <c r="A3487" s="71">
        <v>7203726181156</v>
      </c>
      <c r="B3487" s="71">
        <v>7006577898318</v>
      </c>
      <c r="C3487" s="70" t="s">
        <v>75</v>
      </c>
      <c r="D3487">
        <v>0</v>
      </c>
      <c r="E3487" s="72">
        <v>800</v>
      </c>
      <c r="F3487" s="72">
        <v>0</v>
      </c>
      <c r="G3487" s="70" t="s">
        <v>84</v>
      </c>
      <c r="H3487" s="70" t="s">
        <v>2516</v>
      </c>
      <c r="I3487" s="70" t="s">
        <v>83</v>
      </c>
    </row>
    <row r="3488" spans="1:9" x14ac:dyDescent="0.2">
      <c r="A3488" s="71">
        <v>7203726181157</v>
      </c>
      <c r="B3488" s="71">
        <v>7006577898318</v>
      </c>
      <c r="C3488" s="70" t="s">
        <v>125</v>
      </c>
      <c r="D3488">
        <v>0</v>
      </c>
      <c r="E3488" s="72">
        <v>100</v>
      </c>
      <c r="F3488" s="72">
        <v>0</v>
      </c>
      <c r="G3488" s="70" t="s">
        <v>84</v>
      </c>
      <c r="H3488" s="70" t="s">
        <v>2516</v>
      </c>
      <c r="I3488" s="70" t="s">
        <v>91</v>
      </c>
    </row>
    <row r="3489" spans="1:9" x14ac:dyDescent="0.2">
      <c r="A3489" s="71">
        <v>7203726181158</v>
      </c>
      <c r="B3489" s="71">
        <v>7006577898318</v>
      </c>
      <c r="C3489" s="70" t="s">
        <v>79</v>
      </c>
      <c r="D3489">
        <v>0</v>
      </c>
      <c r="E3489" s="72">
        <v>-54100</v>
      </c>
      <c r="F3489" s="72">
        <v>0</v>
      </c>
      <c r="G3489" s="70" t="s">
        <v>82</v>
      </c>
      <c r="H3489" s="70" t="s">
        <v>2516</v>
      </c>
      <c r="I3489" s="70" t="s">
        <v>83</v>
      </c>
    </row>
    <row r="3490" spans="1:9" x14ac:dyDescent="0.2">
      <c r="A3490" s="71">
        <v>7203726181159</v>
      </c>
      <c r="B3490" s="71">
        <v>7006577898318</v>
      </c>
      <c r="C3490" s="70" t="s">
        <v>80</v>
      </c>
      <c r="D3490">
        <v>0</v>
      </c>
      <c r="E3490" s="72">
        <v>-1300</v>
      </c>
      <c r="F3490" s="72">
        <v>0</v>
      </c>
      <c r="G3490" s="70" t="s">
        <v>82</v>
      </c>
      <c r="H3490" s="70" t="s">
        <v>2516</v>
      </c>
      <c r="I3490" s="70" t="s">
        <v>83</v>
      </c>
    </row>
    <row r="3491" spans="1:9" x14ac:dyDescent="0.2">
      <c r="A3491" s="71">
        <v>7203726181160</v>
      </c>
      <c r="B3491" s="71">
        <v>7006577898318</v>
      </c>
      <c r="C3491" s="70" t="s">
        <v>81</v>
      </c>
      <c r="D3491">
        <v>0</v>
      </c>
      <c r="E3491" s="72">
        <v>-200</v>
      </c>
      <c r="F3491" s="72">
        <v>0</v>
      </c>
      <c r="G3491" s="70" t="s">
        <v>82</v>
      </c>
      <c r="H3491" s="70" t="s">
        <v>2516</v>
      </c>
      <c r="I3491" s="70" t="s">
        <v>91</v>
      </c>
    </row>
    <row r="3492" spans="1:9" x14ac:dyDescent="0.2">
      <c r="A3492" s="71">
        <v>7203727211178</v>
      </c>
      <c r="B3492" s="71">
        <v>7006565702994</v>
      </c>
      <c r="C3492" s="70" t="s">
        <v>80</v>
      </c>
      <c r="D3492">
        <v>0</v>
      </c>
      <c r="E3492" s="72">
        <v>200</v>
      </c>
      <c r="F3492" s="72">
        <v>0</v>
      </c>
      <c r="G3492" s="70" t="s">
        <v>84</v>
      </c>
      <c r="H3492" s="70" t="s">
        <v>1801</v>
      </c>
      <c r="I3492" s="70" t="s">
        <v>83</v>
      </c>
    </row>
    <row r="3493" spans="1:9" x14ac:dyDescent="0.2">
      <c r="A3493" s="71">
        <v>7203728391267</v>
      </c>
      <c r="B3493" s="71">
        <v>7006565713065</v>
      </c>
      <c r="C3493" s="70" t="s">
        <v>79</v>
      </c>
      <c r="D3493">
        <v>0</v>
      </c>
      <c r="E3493" s="72">
        <v>200</v>
      </c>
      <c r="F3493" s="72">
        <v>0</v>
      </c>
      <c r="G3493" s="70" t="s">
        <v>84</v>
      </c>
      <c r="H3493" s="70" t="s">
        <v>1802</v>
      </c>
      <c r="I3493" s="70" t="s">
        <v>83</v>
      </c>
    </row>
    <row r="3494" spans="1:9" x14ac:dyDescent="0.2">
      <c r="A3494" s="71">
        <v>7203729951305</v>
      </c>
      <c r="B3494" s="71">
        <v>7006561359594</v>
      </c>
      <c r="C3494" s="70" t="s">
        <v>79</v>
      </c>
      <c r="D3494">
        <v>0</v>
      </c>
      <c r="E3494" s="72">
        <v>700</v>
      </c>
      <c r="F3494" s="72">
        <v>0</v>
      </c>
      <c r="G3494" s="70" t="s">
        <v>84</v>
      </c>
      <c r="H3494" s="70" t="s">
        <v>298</v>
      </c>
      <c r="I3494" s="70" t="s">
        <v>83</v>
      </c>
    </row>
    <row r="3495" spans="1:9" x14ac:dyDescent="0.2">
      <c r="A3495" s="71">
        <v>7203729951306</v>
      </c>
      <c r="B3495" s="71">
        <v>7006561359594</v>
      </c>
      <c r="C3495" s="70" t="s">
        <v>80</v>
      </c>
      <c r="D3495">
        <v>0</v>
      </c>
      <c r="E3495" s="72">
        <v>-100</v>
      </c>
      <c r="F3495" s="72">
        <v>0</v>
      </c>
      <c r="G3495" s="70" t="s">
        <v>82</v>
      </c>
      <c r="H3495" s="70" t="s">
        <v>298</v>
      </c>
      <c r="I3495" s="70" t="s">
        <v>83</v>
      </c>
    </row>
    <row r="3496" spans="1:9" x14ac:dyDescent="0.2">
      <c r="A3496" s="71">
        <v>7203732061340</v>
      </c>
      <c r="B3496" s="71">
        <v>7006558876824</v>
      </c>
      <c r="C3496" s="70" t="s">
        <v>75</v>
      </c>
      <c r="D3496">
        <v>-5.24</v>
      </c>
      <c r="E3496" s="72">
        <v>-1400</v>
      </c>
      <c r="F3496" s="72">
        <v>0</v>
      </c>
      <c r="G3496" s="70" t="s">
        <v>155</v>
      </c>
      <c r="H3496" s="70" t="s">
        <v>2517</v>
      </c>
      <c r="I3496" s="70" t="s">
        <v>102</v>
      </c>
    </row>
    <row r="3497" spans="1:9" x14ac:dyDescent="0.2">
      <c r="A3497" s="71">
        <v>7203732061341</v>
      </c>
      <c r="B3497" s="71">
        <v>7006558876824</v>
      </c>
      <c r="C3497" s="70" t="s">
        <v>79</v>
      </c>
      <c r="D3497">
        <v>-5.26</v>
      </c>
      <c r="E3497" s="72">
        <v>-1200</v>
      </c>
      <c r="F3497" s="72">
        <v>0</v>
      </c>
      <c r="G3497" s="70" t="s">
        <v>155</v>
      </c>
      <c r="H3497" s="70" t="s">
        <v>2517</v>
      </c>
      <c r="I3497" s="70" t="s">
        <v>102</v>
      </c>
    </row>
    <row r="3498" spans="1:9" x14ac:dyDescent="0.2">
      <c r="A3498" s="71">
        <v>7203737451350</v>
      </c>
      <c r="B3498" s="71">
        <v>7006558876824</v>
      </c>
      <c r="C3498" s="70" t="s">
        <v>79</v>
      </c>
      <c r="D3498">
        <v>-0.14000000000000001</v>
      </c>
      <c r="E3498" s="72">
        <v>-100</v>
      </c>
      <c r="F3498" s="72">
        <v>0</v>
      </c>
      <c r="G3498" s="70" t="s">
        <v>76</v>
      </c>
      <c r="H3498" s="70" t="s">
        <v>2517</v>
      </c>
      <c r="I3498" s="70" t="s">
        <v>339</v>
      </c>
    </row>
    <row r="3499" spans="1:9" x14ac:dyDescent="0.2">
      <c r="A3499" s="71">
        <v>7203737451351</v>
      </c>
      <c r="B3499" s="71">
        <v>7006558876824</v>
      </c>
      <c r="C3499" s="70" t="s">
        <v>125</v>
      </c>
      <c r="D3499">
        <v>-0.8</v>
      </c>
      <c r="E3499" s="72">
        <v>-3600</v>
      </c>
      <c r="F3499" s="72">
        <v>0</v>
      </c>
      <c r="G3499" s="70" t="s">
        <v>76</v>
      </c>
      <c r="H3499" s="70" t="s">
        <v>2517</v>
      </c>
      <c r="I3499" s="70" t="s">
        <v>339</v>
      </c>
    </row>
    <row r="3500" spans="1:9" x14ac:dyDescent="0.2">
      <c r="A3500" s="71">
        <v>7203737451352</v>
      </c>
      <c r="B3500" s="71">
        <v>7006558876824</v>
      </c>
      <c r="C3500" s="70" t="s">
        <v>81</v>
      </c>
      <c r="D3500">
        <v>0.94</v>
      </c>
      <c r="E3500" s="72">
        <v>3700</v>
      </c>
      <c r="F3500" s="72">
        <v>0</v>
      </c>
      <c r="G3500" s="70" t="s">
        <v>76</v>
      </c>
      <c r="H3500" s="70" t="s">
        <v>2517</v>
      </c>
      <c r="I3500" s="70" t="s">
        <v>1792</v>
      </c>
    </row>
    <row r="3501" spans="1:9" x14ac:dyDescent="0.2">
      <c r="A3501" s="71">
        <v>7203737451353</v>
      </c>
      <c r="B3501" s="71">
        <v>7006558876824</v>
      </c>
      <c r="C3501" s="70" t="s">
        <v>75</v>
      </c>
      <c r="D3501">
        <v>0</v>
      </c>
      <c r="E3501" s="72">
        <v>600</v>
      </c>
      <c r="F3501" s="72">
        <v>0</v>
      </c>
      <c r="G3501" s="70" t="s">
        <v>84</v>
      </c>
      <c r="H3501" s="70" t="s">
        <v>2517</v>
      </c>
      <c r="I3501" s="70" t="s">
        <v>83</v>
      </c>
    </row>
    <row r="3502" spans="1:9" x14ac:dyDescent="0.2">
      <c r="A3502" s="71">
        <v>7203737451354</v>
      </c>
      <c r="B3502" s="71">
        <v>7006558876824</v>
      </c>
      <c r="C3502" s="70" t="s">
        <v>79</v>
      </c>
      <c r="D3502">
        <v>0</v>
      </c>
      <c r="E3502" s="72">
        <v>200</v>
      </c>
      <c r="F3502" s="72">
        <v>0</v>
      </c>
      <c r="G3502" s="70" t="s">
        <v>84</v>
      </c>
      <c r="H3502" s="70" t="s">
        <v>2517</v>
      </c>
      <c r="I3502" s="70" t="s">
        <v>83</v>
      </c>
    </row>
    <row r="3503" spans="1:9" x14ac:dyDescent="0.2">
      <c r="A3503" s="71">
        <v>7203738391365</v>
      </c>
      <c r="B3503" s="71">
        <v>7006558876824</v>
      </c>
      <c r="C3503" s="70" t="s">
        <v>81</v>
      </c>
      <c r="D3503">
        <v>0</v>
      </c>
      <c r="E3503" s="72">
        <v>-3600</v>
      </c>
      <c r="F3503" s="72">
        <v>0</v>
      </c>
      <c r="G3503" s="70" t="s">
        <v>82</v>
      </c>
      <c r="H3503" s="70" t="s">
        <v>2517</v>
      </c>
      <c r="I3503" s="70" t="s">
        <v>91</v>
      </c>
    </row>
    <row r="3504" spans="1:9" x14ac:dyDescent="0.2">
      <c r="A3504" s="71">
        <v>7203746271457</v>
      </c>
      <c r="B3504" s="71">
        <v>7006567741759</v>
      </c>
      <c r="C3504" s="70" t="s">
        <v>79</v>
      </c>
      <c r="D3504">
        <v>0</v>
      </c>
      <c r="E3504" s="72">
        <v>400</v>
      </c>
      <c r="F3504" s="72">
        <v>0</v>
      </c>
      <c r="G3504" s="70" t="s">
        <v>84</v>
      </c>
      <c r="H3504" s="70" t="s">
        <v>1989</v>
      </c>
      <c r="I3504" s="70" t="s">
        <v>83</v>
      </c>
    </row>
    <row r="3505" spans="1:9" x14ac:dyDescent="0.2">
      <c r="A3505" s="71">
        <v>7203747051477</v>
      </c>
      <c r="B3505" s="71">
        <v>7006558927121</v>
      </c>
      <c r="C3505" s="70" t="s">
        <v>79</v>
      </c>
      <c r="D3505">
        <v>0</v>
      </c>
      <c r="E3505" s="72">
        <v>100</v>
      </c>
      <c r="F3505" s="72">
        <v>0</v>
      </c>
      <c r="G3505" s="70" t="s">
        <v>84</v>
      </c>
      <c r="H3505" s="70" t="s">
        <v>954</v>
      </c>
      <c r="I3505" s="70" t="s">
        <v>83</v>
      </c>
    </row>
    <row r="3506" spans="1:9" x14ac:dyDescent="0.2">
      <c r="A3506" s="71">
        <v>7203749521543</v>
      </c>
      <c r="B3506" s="71">
        <v>7006559630625</v>
      </c>
      <c r="C3506" s="70" t="s">
        <v>75</v>
      </c>
      <c r="D3506">
        <v>0</v>
      </c>
      <c r="E3506" s="72">
        <v>900</v>
      </c>
      <c r="F3506" s="72">
        <v>0</v>
      </c>
      <c r="G3506" s="70" t="s">
        <v>84</v>
      </c>
      <c r="H3506" s="70" t="s">
        <v>1040</v>
      </c>
      <c r="I3506" s="70" t="s">
        <v>83</v>
      </c>
    </row>
    <row r="3507" spans="1:9" x14ac:dyDescent="0.2">
      <c r="A3507" s="71">
        <v>7203757381586</v>
      </c>
      <c r="B3507" s="71">
        <v>7006558957331</v>
      </c>
      <c r="C3507" s="70" t="s">
        <v>75</v>
      </c>
      <c r="D3507">
        <v>0</v>
      </c>
      <c r="E3507" s="72">
        <v>500</v>
      </c>
      <c r="F3507" s="72">
        <v>0</v>
      </c>
      <c r="G3507" s="70" t="s">
        <v>84</v>
      </c>
      <c r="H3507" s="70" t="s">
        <v>958</v>
      </c>
      <c r="I3507" s="70" t="s">
        <v>83</v>
      </c>
    </row>
    <row r="3508" spans="1:9" x14ac:dyDescent="0.2">
      <c r="A3508" s="71">
        <v>7203757381587</v>
      </c>
      <c r="B3508" s="71">
        <v>7006558957331</v>
      </c>
      <c r="C3508" s="70" t="s">
        <v>81</v>
      </c>
      <c r="D3508">
        <v>0</v>
      </c>
      <c r="E3508" s="72">
        <v>-100</v>
      </c>
      <c r="F3508" s="72">
        <v>0</v>
      </c>
      <c r="G3508" s="70" t="s">
        <v>82</v>
      </c>
      <c r="H3508" s="70" t="s">
        <v>958</v>
      </c>
      <c r="I3508" s="70" t="s">
        <v>91</v>
      </c>
    </row>
    <row r="3509" spans="1:9" x14ac:dyDescent="0.2">
      <c r="A3509" s="71">
        <v>7203760021629</v>
      </c>
      <c r="B3509" s="71">
        <v>7006562526124</v>
      </c>
      <c r="C3509" s="70" t="s">
        <v>75</v>
      </c>
      <c r="D3509">
        <v>0</v>
      </c>
      <c r="E3509" s="72">
        <v>-2300</v>
      </c>
      <c r="F3509" s="72">
        <v>0</v>
      </c>
      <c r="G3509" s="70" t="s">
        <v>82</v>
      </c>
      <c r="H3509" s="70" t="s">
        <v>1403</v>
      </c>
      <c r="I3509" s="70" t="s">
        <v>83</v>
      </c>
    </row>
    <row r="3510" spans="1:9" x14ac:dyDescent="0.2">
      <c r="A3510" s="71">
        <v>7206934250074</v>
      </c>
      <c r="B3510" s="71">
        <v>7006557078362</v>
      </c>
      <c r="C3510" s="70" t="s">
        <v>117</v>
      </c>
      <c r="D3510">
        <v>0</v>
      </c>
      <c r="E3510" s="72">
        <v>25000</v>
      </c>
      <c r="F3510" s="72">
        <v>15800</v>
      </c>
      <c r="G3510" s="70" t="s">
        <v>84</v>
      </c>
      <c r="H3510" s="70" t="s">
        <v>734</v>
      </c>
      <c r="I3510" s="70" t="s">
        <v>91</v>
      </c>
    </row>
    <row r="3511" spans="1:9" x14ac:dyDescent="0.2">
      <c r="A3511" s="71">
        <v>7206934250075</v>
      </c>
      <c r="B3511" s="71">
        <v>7006557078362</v>
      </c>
      <c r="C3511" s="70" t="s">
        <v>79</v>
      </c>
      <c r="D3511">
        <v>0</v>
      </c>
      <c r="E3511" s="72">
        <v>100</v>
      </c>
      <c r="F3511" s="72">
        <v>0</v>
      </c>
      <c r="G3511" s="70" t="s">
        <v>84</v>
      </c>
      <c r="H3511" s="70" t="s">
        <v>734</v>
      </c>
      <c r="I3511" s="70" t="s">
        <v>83</v>
      </c>
    </row>
    <row r="3512" spans="1:9" x14ac:dyDescent="0.2">
      <c r="A3512" s="71">
        <v>7206934250076</v>
      </c>
      <c r="B3512" s="71">
        <v>7006557078362</v>
      </c>
      <c r="C3512" s="70" t="s">
        <v>125</v>
      </c>
      <c r="D3512">
        <v>0</v>
      </c>
      <c r="E3512" s="72">
        <v>6000</v>
      </c>
      <c r="F3512" s="72">
        <v>0</v>
      </c>
      <c r="G3512" s="70" t="s">
        <v>84</v>
      </c>
      <c r="H3512" s="70" t="s">
        <v>734</v>
      </c>
      <c r="I3512" s="70" t="s">
        <v>91</v>
      </c>
    </row>
    <row r="3513" spans="1:9" x14ac:dyDescent="0.2">
      <c r="A3513" s="71">
        <v>7206934250077</v>
      </c>
      <c r="B3513" s="71">
        <v>7006557078362</v>
      </c>
      <c r="C3513" s="70" t="s">
        <v>75</v>
      </c>
      <c r="D3513">
        <v>0</v>
      </c>
      <c r="E3513" s="72">
        <v>900</v>
      </c>
      <c r="F3513" s="72">
        <v>0</v>
      </c>
      <c r="G3513" s="70" t="s">
        <v>84</v>
      </c>
      <c r="H3513" s="70" t="s">
        <v>734</v>
      </c>
      <c r="I3513" s="70" t="s">
        <v>83</v>
      </c>
    </row>
    <row r="3514" spans="1:9" x14ac:dyDescent="0.2">
      <c r="A3514" s="71">
        <v>7206935700110</v>
      </c>
      <c r="B3514" s="71">
        <v>7006557229083</v>
      </c>
      <c r="C3514" s="70" t="s">
        <v>75</v>
      </c>
      <c r="D3514">
        <v>0</v>
      </c>
      <c r="E3514" s="72">
        <v>1200</v>
      </c>
      <c r="F3514" s="72">
        <v>0</v>
      </c>
      <c r="G3514" s="70" t="s">
        <v>84</v>
      </c>
      <c r="H3514" s="70" t="s">
        <v>752</v>
      </c>
      <c r="I3514" s="70" t="s">
        <v>83</v>
      </c>
    </row>
    <row r="3515" spans="1:9" x14ac:dyDescent="0.2">
      <c r="A3515" s="71">
        <v>7206935700111</v>
      </c>
      <c r="B3515" s="71">
        <v>7006557229083</v>
      </c>
      <c r="C3515" s="70" t="s">
        <v>79</v>
      </c>
      <c r="D3515">
        <v>0</v>
      </c>
      <c r="E3515" s="72">
        <v>200</v>
      </c>
      <c r="F3515" s="72">
        <v>0</v>
      </c>
      <c r="G3515" s="70" t="s">
        <v>84</v>
      </c>
      <c r="H3515" s="70" t="s">
        <v>752</v>
      </c>
      <c r="I3515" s="70" t="s">
        <v>83</v>
      </c>
    </row>
    <row r="3516" spans="1:9" x14ac:dyDescent="0.2">
      <c r="A3516" s="71">
        <v>7206935700112</v>
      </c>
      <c r="B3516" s="71">
        <v>7006557229083</v>
      </c>
      <c r="C3516" s="70" t="s">
        <v>157</v>
      </c>
      <c r="D3516">
        <v>0</v>
      </c>
      <c r="E3516" s="72">
        <v>100</v>
      </c>
      <c r="F3516" s="72">
        <v>0</v>
      </c>
      <c r="G3516" s="70" t="s">
        <v>84</v>
      </c>
      <c r="H3516" s="70" t="s">
        <v>752</v>
      </c>
      <c r="I3516" s="70" t="s">
        <v>83</v>
      </c>
    </row>
    <row r="3517" spans="1:9" x14ac:dyDescent="0.2">
      <c r="A3517" s="71">
        <v>7206935700113</v>
      </c>
      <c r="B3517" s="71">
        <v>7006557229083</v>
      </c>
      <c r="C3517" s="70" t="s">
        <v>125</v>
      </c>
      <c r="D3517">
        <v>0</v>
      </c>
      <c r="E3517" s="72">
        <v>700</v>
      </c>
      <c r="F3517" s="72">
        <v>0</v>
      </c>
      <c r="G3517" s="70" t="s">
        <v>84</v>
      </c>
      <c r="H3517" s="70" t="s">
        <v>752</v>
      </c>
      <c r="I3517" s="70" t="s">
        <v>91</v>
      </c>
    </row>
    <row r="3518" spans="1:9" x14ac:dyDescent="0.2">
      <c r="A3518" s="71">
        <v>7206935700114</v>
      </c>
      <c r="B3518" s="71">
        <v>7006557229083</v>
      </c>
      <c r="C3518" s="70" t="s">
        <v>297</v>
      </c>
      <c r="D3518">
        <v>0</v>
      </c>
      <c r="E3518" s="72">
        <v>13300</v>
      </c>
      <c r="F3518" s="72">
        <v>0</v>
      </c>
      <c r="G3518" s="70" t="s">
        <v>84</v>
      </c>
      <c r="H3518" s="70" t="s">
        <v>752</v>
      </c>
      <c r="I3518" s="70" t="s">
        <v>91</v>
      </c>
    </row>
    <row r="3519" spans="1:9" x14ac:dyDescent="0.2">
      <c r="A3519" s="71">
        <v>7206948460160</v>
      </c>
      <c r="B3519" s="71">
        <v>7006554432133</v>
      </c>
      <c r="C3519" s="70" t="s">
        <v>75</v>
      </c>
      <c r="D3519">
        <v>0</v>
      </c>
      <c r="E3519" s="72">
        <v>1600</v>
      </c>
      <c r="F3519" s="72">
        <v>0</v>
      </c>
      <c r="G3519" s="70" t="s">
        <v>84</v>
      </c>
      <c r="H3519" s="70" t="s">
        <v>331</v>
      </c>
      <c r="I3519" s="70" t="s">
        <v>83</v>
      </c>
    </row>
    <row r="3520" spans="1:9" x14ac:dyDescent="0.2">
      <c r="A3520" s="71">
        <v>7206948460161</v>
      </c>
      <c r="B3520" s="71">
        <v>7006554432133</v>
      </c>
      <c r="C3520" s="70" t="s">
        <v>79</v>
      </c>
      <c r="D3520">
        <v>0</v>
      </c>
      <c r="E3520" s="72">
        <v>100</v>
      </c>
      <c r="F3520" s="72">
        <v>0</v>
      </c>
      <c r="G3520" s="70" t="s">
        <v>84</v>
      </c>
      <c r="H3520" s="70" t="s">
        <v>331</v>
      </c>
      <c r="I3520" s="70" t="s">
        <v>83</v>
      </c>
    </row>
    <row r="3521" spans="1:9" x14ac:dyDescent="0.2">
      <c r="A3521" s="71">
        <v>7206965250177</v>
      </c>
      <c r="B3521" s="71">
        <v>7006554432156</v>
      </c>
      <c r="C3521" s="70" t="s">
        <v>79</v>
      </c>
      <c r="D3521">
        <v>0</v>
      </c>
      <c r="E3521" s="72">
        <v>600</v>
      </c>
      <c r="F3521" s="72">
        <v>0</v>
      </c>
      <c r="G3521" s="70" t="s">
        <v>84</v>
      </c>
      <c r="H3521" s="70" t="s">
        <v>333</v>
      </c>
      <c r="I3521" s="70" t="s">
        <v>83</v>
      </c>
    </row>
    <row r="3522" spans="1:9" x14ac:dyDescent="0.2">
      <c r="A3522" s="71">
        <v>7206965250178</v>
      </c>
      <c r="B3522" s="71">
        <v>7006554432156</v>
      </c>
      <c r="C3522" s="70" t="s">
        <v>80</v>
      </c>
      <c r="D3522">
        <v>0</v>
      </c>
      <c r="E3522" s="72">
        <v>100</v>
      </c>
      <c r="F3522" s="72">
        <v>0</v>
      </c>
      <c r="G3522" s="70" t="s">
        <v>84</v>
      </c>
      <c r="H3522" s="70" t="s">
        <v>333</v>
      </c>
      <c r="I3522" s="70" t="s">
        <v>83</v>
      </c>
    </row>
    <row r="3523" spans="1:9" x14ac:dyDescent="0.2">
      <c r="A3523" s="71">
        <v>7206965250179</v>
      </c>
      <c r="B3523" s="71">
        <v>7006554432156</v>
      </c>
      <c r="C3523" s="70" t="s">
        <v>125</v>
      </c>
      <c r="D3523">
        <v>0</v>
      </c>
      <c r="E3523" s="72">
        <v>400</v>
      </c>
      <c r="F3523" s="72">
        <v>0</v>
      </c>
      <c r="G3523" s="70" t="s">
        <v>84</v>
      </c>
      <c r="H3523" s="70" t="s">
        <v>333</v>
      </c>
      <c r="I3523" s="70" t="s">
        <v>91</v>
      </c>
    </row>
    <row r="3524" spans="1:9" x14ac:dyDescent="0.2">
      <c r="A3524" s="71">
        <v>7206965250180</v>
      </c>
      <c r="B3524" s="71">
        <v>7006554432156</v>
      </c>
      <c r="C3524" s="70" t="s">
        <v>75</v>
      </c>
      <c r="D3524">
        <v>0</v>
      </c>
      <c r="E3524" s="72">
        <v>600</v>
      </c>
      <c r="F3524" s="72">
        <v>0</v>
      </c>
      <c r="G3524" s="70" t="s">
        <v>84</v>
      </c>
      <c r="H3524" s="70" t="s">
        <v>333</v>
      </c>
      <c r="I3524" s="70" t="s">
        <v>83</v>
      </c>
    </row>
    <row r="3525" spans="1:9" x14ac:dyDescent="0.2">
      <c r="A3525" s="71">
        <v>7206982900029</v>
      </c>
      <c r="B3525" s="71">
        <v>7006558967395</v>
      </c>
      <c r="C3525" s="70" t="s">
        <v>75</v>
      </c>
      <c r="D3525">
        <v>0</v>
      </c>
      <c r="E3525" s="72">
        <v>100</v>
      </c>
      <c r="F3525" s="72">
        <v>0</v>
      </c>
      <c r="G3525" s="70" t="s">
        <v>84</v>
      </c>
      <c r="H3525" s="70" t="s">
        <v>961</v>
      </c>
      <c r="I3525" s="70" t="s">
        <v>83</v>
      </c>
    </row>
    <row r="3526" spans="1:9" x14ac:dyDescent="0.2">
      <c r="A3526" s="71">
        <v>7206982900030</v>
      </c>
      <c r="B3526" s="71">
        <v>7006558967395</v>
      </c>
      <c r="C3526" s="70" t="s">
        <v>79</v>
      </c>
      <c r="D3526">
        <v>0</v>
      </c>
      <c r="E3526" s="72">
        <v>1000</v>
      </c>
      <c r="F3526" s="72">
        <v>0</v>
      </c>
      <c r="G3526" s="70" t="s">
        <v>84</v>
      </c>
      <c r="H3526" s="70" t="s">
        <v>961</v>
      </c>
      <c r="I3526" s="70" t="s">
        <v>83</v>
      </c>
    </row>
    <row r="3527" spans="1:9" x14ac:dyDescent="0.2">
      <c r="A3527" s="71">
        <v>7206982900031</v>
      </c>
      <c r="B3527" s="71">
        <v>7006558967395</v>
      </c>
      <c r="C3527" s="70" t="s">
        <v>125</v>
      </c>
      <c r="D3527">
        <v>0</v>
      </c>
      <c r="E3527" s="72">
        <v>2200</v>
      </c>
      <c r="F3527" s="72">
        <v>0</v>
      </c>
      <c r="G3527" s="70" t="s">
        <v>84</v>
      </c>
      <c r="H3527" s="70" t="s">
        <v>961</v>
      </c>
      <c r="I3527" s="70" t="s">
        <v>91</v>
      </c>
    </row>
    <row r="3528" spans="1:9" x14ac:dyDescent="0.2">
      <c r="A3528" s="71">
        <v>7206984250047</v>
      </c>
      <c r="B3528" s="71">
        <v>7006560042797</v>
      </c>
      <c r="C3528" s="70" t="s">
        <v>75</v>
      </c>
      <c r="D3528">
        <v>0</v>
      </c>
      <c r="E3528" s="72">
        <v>1300</v>
      </c>
      <c r="F3528" s="72">
        <v>0</v>
      </c>
      <c r="G3528" s="70" t="s">
        <v>84</v>
      </c>
      <c r="H3528" s="70" t="s">
        <v>1088</v>
      </c>
      <c r="I3528" s="70" t="s">
        <v>83</v>
      </c>
    </row>
    <row r="3529" spans="1:9" x14ac:dyDescent="0.2">
      <c r="A3529" s="71">
        <v>7206984250048</v>
      </c>
      <c r="B3529" s="71">
        <v>7006560042797</v>
      </c>
      <c r="C3529" s="70" t="s">
        <v>80</v>
      </c>
      <c r="D3529">
        <v>0</v>
      </c>
      <c r="E3529" s="72">
        <v>200</v>
      </c>
      <c r="F3529" s="72">
        <v>0</v>
      </c>
      <c r="G3529" s="70" t="s">
        <v>84</v>
      </c>
      <c r="H3529" s="70" t="s">
        <v>1088</v>
      </c>
      <c r="I3529" s="70" t="s">
        <v>83</v>
      </c>
    </row>
    <row r="3530" spans="1:9" x14ac:dyDescent="0.2">
      <c r="A3530" s="71">
        <v>7206984250049</v>
      </c>
      <c r="B3530" s="71">
        <v>7006560042797</v>
      </c>
      <c r="C3530" s="70" t="s">
        <v>125</v>
      </c>
      <c r="D3530">
        <v>0</v>
      </c>
      <c r="E3530" s="72">
        <v>6500</v>
      </c>
      <c r="F3530" s="72">
        <v>0</v>
      </c>
      <c r="G3530" s="70" t="s">
        <v>84</v>
      </c>
      <c r="H3530" s="70" t="s">
        <v>1088</v>
      </c>
      <c r="I3530" s="70" t="s">
        <v>91</v>
      </c>
    </row>
    <row r="3531" spans="1:9" x14ac:dyDescent="0.2">
      <c r="A3531" s="71">
        <v>7206984250050</v>
      </c>
      <c r="B3531" s="71">
        <v>7006560042797</v>
      </c>
      <c r="C3531" s="70" t="s">
        <v>79</v>
      </c>
      <c r="D3531">
        <v>0</v>
      </c>
      <c r="E3531" s="72">
        <v>300</v>
      </c>
      <c r="F3531" s="72">
        <v>0</v>
      </c>
      <c r="G3531" s="70" t="s">
        <v>84</v>
      </c>
      <c r="H3531" s="70" t="s">
        <v>1088</v>
      </c>
      <c r="I3531" s="70" t="s">
        <v>83</v>
      </c>
    </row>
    <row r="3532" spans="1:9" x14ac:dyDescent="0.2">
      <c r="A3532" s="71">
        <v>7206984980064</v>
      </c>
      <c r="B3532" s="71">
        <v>7006560052842</v>
      </c>
      <c r="C3532" s="70" t="s">
        <v>75</v>
      </c>
      <c r="D3532">
        <v>0</v>
      </c>
      <c r="E3532" s="72">
        <v>200</v>
      </c>
      <c r="F3532" s="72">
        <v>0</v>
      </c>
      <c r="G3532" s="70" t="s">
        <v>84</v>
      </c>
      <c r="H3532" s="70" t="s">
        <v>1090</v>
      </c>
      <c r="I3532" s="70" t="s">
        <v>83</v>
      </c>
    </row>
    <row r="3533" spans="1:9" x14ac:dyDescent="0.2">
      <c r="A3533" s="71">
        <v>7206984980065</v>
      </c>
      <c r="B3533" s="71">
        <v>7006560052842</v>
      </c>
      <c r="C3533" s="70" t="s">
        <v>81</v>
      </c>
      <c r="D3533">
        <v>0</v>
      </c>
      <c r="E3533" s="72">
        <v>1100</v>
      </c>
      <c r="F3533" s="72">
        <v>0</v>
      </c>
      <c r="G3533" s="70" t="s">
        <v>84</v>
      </c>
      <c r="H3533" s="70" t="s">
        <v>1090</v>
      </c>
      <c r="I3533" s="70" t="s">
        <v>91</v>
      </c>
    </row>
    <row r="3534" spans="1:9" x14ac:dyDescent="0.2">
      <c r="A3534" s="71">
        <v>7206984980066</v>
      </c>
      <c r="B3534" s="71">
        <v>7006560052842</v>
      </c>
      <c r="C3534" s="70" t="s">
        <v>125</v>
      </c>
      <c r="D3534">
        <v>0</v>
      </c>
      <c r="E3534" s="72">
        <v>7800</v>
      </c>
      <c r="F3534" s="72">
        <v>0</v>
      </c>
      <c r="G3534" s="70" t="s">
        <v>84</v>
      </c>
      <c r="H3534" s="70" t="s">
        <v>1090</v>
      </c>
      <c r="I3534" s="70" t="s">
        <v>91</v>
      </c>
    </row>
    <row r="3535" spans="1:9" x14ac:dyDescent="0.2">
      <c r="A3535" s="71">
        <v>7206985910084</v>
      </c>
      <c r="B3535" s="71">
        <v>7006577617883</v>
      </c>
      <c r="C3535" s="70" t="s">
        <v>75</v>
      </c>
      <c r="D3535">
        <v>0</v>
      </c>
      <c r="E3535" s="72">
        <v>600</v>
      </c>
      <c r="F3535" s="72">
        <v>0</v>
      </c>
      <c r="G3535" s="70" t="s">
        <v>84</v>
      </c>
      <c r="H3535" s="70" t="s">
        <v>2447</v>
      </c>
      <c r="I3535" s="70" t="s">
        <v>83</v>
      </c>
    </row>
    <row r="3536" spans="1:9" x14ac:dyDescent="0.2">
      <c r="A3536" s="71">
        <v>7206986310098</v>
      </c>
      <c r="B3536" s="71">
        <v>7006554442244</v>
      </c>
      <c r="C3536" s="70" t="s">
        <v>75</v>
      </c>
      <c r="D3536">
        <v>0</v>
      </c>
      <c r="E3536" s="72">
        <v>600</v>
      </c>
      <c r="F3536" s="72">
        <v>0</v>
      </c>
      <c r="G3536" s="70" t="s">
        <v>84</v>
      </c>
      <c r="H3536" s="70" t="s">
        <v>336</v>
      </c>
      <c r="I3536" s="70" t="s">
        <v>83</v>
      </c>
    </row>
    <row r="3537" spans="1:9" x14ac:dyDescent="0.2">
      <c r="A3537" s="71">
        <v>7206986310099</v>
      </c>
      <c r="B3537" s="71">
        <v>7006554442244</v>
      </c>
      <c r="C3537" s="70" t="s">
        <v>79</v>
      </c>
      <c r="D3537">
        <v>0</v>
      </c>
      <c r="E3537" s="72">
        <v>300</v>
      </c>
      <c r="F3537" s="72">
        <v>0</v>
      </c>
      <c r="G3537" s="70" t="s">
        <v>84</v>
      </c>
      <c r="H3537" s="70" t="s">
        <v>336</v>
      </c>
      <c r="I3537" s="70" t="s">
        <v>83</v>
      </c>
    </row>
    <row r="3538" spans="1:9" x14ac:dyDescent="0.2">
      <c r="A3538" s="71">
        <v>7206986310100</v>
      </c>
      <c r="B3538" s="71">
        <v>7006554442244</v>
      </c>
      <c r="C3538" s="70" t="s">
        <v>81</v>
      </c>
      <c r="D3538">
        <v>0</v>
      </c>
      <c r="E3538" s="72">
        <v>2000</v>
      </c>
      <c r="F3538" s="72">
        <v>0</v>
      </c>
      <c r="G3538" s="70" t="s">
        <v>84</v>
      </c>
      <c r="H3538" s="70" t="s">
        <v>336</v>
      </c>
      <c r="I3538" s="70" t="s">
        <v>91</v>
      </c>
    </row>
    <row r="3539" spans="1:9" x14ac:dyDescent="0.2">
      <c r="A3539" s="71">
        <v>7206986670122</v>
      </c>
      <c r="B3539" s="71">
        <v>7006558293999</v>
      </c>
      <c r="C3539" s="70" t="s">
        <v>111</v>
      </c>
      <c r="D3539">
        <v>0</v>
      </c>
      <c r="E3539" s="72">
        <v>0</v>
      </c>
      <c r="F3539" s="72">
        <v>3800</v>
      </c>
      <c r="G3539" s="70" t="s">
        <v>84</v>
      </c>
      <c r="H3539" s="70" t="s">
        <v>2518</v>
      </c>
      <c r="I3539" s="70" t="s">
        <v>91</v>
      </c>
    </row>
    <row r="3540" spans="1:9" x14ac:dyDescent="0.2">
      <c r="A3540" s="71">
        <v>7206996430136</v>
      </c>
      <c r="B3540" s="71">
        <v>7006564375774</v>
      </c>
      <c r="C3540" s="70" t="s">
        <v>75</v>
      </c>
      <c r="D3540">
        <v>0</v>
      </c>
      <c r="E3540" s="72">
        <v>100</v>
      </c>
      <c r="F3540" s="72">
        <v>0</v>
      </c>
      <c r="G3540" s="70" t="s">
        <v>84</v>
      </c>
      <c r="H3540" s="70" t="s">
        <v>1681</v>
      </c>
      <c r="I3540" s="70" t="s">
        <v>83</v>
      </c>
    </row>
    <row r="3541" spans="1:9" x14ac:dyDescent="0.2">
      <c r="A3541" s="71">
        <v>7207000210043</v>
      </c>
      <c r="B3541" s="71">
        <v>7006562998398</v>
      </c>
      <c r="C3541" s="70" t="s">
        <v>75</v>
      </c>
      <c r="D3541">
        <v>0</v>
      </c>
      <c r="E3541" s="72">
        <v>1500</v>
      </c>
      <c r="F3541" s="72">
        <v>0</v>
      </c>
      <c r="G3541" s="70" t="s">
        <v>84</v>
      </c>
      <c r="H3541" s="70" t="s">
        <v>1464</v>
      </c>
      <c r="I3541" s="70" t="s">
        <v>83</v>
      </c>
    </row>
    <row r="3542" spans="1:9" x14ac:dyDescent="0.2">
      <c r="A3542" s="71">
        <v>7207000210044</v>
      </c>
      <c r="B3542" s="71">
        <v>7006562998398</v>
      </c>
      <c r="C3542" s="70" t="s">
        <v>79</v>
      </c>
      <c r="D3542">
        <v>0</v>
      </c>
      <c r="E3542" s="72">
        <v>100</v>
      </c>
      <c r="F3542" s="72">
        <v>0</v>
      </c>
      <c r="G3542" s="70" t="s">
        <v>84</v>
      </c>
      <c r="H3542" s="70" t="s">
        <v>1464</v>
      </c>
      <c r="I3542" s="70" t="s">
        <v>83</v>
      </c>
    </row>
    <row r="3543" spans="1:9" x14ac:dyDescent="0.2">
      <c r="A3543" s="71">
        <v>7207000210045</v>
      </c>
      <c r="B3543" s="71">
        <v>7006562998398</v>
      </c>
      <c r="C3543" s="70" t="s">
        <v>80</v>
      </c>
      <c r="D3543">
        <v>0</v>
      </c>
      <c r="E3543" s="72">
        <v>500</v>
      </c>
      <c r="F3543" s="72">
        <v>0</v>
      </c>
      <c r="G3543" s="70" t="s">
        <v>84</v>
      </c>
      <c r="H3543" s="70" t="s">
        <v>1464</v>
      </c>
      <c r="I3543" s="70" t="s">
        <v>83</v>
      </c>
    </row>
    <row r="3544" spans="1:9" x14ac:dyDescent="0.2">
      <c r="A3544" s="71">
        <v>7207000210046</v>
      </c>
      <c r="B3544" s="71">
        <v>7006562998398</v>
      </c>
      <c r="C3544" s="70" t="s">
        <v>297</v>
      </c>
      <c r="D3544">
        <v>0</v>
      </c>
      <c r="E3544" s="72">
        <v>27200</v>
      </c>
      <c r="F3544" s="72">
        <v>0</v>
      </c>
      <c r="G3544" s="70" t="s">
        <v>84</v>
      </c>
      <c r="H3544" s="70" t="s">
        <v>1464</v>
      </c>
      <c r="I3544" s="70" t="s">
        <v>91</v>
      </c>
    </row>
    <row r="3545" spans="1:9" x14ac:dyDescent="0.2">
      <c r="A3545" s="71">
        <v>7207003740172</v>
      </c>
      <c r="B3545" s="71">
        <v>7006562998426</v>
      </c>
      <c r="C3545" s="70" t="s">
        <v>75</v>
      </c>
      <c r="D3545">
        <v>0</v>
      </c>
      <c r="E3545" s="72">
        <v>400</v>
      </c>
      <c r="F3545" s="72">
        <v>0</v>
      </c>
      <c r="G3545" s="70" t="s">
        <v>84</v>
      </c>
      <c r="H3545" s="70" t="s">
        <v>1468</v>
      </c>
      <c r="I3545" s="70" t="s">
        <v>83</v>
      </c>
    </row>
    <row r="3546" spans="1:9" x14ac:dyDescent="0.2">
      <c r="A3546" s="71">
        <v>7207003740175</v>
      </c>
      <c r="B3546" s="71">
        <v>7006562998426</v>
      </c>
      <c r="C3546" s="70" t="s">
        <v>81</v>
      </c>
      <c r="D3546">
        <v>0</v>
      </c>
      <c r="E3546" s="72">
        <v>2200</v>
      </c>
      <c r="F3546" s="72">
        <v>0</v>
      </c>
      <c r="G3546" s="70" t="s">
        <v>84</v>
      </c>
      <c r="H3546" s="70" t="s">
        <v>1468</v>
      </c>
      <c r="I3546" s="70" t="s">
        <v>91</v>
      </c>
    </row>
    <row r="3547" spans="1:9" x14ac:dyDescent="0.2">
      <c r="A3547" s="71">
        <v>7207005180193</v>
      </c>
      <c r="B3547" s="71">
        <v>7006555600067</v>
      </c>
      <c r="C3547" s="70" t="s">
        <v>75</v>
      </c>
      <c r="D3547">
        <v>0</v>
      </c>
      <c r="E3547" s="72">
        <v>400</v>
      </c>
      <c r="F3547" s="72">
        <v>0</v>
      </c>
      <c r="G3547" s="70" t="s">
        <v>84</v>
      </c>
      <c r="H3547" s="70" t="s">
        <v>555</v>
      </c>
      <c r="I3547" s="70" t="s">
        <v>83</v>
      </c>
    </row>
    <row r="3548" spans="1:9" x14ac:dyDescent="0.2">
      <c r="A3548" s="71">
        <v>7207005180194</v>
      </c>
      <c r="B3548" s="71">
        <v>7006555600067</v>
      </c>
      <c r="C3548" s="70" t="s">
        <v>79</v>
      </c>
      <c r="D3548">
        <v>0</v>
      </c>
      <c r="E3548" s="72">
        <v>-600</v>
      </c>
      <c r="F3548" s="72">
        <v>0</v>
      </c>
      <c r="G3548" s="70" t="s">
        <v>82</v>
      </c>
      <c r="H3548" s="70" t="s">
        <v>555</v>
      </c>
      <c r="I3548" s="70" t="s">
        <v>83</v>
      </c>
    </row>
    <row r="3549" spans="1:9" x14ac:dyDescent="0.2">
      <c r="A3549" s="71">
        <v>7207005180195</v>
      </c>
      <c r="B3549" s="71">
        <v>7006555600067</v>
      </c>
      <c r="C3549" s="70" t="s">
        <v>80</v>
      </c>
      <c r="D3549">
        <v>0</v>
      </c>
      <c r="E3549" s="72">
        <v>100</v>
      </c>
      <c r="F3549" s="72">
        <v>0</v>
      </c>
      <c r="G3549" s="70" t="s">
        <v>84</v>
      </c>
      <c r="H3549" s="70" t="s">
        <v>555</v>
      </c>
      <c r="I3549" s="70" t="s">
        <v>83</v>
      </c>
    </row>
    <row r="3550" spans="1:9" x14ac:dyDescent="0.2">
      <c r="A3550" s="71">
        <v>7207005180196</v>
      </c>
      <c r="B3550" s="71">
        <v>7006555600067</v>
      </c>
      <c r="C3550" s="70" t="s">
        <v>81</v>
      </c>
      <c r="D3550">
        <v>0</v>
      </c>
      <c r="E3550" s="72">
        <v>3800</v>
      </c>
      <c r="F3550" s="72">
        <v>0</v>
      </c>
      <c r="G3550" s="70" t="s">
        <v>84</v>
      </c>
      <c r="H3550" s="70" t="s">
        <v>555</v>
      </c>
      <c r="I3550" s="70" t="s">
        <v>91</v>
      </c>
    </row>
    <row r="3551" spans="1:9" x14ac:dyDescent="0.2">
      <c r="A3551" s="71">
        <v>7207007050225</v>
      </c>
      <c r="B3551" s="71">
        <v>7006563028557</v>
      </c>
      <c r="C3551" s="70" t="s">
        <v>79</v>
      </c>
      <c r="D3551">
        <v>0</v>
      </c>
      <c r="E3551" s="72">
        <v>500</v>
      </c>
      <c r="F3551" s="72">
        <v>0</v>
      </c>
      <c r="G3551" s="70" t="s">
        <v>84</v>
      </c>
      <c r="H3551" s="70" t="s">
        <v>1473</v>
      </c>
      <c r="I3551" s="70" t="s">
        <v>83</v>
      </c>
    </row>
    <row r="3552" spans="1:9" x14ac:dyDescent="0.2">
      <c r="A3552" s="71">
        <v>7207007050226</v>
      </c>
      <c r="B3552" s="71">
        <v>7006563028557</v>
      </c>
      <c r="C3552" s="70" t="s">
        <v>81</v>
      </c>
      <c r="D3552">
        <v>0</v>
      </c>
      <c r="E3552" s="72">
        <v>1100</v>
      </c>
      <c r="F3552" s="72">
        <v>0</v>
      </c>
      <c r="G3552" s="70" t="s">
        <v>84</v>
      </c>
      <c r="H3552" s="70" t="s">
        <v>1473</v>
      </c>
      <c r="I3552" s="70" t="s">
        <v>91</v>
      </c>
    </row>
    <row r="3553" spans="1:9" x14ac:dyDescent="0.2">
      <c r="A3553" s="71">
        <v>7207007050227</v>
      </c>
      <c r="B3553" s="71">
        <v>7006563028557</v>
      </c>
      <c r="C3553" s="70" t="s">
        <v>75</v>
      </c>
      <c r="D3553">
        <v>0</v>
      </c>
      <c r="E3553" s="72">
        <v>300</v>
      </c>
      <c r="F3553" s="72">
        <v>0</v>
      </c>
      <c r="G3553" s="70" t="s">
        <v>84</v>
      </c>
      <c r="H3553" s="70" t="s">
        <v>1473</v>
      </c>
      <c r="I3553" s="70" t="s">
        <v>83</v>
      </c>
    </row>
    <row r="3554" spans="1:9" x14ac:dyDescent="0.2">
      <c r="A3554" s="71">
        <v>7207011000288</v>
      </c>
      <c r="B3554" s="71">
        <v>7006563028610</v>
      </c>
      <c r="C3554" s="70" t="s">
        <v>117</v>
      </c>
      <c r="D3554">
        <v>0</v>
      </c>
      <c r="E3554" s="72">
        <v>44600</v>
      </c>
      <c r="F3554" s="72">
        <v>5300</v>
      </c>
      <c r="G3554" s="70" t="s">
        <v>84</v>
      </c>
      <c r="H3554" s="70" t="s">
        <v>1474</v>
      </c>
      <c r="I3554" s="70" t="s">
        <v>91</v>
      </c>
    </row>
    <row r="3555" spans="1:9" x14ac:dyDescent="0.2">
      <c r="A3555" s="71">
        <v>7207011000289</v>
      </c>
      <c r="B3555" s="71">
        <v>7006563028610</v>
      </c>
      <c r="C3555" s="70" t="s">
        <v>80</v>
      </c>
      <c r="D3555">
        <v>0</v>
      </c>
      <c r="E3555" s="72">
        <v>-200</v>
      </c>
      <c r="F3555" s="72">
        <v>0</v>
      </c>
      <c r="G3555" s="70" t="s">
        <v>82</v>
      </c>
      <c r="H3555" s="70" t="s">
        <v>1474</v>
      </c>
      <c r="I3555" s="70" t="s">
        <v>83</v>
      </c>
    </row>
    <row r="3556" spans="1:9" x14ac:dyDescent="0.2">
      <c r="A3556" s="71">
        <v>7207011000290</v>
      </c>
      <c r="B3556" s="71">
        <v>7006563028610</v>
      </c>
      <c r="C3556" s="70" t="s">
        <v>81</v>
      </c>
      <c r="D3556">
        <v>0</v>
      </c>
      <c r="E3556" s="72">
        <v>2000</v>
      </c>
      <c r="F3556" s="72">
        <v>0</v>
      </c>
      <c r="G3556" s="70" t="s">
        <v>84</v>
      </c>
      <c r="H3556" s="70" t="s">
        <v>1474</v>
      </c>
      <c r="I3556" s="70" t="s">
        <v>91</v>
      </c>
    </row>
    <row r="3557" spans="1:9" x14ac:dyDescent="0.2">
      <c r="A3557" s="71">
        <v>7207011000291</v>
      </c>
      <c r="B3557" s="71">
        <v>7006563028610</v>
      </c>
      <c r="C3557" s="70" t="s">
        <v>75</v>
      </c>
      <c r="D3557">
        <v>0</v>
      </c>
      <c r="E3557" s="72">
        <v>300</v>
      </c>
      <c r="F3557" s="72">
        <v>0</v>
      </c>
      <c r="G3557" s="70" t="s">
        <v>84</v>
      </c>
      <c r="H3557" s="70" t="s">
        <v>1474</v>
      </c>
      <c r="I3557" s="70" t="s">
        <v>83</v>
      </c>
    </row>
    <row r="3558" spans="1:9" x14ac:dyDescent="0.2">
      <c r="A3558" s="71">
        <v>7207013360309</v>
      </c>
      <c r="B3558" s="71">
        <v>7006554442272</v>
      </c>
      <c r="C3558" s="70" t="s">
        <v>80</v>
      </c>
      <c r="D3558">
        <v>0</v>
      </c>
      <c r="E3558" s="72">
        <v>200</v>
      </c>
      <c r="F3558" s="72">
        <v>0</v>
      </c>
      <c r="G3558" s="70" t="s">
        <v>84</v>
      </c>
      <c r="H3558" s="70" t="s">
        <v>337</v>
      </c>
      <c r="I3558" s="70" t="s">
        <v>83</v>
      </c>
    </row>
    <row r="3559" spans="1:9" x14ac:dyDescent="0.2">
      <c r="A3559" s="71">
        <v>7207013360310</v>
      </c>
      <c r="B3559" s="71">
        <v>7006554442272</v>
      </c>
      <c r="C3559" s="70" t="s">
        <v>81</v>
      </c>
      <c r="D3559">
        <v>0</v>
      </c>
      <c r="E3559" s="72">
        <v>3000</v>
      </c>
      <c r="F3559" s="72">
        <v>0</v>
      </c>
      <c r="G3559" s="70" t="s">
        <v>84</v>
      </c>
      <c r="H3559" s="70" t="s">
        <v>337</v>
      </c>
      <c r="I3559" s="70" t="s">
        <v>91</v>
      </c>
    </row>
    <row r="3560" spans="1:9" x14ac:dyDescent="0.2">
      <c r="A3560" s="71">
        <v>7207013360311</v>
      </c>
      <c r="B3560" s="71">
        <v>7006554442272</v>
      </c>
      <c r="C3560" s="70" t="s">
        <v>75</v>
      </c>
      <c r="D3560">
        <v>0</v>
      </c>
      <c r="E3560" s="72">
        <v>300</v>
      </c>
      <c r="F3560" s="72">
        <v>0</v>
      </c>
      <c r="G3560" s="70" t="s">
        <v>84</v>
      </c>
      <c r="H3560" s="70" t="s">
        <v>337</v>
      </c>
      <c r="I3560" s="70" t="s">
        <v>83</v>
      </c>
    </row>
    <row r="3561" spans="1:9" x14ac:dyDescent="0.2">
      <c r="A3561" s="71">
        <v>7207014270337</v>
      </c>
      <c r="B3561" s="71">
        <v>7006555720988</v>
      </c>
      <c r="C3561" s="70" t="s">
        <v>48</v>
      </c>
      <c r="D3561">
        <v>0</v>
      </c>
      <c r="E3561" s="72">
        <v>71700</v>
      </c>
      <c r="F3561" s="72">
        <v>114600</v>
      </c>
      <c r="G3561" s="70" t="s">
        <v>84</v>
      </c>
      <c r="H3561" s="70" t="s">
        <v>575</v>
      </c>
      <c r="I3561" s="70" t="s">
        <v>91</v>
      </c>
    </row>
    <row r="3562" spans="1:9" x14ac:dyDescent="0.2">
      <c r="A3562" s="71">
        <v>7207014270338</v>
      </c>
      <c r="B3562" s="71">
        <v>7006555720988</v>
      </c>
      <c r="C3562" s="70" t="s">
        <v>79</v>
      </c>
      <c r="D3562">
        <v>0</v>
      </c>
      <c r="E3562" s="72">
        <v>100</v>
      </c>
      <c r="F3562" s="72">
        <v>0</v>
      </c>
      <c r="G3562" s="70" t="s">
        <v>84</v>
      </c>
      <c r="H3562" s="70" t="s">
        <v>575</v>
      </c>
      <c r="I3562" s="70" t="s">
        <v>83</v>
      </c>
    </row>
    <row r="3563" spans="1:9" x14ac:dyDescent="0.2">
      <c r="A3563" s="71">
        <v>7207014270339</v>
      </c>
      <c r="B3563" s="71">
        <v>7006555720988</v>
      </c>
      <c r="C3563" s="70" t="s">
        <v>81</v>
      </c>
      <c r="D3563">
        <v>0</v>
      </c>
      <c r="E3563" s="72">
        <v>14300</v>
      </c>
      <c r="F3563" s="72">
        <v>0</v>
      </c>
      <c r="G3563" s="70" t="s">
        <v>84</v>
      </c>
      <c r="H3563" s="70" t="s">
        <v>575</v>
      </c>
      <c r="I3563" s="70" t="s">
        <v>91</v>
      </c>
    </row>
    <row r="3564" spans="1:9" x14ac:dyDescent="0.2">
      <c r="A3564" s="71">
        <v>7207023420417</v>
      </c>
      <c r="B3564" s="71">
        <v>7006560434547</v>
      </c>
      <c r="C3564" s="70" t="s">
        <v>75</v>
      </c>
      <c r="D3564">
        <v>0</v>
      </c>
      <c r="E3564" s="72">
        <v>5100</v>
      </c>
      <c r="F3564" s="72">
        <v>0</v>
      </c>
      <c r="G3564" s="70" t="s">
        <v>84</v>
      </c>
      <c r="H3564" s="70" t="s">
        <v>1126</v>
      </c>
      <c r="I3564" s="70" t="s">
        <v>83</v>
      </c>
    </row>
    <row r="3565" spans="1:9" x14ac:dyDescent="0.2">
      <c r="A3565" s="71">
        <v>7207023420418</v>
      </c>
      <c r="B3565" s="71">
        <v>7006560434547</v>
      </c>
      <c r="C3565" s="70" t="s">
        <v>79</v>
      </c>
      <c r="D3565">
        <v>0</v>
      </c>
      <c r="E3565" s="72">
        <v>200</v>
      </c>
      <c r="F3565" s="72">
        <v>0</v>
      </c>
      <c r="G3565" s="70" t="s">
        <v>84</v>
      </c>
      <c r="H3565" s="70" t="s">
        <v>1126</v>
      </c>
      <c r="I3565" s="70" t="s">
        <v>83</v>
      </c>
    </row>
    <row r="3566" spans="1:9" x14ac:dyDescent="0.2">
      <c r="A3566" s="71">
        <v>7207023420419</v>
      </c>
      <c r="B3566" s="71">
        <v>7006560434547</v>
      </c>
      <c r="C3566" s="70" t="s">
        <v>81</v>
      </c>
      <c r="D3566">
        <v>0</v>
      </c>
      <c r="E3566" s="72">
        <v>100</v>
      </c>
      <c r="F3566" s="72">
        <v>0</v>
      </c>
      <c r="G3566" s="70" t="s">
        <v>84</v>
      </c>
      <c r="H3566" s="70" t="s">
        <v>1126</v>
      </c>
      <c r="I3566" s="70" t="s">
        <v>91</v>
      </c>
    </row>
    <row r="3567" spans="1:9" x14ac:dyDescent="0.2">
      <c r="A3567" s="71">
        <v>7207023420420</v>
      </c>
      <c r="B3567" s="71">
        <v>7006560434547</v>
      </c>
      <c r="C3567" s="70" t="s">
        <v>117</v>
      </c>
      <c r="D3567">
        <v>0</v>
      </c>
      <c r="E3567" s="72">
        <v>53900</v>
      </c>
      <c r="F3567" s="72">
        <v>20200</v>
      </c>
      <c r="G3567" s="70" t="s">
        <v>84</v>
      </c>
      <c r="H3567" s="70" t="s">
        <v>1126</v>
      </c>
      <c r="I3567" s="70" t="s">
        <v>91</v>
      </c>
    </row>
    <row r="3568" spans="1:9" x14ac:dyDescent="0.2">
      <c r="A3568" s="71">
        <v>7207024380436</v>
      </c>
      <c r="B3568" s="71">
        <v>7006562345176</v>
      </c>
      <c r="C3568" s="70" t="s">
        <v>75</v>
      </c>
      <c r="D3568">
        <v>0</v>
      </c>
      <c r="E3568" s="72">
        <v>-200</v>
      </c>
      <c r="F3568" s="72">
        <v>0</v>
      </c>
      <c r="G3568" s="70" t="s">
        <v>82</v>
      </c>
      <c r="H3568" s="70" t="s">
        <v>1375</v>
      </c>
      <c r="I3568" s="70" t="s">
        <v>83</v>
      </c>
    </row>
    <row r="3569" spans="1:9" x14ac:dyDescent="0.2">
      <c r="A3569" s="71">
        <v>7207024380437</v>
      </c>
      <c r="B3569" s="71">
        <v>7006562345176</v>
      </c>
      <c r="C3569" s="70" t="s">
        <v>79</v>
      </c>
      <c r="D3569">
        <v>0</v>
      </c>
      <c r="E3569" s="72">
        <v>100</v>
      </c>
      <c r="F3569" s="72">
        <v>0</v>
      </c>
      <c r="G3569" s="70" t="s">
        <v>84</v>
      </c>
      <c r="H3569" s="70" t="s">
        <v>1375</v>
      </c>
      <c r="I3569" s="70" t="s">
        <v>83</v>
      </c>
    </row>
    <row r="3570" spans="1:9" x14ac:dyDescent="0.2">
      <c r="A3570" s="71">
        <v>7207024380438</v>
      </c>
      <c r="B3570" s="71">
        <v>7006562345176</v>
      </c>
      <c r="C3570" s="70" t="s">
        <v>81</v>
      </c>
      <c r="D3570">
        <v>0</v>
      </c>
      <c r="E3570" s="72">
        <v>800</v>
      </c>
      <c r="F3570" s="72">
        <v>0</v>
      </c>
      <c r="G3570" s="70" t="s">
        <v>84</v>
      </c>
      <c r="H3570" s="70" t="s">
        <v>1375</v>
      </c>
      <c r="I3570" s="70" t="s">
        <v>91</v>
      </c>
    </row>
    <row r="3571" spans="1:9" x14ac:dyDescent="0.2">
      <c r="A3571" s="71">
        <v>7207025160455</v>
      </c>
      <c r="B3571" s="71">
        <v>7006562345223</v>
      </c>
      <c r="C3571" s="70" t="s">
        <v>75</v>
      </c>
      <c r="D3571">
        <v>0</v>
      </c>
      <c r="E3571" s="72">
        <v>100</v>
      </c>
      <c r="F3571" s="72">
        <v>0</v>
      </c>
      <c r="G3571" s="70" t="s">
        <v>84</v>
      </c>
      <c r="H3571" s="70" t="s">
        <v>1376</v>
      </c>
      <c r="I3571" s="70" t="s">
        <v>83</v>
      </c>
    </row>
    <row r="3572" spans="1:9" x14ac:dyDescent="0.2">
      <c r="A3572" s="71">
        <v>7207025160456</v>
      </c>
      <c r="B3572" s="71">
        <v>7006562345223</v>
      </c>
      <c r="C3572" s="70" t="s">
        <v>81</v>
      </c>
      <c r="D3572">
        <v>0</v>
      </c>
      <c r="E3572" s="72">
        <v>8600</v>
      </c>
      <c r="F3572" s="72">
        <v>0</v>
      </c>
      <c r="G3572" s="70" t="s">
        <v>84</v>
      </c>
      <c r="H3572" s="70" t="s">
        <v>1376</v>
      </c>
      <c r="I3572" s="70" t="s">
        <v>91</v>
      </c>
    </row>
    <row r="3573" spans="1:9" x14ac:dyDescent="0.2">
      <c r="A3573" s="71">
        <v>7207026400481</v>
      </c>
      <c r="B3573" s="71">
        <v>7006562355251</v>
      </c>
      <c r="C3573" s="70" t="s">
        <v>75</v>
      </c>
      <c r="D3573">
        <v>0</v>
      </c>
      <c r="E3573" s="72">
        <v>1500</v>
      </c>
      <c r="F3573" s="72">
        <v>0</v>
      </c>
      <c r="G3573" s="70" t="s">
        <v>84</v>
      </c>
      <c r="H3573" s="70" t="s">
        <v>1377</v>
      </c>
      <c r="I3573" s="70" t="s">
        <v>83</v>
      </c>
    </row>
    <row r="3574" spans="1:9" x14ac:dyDescent="0.2">
      <c r="A3574" s="71">
        <v>7207026400482</v>
      </c>
      <c r="B3574" s="71">
        <v>7006562355251</v>
      </c>
      <c r="C3574" s="70" t="s">
        <v>79</v>
      </c>
      <c r="D3574">
        <v>0</v>
      </c>
      <c r="E3574" s="72">
        <v>-200</v>
      </c>
      <c r="F3574" s="72">
        <v>0</v>
      </c>
      <c r="G3574" s="70" t="s">
        <v>82</v>
      </c>
      <c r="H3574" s="70" t="s">
        <v>1377</v>
      </c>
      <c r="I3574" s="70" t="s">
        <v>83</v>
      </c>
    </row>
    <row r="3575" spans="1:9" x14ac:dyDescent="0.2">
      <c r="A3575" s="71">
        <v>7207026400483</v>
      </c>
      <c r="B3575" s="71">
        <v>7006562355251</v>
      </c>
      <c r="C3575" s="70" t="s">
        <v>81</v>
      </c>
      <c r="D3575">
        <v>0</v>
      </c>
      <c r="E3575" s="72">
        <v>-200</v>
      </c>
      <c r="F3575" s="72">
        <v>0</v>
      </c>
      <c r="G3575" s="70" t="s">
        <v>82</v>
      </c>
      <c r="H3575" s="70" t="s">
        <v>1377</v>
      </c>
      <c r="I3575" s="70" t="s">
        <v>91</v>
      </c>
    </row>
    <row r="3576" spans="1:9" x14ac:dyDescent="0.2">
      <c r="A3576" s="71">
        <v>7207027710503</v>
      </c>
      <c r="B3576" s="71">
        <v>7006556093591</v>
      </c>
      <c r="C3576" s="70" t="s">
        <v>75</v>
      </c>
      <c r="D3576">
        <v>0</v>
      </c>
      <c r="E3576" s="72">
        <v>3200</v>
      </c>
      <c r="F3576" s="72">
        <v>0</v>
      </c>
      <c r="G3576" s="70" t="s">
        <v>84</v>
      </c>
      <c r="H3576" s="70" t="s">
        <v>612</v>
      </c>
      <c r="I3576" s="70" t="s">
        <v>83</v>
      </c>
    </row>
    <row r="3577" spans="1:9" x14ac:dyDescent="0.2">
      <c r="A3577" s="71">
        <v>7207027710504</v>
      </c>
      <c r="B3577" s="71">
        <v>7006556093591</v>
      </c>
      <c r="C3577" s="70" t="s">
        <v>81</v>
      </c>
      <c r="D3577">
        <v>0</v>
      </c>
      <c r="E3577" s="72">
        <v>1100</v>
      </c>
      <c r="F3577" s="72">
        <v>0</v>
      </c>
      <c r="G3577" s="70" t="s">
        <v>84</v>
      </c>
      <c r="H3577" s="70" t="s">
        <v>612</v>
      </c>
      <c r="I3577" s="70" t="s">
        <v>91</v>
      </c>
    </row>
    <row r="3578" spans="1:9" x14ac:dyDescent="0.2">
      <c r="A3578" s="71">
        <v>7207027710505</v>
      </c>
      <c r="B3578" s="71">
        <v>7006556093591</v>
      </c>
      <c r="C3578" s="70" t="s">
        <v>79</v>
      </c>
      <c r="D3578">
        <v>0</v>
      </c>
      <c r="E3578" s="72">
        <v>-300</v>
      </c>
      <c r="F3578" s="72">
        <v>0</v>
      </c>
      <c r="G3578" s="70" t="s">
        <v>82</v>
      </c>
      <c r="H3578" s="70" t="s">
        <v>612</v>
      </c>
      <c r="I3578" s="70" t="s">
        <v>83</v>
      </c>
    </row>
    <row r="3579" spans="1:9" x14ac:dyDescent="0.2">
      <c r="A3579" s="71">
        <v>7207028940525</v>
      </c>
      <c r="B3579" s="71">
        <v>7006554522797</v>
      </c>
      <c r="C3579" s="70" t="s">
        <v>75</v>
      </c>
      <c r="D3579">
        <v>0</v>
      </c>
      <c r="E3579" s="72">
        <v>1400</v>
      </c>
      <c r="F3579" s="72">
        <v>0</v>
      </c>
      <c r="G3579" s="70" t="s">
        <v>84</v>
      </c>
      <c r="H3579" s="70" t="s">
        <v>360</v>
      </c>
      <c r="I3579" s="70" t="s">
        <v>83</v>
      </c>
    </row>
    <row r="3580" spans="1:9" x14ac:dyDescent="0.2">
      <c r="A3580" s="71">
        <v>7207028940526</v>
      </c>
      <c r="B3580" s="71">
        <v>7006554522797</v>
      </c>
      <c r="C3580" s="70" t="s">
        <v>79</v>
      </c>
      <c r="D3580">
        <v>0</v>
      </c>
      <c r="E3580" s="72">
        <v>300</v>
      </c>
      <c r="F3580" s="72">
        <v>0</v>
      </c>
      <c r="G3580" s="70" t="s">
        <v>84</v>
      </c>
      <c r="H3580" s="70" t="s">
        <v>360</v>
      </c>
      <c r="I3580" s="70" t="s">
        <v>83</v>
      </c>
    </row>
    <row r="3581" spans="1:9" x14ac:dyDescent="0.2">
      <c r="A3581" s="71">
        <v>7207028940527</v>
      </c>
      <c r="B3581" s="71">
        <v>7006554522797</v>
      </c>
      <c r="C3581" s="70" t="s">
        <v>81</v>
      </c>
      <c r="D3581">
        <v>0</v>
      </c>
      <c r="E3581" s="72">
        <v>700</v>
      </c>
      <c r="F3581" s="72">
        <v>0</v>
      </c>
      <c r="G3581" s="70" t="s">
        <v>84</v>
      </c>
      <c r="H3581" s="70" t="s">
        <v>360</v>
      </c>
      <c r="I3581" s="70" t="s">
        <v>91</v>
      </c>
    </row>
    <row r="3582" spans="1:9" x14ac:dyDescent="0.2">
      <c r="A3582" s="71">
        <v>7207028940528</v>
      </c>
      <c r="B3582" s="71">
        <v>7006554522797</v>
      </c>
      <c r="C3582" s="70" t="s">
        <v>125</v>
      </c>
      <c r="D3582">
        <v>0</v>
      </c>
      <c r="E3582" s="72">
        <v>3500</v>
      </c>
      <c r="F3582" s="72">
        <v>0</v>
      </c>
      <c r="G3582" s="70" t="s">
        <v>84</v>
      </c>
      <c r="H3582" s="70" t="s">
        <v>360</v>
      </c>
      <c r="I3582" s="70" t="s">
        <v>91</v>
      </c>
    </row>
    <row r="3583" spans="1:9" x14ac:dyDescent="0.2">
      <c r="A3583" s="71">
        <v>7207030310612</v>
      </c>
      <c r="B3583" s="71">
        <v>7006560755698</v>
      </c>
      <c r="C3583" s="70" t="s">
        <v>75</v>
      </c>
      <c r="D3583">
        <v>0</v>
      </c>
      <c r="E3583" s="72">
        <v>1500</v>
      </c>
      <c r="F3583" s="72">
        <v>0</v>
      </c>
      <c r="G3583" s="70" t="s">
        <v>84</v>
      </c>
      <c r="H3583" s="70" t="s">
        <v>1155</v>
      </c>
      <c r="I3583" s="70" t="s">
        <v>83</v>
      </c>
    </row>
    <row r="3584" spans="1:9" x14ac:dyDescent="0.2">
      <c r="A3584" s="71">
        <v>7207030310613</v>
      </c>
      <c r="B3584" s="71">
        <v>7006560755698</v>
      </c>
      <c r="C3584" s="70" t="s">
        <v>79</v>
      </c>
      <c r="D3584">
        <v>0</v>
      </c>
      <c r="E3584" s="72">
        <v>600</v>
      </c>
      <c r="F3584" s="72">
        <v>0</v>
      </c>
      <c r="G3584" s="70" t="s">
        <v>84</v>
      </c>
      <c r="H3584" s="70" t="s">
        <v>1155</v>
      </c>
      <c r="I3584" s="70" t="s">
        <v>83</v>
      </c>
    </row>
    <row r="3585" spans="1:9" x14ac:dyDescent="0.2">
      <c r="A3585" s="71">
        <v>7207031270627</v>
      </c>
      <c r="B3585" s="71">
        <v>7006560916807</v>
      </c>
      <c r="C3585" s="70" t="s">
        <v>75</v>
      </c>
      <c r="D3585">
        <v>0</v>
      </c>
      <c r="E3585" s="72">
        <v>4700</v>
      </c>
      <c r="F3585" s="72">
        <v>0</v>
      </c>
      <c r="G3585" s="70" t="s">
        <v>84</v>
      </c>
      <c r="H3585" s="70" t="s">
        <v>1174</v>
      </c>
      <c r="I3585" s="70" t="s">
        <v>83</v>
      </c>
    </row>
    <row r="3586" spans="1:9" x14ac:dyDescent="0.2">
      <c r="A3586" s="71">
        <v>7207031270628</v>
      </c>
      <c r="B3586" s="71">
        <v>7006560916807</v>
      </c>
      <c r="C3586" s="70" t="s">
        <v>79</v>
      </c>
      <c r="D3586">
        <v>0</v>
      </c>
      <c r="E3586" s="72">
        <v>900</v>
      </c>
      <c r="F3586" s="72">
        <v>0</v>
      </c>
      <c r="G3586" s="70" t="s">
        <v>84</v>
      </c>
      <c r="H3586" s="70" t="s">
        <v>1174</v>
      </c>
      <c r="I3586" s="70" t="s">
        <v>83</v>
      </c>
    </row>
    <row r="3587" spans="1:9" x14ac:dyDescent="0.2">
      <c r="A3587" s="71">
        <v>7207033180712</v>
      </c>
      <c r="B3587" s="71">
        <v>7006554452325</v>
      </c>
      <c r="C3587" s="70" t="s">
        <v>75</v>
      </c>
      <c r="D3587">
        <v>0</v>
      </c>
      <c r="E3587" s="72">
        <v>4600</v>
      </c>
      <c r="F3587" s="72">
        <v>0</v>
      </c>
      <c r="G3587" s="70" t="s">
        <v>84</v>
      </c>
      <c r="H3587" s="70" t="s">
        <v>341</v>
      </c>
      <c r="I3587" s="70" t="s">
        <v>83</v>
      </c>
    </row>
    <row r="3588" spans="1:9" x14ac:dyDescent="0.2">
      <c r="A3588" s="71">
        <v>7207033180713</v>
      </c>
      <c r="B3588" s="71">
        <v>7006554452325</v>
      </c>
      <c r="C3588" s="70" t="s">
        <v>79</v>
      </c>
      <c r="D3588">
        <v>0</v>
      </c>
      <c r="E3588" s="72">
        <v>400</v>
      </c>
      <c r="F3588" s="72">
        <v>0</v>
      </c>
      <c r="G3588" s="70" t="s">
        <v>84</v>
      </c>
      <c r="H3588" s="70" t="s">
        <v>341</v>
      </c>
      <c r="I3588" s="70" t="s">
        <v>83</v>
      </c>
    </row>
    <row r="3589" spans="1:9" x14ac:dyDescent="0.2">
      <c r="A3589" s="71">
        <v>7207033180714</v>
      </c>
      <c r="B3589" s="71">
        <v>7006554452325</v>
      </c>
      <c r="C3589" s="70" t="s">
        <v>81</v>
      </c>
      <c r="D3589">
        <v>0</v>
      </c>
      <c r="E3589" s="72">
        <v>100</v>
      </c>
      <c r="F3589" s="72">
        <v>0</v>
      </c>
      <c r="G3589" s="70" t="s">
        <v>84</v>
      </c>
      <c r="H3589" s="70" t="s">
        <v>341</v>
      </c>
      <c r="I3589" s="70" t="s">
        <v>91</v>
      </c>
    </row>
    <row r="3590" spans="1:9" x14ac:dyDescent="0.2">
      <c r="A3590" s="71">
        <v>7207033180715</v>
      </c>
      <c r="B3590" s="71">
        <v>7006554452325</v>
      </c>
      <c r="C3590" s="70" t="s">
        <v>117</v>
      </c>
      <c r="D3590">
        <v>0</v>
      </c>
      <c r="E3590" s="72">
        <v>55900</v>
      </c>
      <c r="F3590" s="72">
        <v>16300</v>
      </c>
      <c r="G3590" s="70" t="s">
        <v>84</v>
      </c>
      <c r="H3590" s="70" t="s">
        <v>341</v>
      </c>
      <c r="I3590" s="70" t="s">
        <v>91</v>
      </c>
    </row>
    <row r="3591" spans="1:9" x14ac:dyDescent="0.2">
      <c r="A3591" s="71">
        <v>7207034340731</v>
      </c>
      <c r="B3591" s="71">
        <v>7006559861675</v>
      </c>
      <c r="C3591" s="70" t="s">
        <v>75</v>
      </c>
      <c r="D3591">
        <v>0</v>
      </c>
      <c r="E3591" s="72">
        <v>1800</v>
      </c>
      <c r="F3591" s="72">
        <v>0</v>
      </c>
      <c r="G3591" s="70" t="s">
        <v>84</v>
      </c>
      <c r="H3591" s="70" t="s">
        <v>1063</v>
      </c>
      <c r="I3591" s="70" t="s">
        <v>83</v>
      </c>
    </row>
    <row r="3592" spans="1:9" x14ac:dyDescent="0.2">
      <c r="A3592" s="71">
        <v>7207034340732</v>
      </c>
      <c r="B3592" s="71">
        <v>7006559861675</v>
      </c>
      <c r="C3592" s="70" t="s">
        <v>79</v>
      </c>
      <c r="D3592">
        <v>0</v>
      </c>
      <c r="E3592" s="72">
        <v>300</v>
      </c>
      <c r="F3592" s="72">
        <v>0</v>
      </c>
      <c r="G3592" s="70" t="s">
        <v>84</v>
      </c>
      <c r="H3592" s="70" t="s">
        <v>1063</v>
      </c>
      <c r="I3592" s="70" t="s">
        <v>83</v>
      </c>
    </row>
    <row r="3593" spans="1:9" x14ac:dyDescent="0.2">
      <c r="A3593" s="71">
        <v>7207034340733</v>
      </c>
      <c r="B3593" s="71">
        <v>7006559861675</v>
      </c>
      <c r="C3593" s="70" t="s">
        <v>81</v>
      </c>
      <c r="D3593">
        <v>0</v>
      </c>
      <c r="E3593" s="72">
        <v>-100</v>
      </c>
      <c r="F3593" s="72">
        <v>0</v>
      </c>
      <c r="G3593" s="70" t="s">
        <v>82</v>
      </c>
      <c r="H3593" s="70" t="s">
        <v>1063</v>
      </c>
      <c r="I3593" s="70" t="s">
        <v>91</v>
      </c>
    </row>
    <row r="3594" spans="1:9" x14ac:dyDescent="0.2">
      <c r="A3594" s="71">
        <v>7207035230747</v>
      </c>
      <c r="B3594" s="71">
        <v>7006559861719</v>
      </c>
      <c r="C3594" s="70" t="s">
        <v>75</v>
      </c>
      <c r="D3594">
        <v>0</v>
      </c>
      <c r="E3594" s="72">
        <v>1800</v>
      </c>
      <c r="F3594" s="72">
        <v>0</v>
      </c>
      <c r="G3594" s="70" t="s">
        <v>84</v>
      </c>
      <c r="H3594" s="70" t="s">
        <v>1066</v>
      </c>
      <c r="I3594" s="70" t="s">
        <v>83</v>
      </c>
    </row>
    <row r="3595" spans="1:9" x14ac:dyDescent="0.2">
      <c r="A3595" s="71">
        <v>7207035230748</v>
      </c>
      <c r="B3595" s="71">
        <v>7006559861719</v>
      </c>
      <c r="C3595" s="70" t="s">
        <v>79</v>
      </c>
      <c r="D3595">
        <v>0</v>
      </c>
      <c r="E3595" s="72">
        <v>100</v>
      </c>
      <c r="F3595" s="72">
        <v>0</v>
      </c>
      <c r="G3595" s="70" t="s">
        <v>84</v>
      </c>
      <c r="H3595" s="70" t="s">
        <v>1066</v>
      </c>
      <c r="I3595" s="70" t="s">
        <v>83</v>
      </c>
    </row>
    <row r="3596" spans="1:9" x14ac:dyDescent="0.2">
      <c r="A3596" s="71">
        <v>7207036390766</v>
      </c>
      <c r="B3596" s="71">
        <v>7006559922194</v>
      </c>
      <c r="C3596" s="70" t="s">
        <v>79</v>
      </c>
      <c r="D3596">
        <v>0</v>
      </c>
      <c r="E3596" s="72">
        <v>200</v>
      </c>
      <c r="F3596" s="72">
        <v>0</v>
      </c>
      <c r="G3596" s="70" t="s">
        <v>84</v>
      </c>
      <c r="H3596" s="70" t="s">
        <v>1075</v>
      </c>
      <c r="I3596" s="70" t="s">
        <v>83</v>
      </c>
    </row>
    <row r="3597" spans="1:9" x14ac:dyDescent="0.2">
      <c r="A3597" s="71">
        <v>7207036390767</v>
      </c>
      <c r="B3597" s="71">
        <v>7006559922194</v>
      </c>
      <c r="C3597" s="70" t="s">
        <v>80</v>
      </c>
      <c r="D3597">
        <v>0</v>
      </c>
      <c r="E3597" s="72">
        <v>100</v>
      </c>
      <c r="F3597" s="72">
        <v>0</v>
      </c>
      <c r="G3597" s="70" t="s">
        <v>84</v>
      </c>
      <c r="H3597" s="70" t="s">
        <v>1075</v>
      </c>
      <c r="I3597" s="70" t="s">
        <v>83</v>
      </c>
    </row>
    <row r="3598" spans="1:9" x14ac:dyDescent="0.2">
      <c r="A3598" s="71">
        <v>7207036390768</v>
      </c>
      <c r="B3598" s="71">
        <v>7006559922194</v>
      </c>
      <c r="C3598" s="70" t="s">
        <v>81</v>
      </c>
      <c r="D3598">
        <v>0</v>
      </c>
      <c r="E3598" s="72">
        <v>1100</v>
      </c>
      <c r="F3598" s="72">
        <v>0</v>
      </c>
      <c r="G3598" s="70" t="s">
        <v>84</v>
      </c>
      <c r="H3598" s="70" t="s">
        <v>1075</v>
      </c>
      <c r="I3598" s="70" t="s">
        <v>91</v>
      </c>
    </row>
    <row r="3599" spans="1:9" x14ac:dyDescent="0.2">
      <c r="A3599" s="71">
        <v>7207036390769</v>
      </c>
      <c r="B3599" s="71">
        <v>7006559922194</v>
      </c>
      <c r="C3599" s="70" t="s">
        <v>75</v>
      </c>
      <c r="D3599">
        <v>0</v>
      </c>
      <c r="E3599" s="72">
        <v>800</v>
      </c>
      <c r="F3599" s="72">
        <v>0</v>
      </c>
      <c r="G3599" s="70" t="s">
        <v>84</v>
      </c>
      <c r="H3599" s="70" t="s">
        <v>1075</v>
      </c>
      <c r="I3599" s="70" t="s">
        <v>83</v>
      </c>
    </row>
    <row r="3600" spans="1:9" x14ac:dyDescent="0.2">
      <c r="A3600" s="71">
        <v>7207046930794</v>
      </c>
      <c r="B3600" s="71">
        <v>7006559922223</v>
      </c>
      <c r="C3600" s="70" t="s">
        <v>75</v>
      </c>
      <c r="D3600">
        <v>0</v>
      </c>
      <c r="E3600" s="72">
        <v>1400</v>
      </c>
      <c r="F3600" s="72">
        <v>0</v>
      </c>
      <c r="G3600" s="70" t="s">
        <v>84</v>
      </c>
      <c r="H3600" s="70" t="s">
        <v>1076</v>
      </c>
      <c r="I3600" s="70" t="s">
        <v>83</v>
      </c>
    </row>
    <row r="3601" spans="1:9" x14ac:dyDescent="0.2">
      <c r="A3601" s="71">
        <v>7207046930795</v>
      </c>
      <c r="B3601" s="71">
        <v>7006559922223</v>
      </c>
      <c r="C3601" s="70" t="s">
        <v>79</v>
      </c>
      <c r="D3601">
        <v>0</v>
      </c>
      <c r="E3601" s="72">
        <v>200</v>
      </c>
      <c r="F3601" s="72">
        <v>0</v>
      </c>
      <c r="G3601" s="70" t="s">
        <v>84</v>
      </c>
      <c r="H3601" s="70" t="s">
        <v>1076</v>
      </c>
      <c r="I3601" s="70" t="s">
        <v>83</v>
      </c>
    </row>
    <row r="3602" spans="1:9" x14ac:dyDescent="0.2">
      <c r="A3602" s="71">
        <v>7207046930796</v>
      </c>
      <c r="B3602" s="71">
        <v>7006559922223</v>
      </c>
      <c r="C3602" s="70" t="s">
        <v>80</v>
      </c>
      <c r="D3602">
        <v>0</v>
      </c>
      <c r="E3602" s="72">
        <v>100</v>
      </c>
      <c r="F3602" s="72">
        <v>0</v>
      </c>
      <c r="G3602" s="70" t="s">
        <v>84</v>
      </c>
      <c r="H3602" s="70" t="s">
        <v>1076</v>
      </c>
      <c r="I3602" s="70" t="s">
        <v>83</v>
      </c>
    </row>
    <row r="3603" spans="1:9" x14ac:dyDescent="0.2">
      <c r="A3603" s="71">
        <v>7207046930797</v>
      </c>
      <c r="B3603" s="71">
        <v>7006559922223</v>
      </c>
      <c r="C3603" s="70" t="s">
        <v>81</v>
      </c>
      <c r="D3603">
        <v>0</v>
      </c>
      <c r="E3603" s="72">
        <v>100</v>
      </c>
      <c r="F3603" s="72">
        <v>0</v>
      </c>
      <c r="G3603" s="70" t="s">
        <v>84</v>
      </c>
      <c r="H3603" s="70" t="s">
        <v>1076</v>
      </c>
      <c r="I3603" s="70" t="s">
        <v>91</v>
      </c>
    </row>
    <row r="3604" spans="1:9" x14ac:dyDescent="0.2">
      <c r="A3604" s="71">
        <v>7207046930798</v>
      </c>
      <c r="B3604" s="71">
        <v>7006559922223</v>
      </c>
      <c r="C3604" s="70" t="s">
        <v>125</v>
      </c>
      <c r="D3604">
        <v>0</v>
      </c>
      <c r="E3604" s="72">
        <v>9600</v>
      </c>
      <c r="F3604" s="72">
        <v>0</v>
      </c>
      <c r="G3604" s="70" t="s">
        <v>84</v>
      </c>
      <c r="H3604" s="70" t="s">
        <v>1076</v>
      </c>
      <c r="I3604" s="70" t="s">
        <v>91</v>
      </c>
    </row>
    <row r="3605" spans="1:9" x14ac:dyDescent="0.2">
      <c r="A3605" s="71">
        <v>7207048080846</v>
      </c>
      <c r="B3605" s="71">
        <v>7006559922279</v>
      </c>
      <c r="C3605" s="70" t="s">
        <v>117</v>
      </c>
      <c r="D3605">
        <v>0</v>
      </c>
      <c r="E3605" s="72">
        <v>113500</v>
      </c>
      <c r="F3605" s="72">
        <v>37300</v>
      </c>
      <c r="G3605" s="70" t="s">
        <v>84</v>
      </c>
      <c r="H3605" s="70" t="s">
        <v>1077</v>
      </c>
      <c r="I3605" s="70" t="s">
        <v>91</v>
      </c>
    </row>
    <row r="3606" spans="1:9" x14ac:dyDescent="0.2">
      <c r="A3606" s="71">
        <v>7207048080847</v>
      </c>
      <c r="B3606" s="71">
        <v>7006559922279</v>
      </c>
      <c r="C3606" s="70" t="s">
        <v>75</v>
      </c>
      <c r="D3606">
        <v>0</v>
      </c>
      <c r="E3606" s="72">
        <v>900</v>
      </c>
      <c r="F3606" s="72">
        <v>0</v>
      </c>
      <c r="G3606" s="70" t="s">
        <v>84</v>
      </c>
      <c r="H3606" s="70" t="s">
        <v>1077</v>
      </c>
      <c r="I3606" s="70" t="s">
        <v>83</v>
      </c>
    </row>
    <row r="3607" spans="1:9" x14ac:dyDescent="0.2">
      <c r="A3607" s="71">
        <v>7207048080848</v>
      </c>
      <c r="B3607" s="71">
        <v>7006559922279</v>
      </c>
      <c r="C3607" s="70" t="s">
        <v>81</v>
      </c>
      <c r="D3607">
        <v>0</v>
      </c>
      <c r="E3607" s="72">
        <v>100</v>
      </c>
      <c r="F3607" s="72">
        <v>0</v>
      </c>
      <c r="G3607" s="70" t="s">
        <v>84</v>
      </c>
      <c r="H3607" s="70" t="s">
        <v>1077</v>
      </c>
      <c r="I3607" s="70" t="s">
        <v>91</v>
      </c>
    </row>
    <row r="3608" spans="1:9" x14ac:dyDescent="0.2">
      <c r="A3608" s="71">
        <v>7207048080849</v>
      </c>
      <c r="B3608" s="71">
        <v>7006559922279</v>
      </c>
      <c r="C3608" s="70" t="s">
        <v>79</v>
      </c>
      <c r="D3608">
        <v>0</v>
      </c>
      <c r="E3608" s="72">
        <v>-300</v>
      </c>
      <c r="F3608" s="72">
        <v>0</v>
      </c>
      <c r="G3608" s="70" t="s">
        <v>82</v>
      </c>
      <c r="H3608" s="70" t="s">
        <v>1077</v>
      </c>
      <c r="I3608" s="70" t="s">
        <v>83</v>
      </c>
    </row>
    <row r="3609" spans="1:9" x14ac:dyDescent="0.2">
      <c r="A3609" s="71">
        <v>7207048760865</v>
      </c>
      <c r="B3609" s="71">
        <v>7006559932343</v>
      </c>
      <c r="C3609" s="70" t="s">
        <v>75</v>
      </c>
      <c r="D3609">
        <v>0</v>
      </c>
      <c r="E3609" s="72">
        <v>300</v>
      </c>
      <c r="F3609" s="72">
        <v>0</v>
      </c>
      <c r="G3609" s="70" t="s">
        <v>84</v>
      </c>
      <c r="H3609" s="70" t="s">
        <v>1078</v>
      </c>
      <c r="I3609" s="70" t="s">
        <v>83</v>
      </c>
    </row>
    <row r="3610" spans="1:9" x14ac:dyDescent="0.2">
      <c r="A3610" s="71">
        <v>7207048760866</v>
      </c>
      <c r="B3610" s="71">
        <v>7006559932343</v>
      </c>
      <c r="C3610" s="70" t="s">
        <v>79</v>
      </c>
      <c r="D3610">
        <v>0</v>
      </c>
      <c r="E3610" s="72">
        <v>400</v>
      </c>
      <c r="F3610" s="72">
        <v>0</v>
      </c>
      <c r="G3610" s="70" t="s">
        <v>84</v>
      </c>
      <c r="H3610" s="70" t="s">
        <v>1078</v>
      </c>
      <c r="I3610" s="70" t="s">
        <v>83</v>
      </c>
    </row>
    <row r="3611" spans="1:9" x14ac:dyDescent="0.2">
      <c r="A3611" s="71">
        <v>7207048760867</v>
      </c>
      <c r="B3611" s="71">
        <v>7006559932343</v>
      </c>
      <c r="C3611" s="70" t="s">
        <v>80</v>
      </c>
      <c r="D3611">
        <v>0</v>
      </c>
      <c r="E3611" s="72">
        <v>100</v>
      </c>
      <c r="F3611" s="72">
        <v>0</v>
      </c>
      <c r="G3611" s="70" t="s">
        <v>84</v>
      </c>
      <c r="H3611" s="70" t="s">
        <v>1078</v>
      </c>
      <c r="I3611" s="70" t="s">
        <v>83</v>
      </c>
    </row>
    <row r="3612" spans="1:9" x14ac:dyDescent="0.2">
      <c r="A3612" s="71">
        <v>7207048760868</v>
      </c>
      <c r="B3612" s="71">
        <v>7006559932343</v>
      </c>
      <c r="C3612" s="70" t="s">
        <v>81</v>
      </c>
      <c r="D3612">
        <v>0</v>
      </c>
      <c r="E3612" s="72">
        <v>-100</v>
      </c>
      <c r="F3612" s="72">
        <v>0</v>
      </c>
      <c r="G3612" s="70" t="s">
        <v>82</v>
      </c>
      <c r="H3612" s="70" t="s">
        <v>1078</v>
      </c>
      <c r="I3612" s="70" t="s">
        <v>91</v>
      </c>
    </row>
    <row r="3613" spans="1:9" x14ac:dyDescent="0.2">
      <c r="A3613" s="71">
        <v>7207049590887</v>
      </c>
      <c r="B3613" s="71">
        <v>7006559942372</v>
      </c>
      <c r="C3613" s="70" t="s">
        <v>111</v>
      </c>
      <c r="D3613">
        <v>0</v>
      </c>
      <c r="E3613" s="72">
        <v>30000</v>
      </c>
      <c r="F3613" s="72">
        <v>4800</v>
      </c>
      <c r="G3613" s="70" t="s">
        <v>84</v>
      </c>
      <c r="H3613" s="70" t="s">
        <v>1079</v>
      </c>
      <c r="I3613" s="70" t="s">
        <v>91</v>
      </c>
    </row>
    <row r="3614" spans="1:9" x14ac:dyDescent="0.2">
      <c r="A3614" s="71">
        <v>7207049590888</v>
      </c>
      <c r="B3614" s="71">
        <v>7006559942372</v>
      </c>
      <c r="C3614" s="70" t="s">
        <v>79</v>
      </c>
      <c r="D3614">
        <v>0</v>
      </c>
      <c r="E3614" s="72">
        <v>300</v>
      </c>
      <c r="F3614" s="72">
        <v>0</v>
      </c>
      <c r="G3614" s="70" t="s">
        <v>84</v>
      </c>
      <c r="H3614" s="70" t="s">
        <v>1079</v>
      </c>
      <c r="I3614" s="70" t="s">
        <v>83</v>
      </c>
    </row>
    <row r="3615" spans="1:9" x14ac:dyDescent="0.2">
      <c r="A3615" s="71">
        <v>7207049590889</v>
      </c>
      <c r="B3615" s="71">
        <v>7006559942372</v>
      </c>
      <c r="C3615" s="70" t="s">
        <v>81</v>
      </c>
      <c r="D3615">
        <v>0</v>
      </c>
      <c r="E3615" s="72">
        <v>2800</v>
      </c>
      <c r="F3615" s="72">
        <v>0</v>
      </c>
      <c r="G3615" s="70" t="s">
        <v>84</v>
      </c>
      <c r="H3615" s="70" t="s">
        <v>1079</v>
      </c>
      <c r="I3615" s="70" t="s">
        <v>91</v>
      </c>
    </row>
    <row r="3616" spans="1:9" x14ac:dyDescent="0.2">
      <c r="A3616" s="71">
        <v>7207050850911</v>
      </c>
      <c r="B3616" s="71">
        <v>7006559942400</v>
      </c>
      <c r="C3616" s="70" t="s">
        <v>79</v>
      </c>
      <c r="D3616">
        <v>1.19</v>
      </c>
      <c r="E3616" s="72">
        <v>200</v>
      </c>
      <c r="F3616" s="72">
        <v>0</v>
      </c>
      <c r="G3616" s="70" t="s">
        <v>100</v>
      </c>
      <c r="H3616" s="70" t="s">
        <v>2519</v>
      </c>
      <c r="I3616" s="70" t="s">
        <v>102</v>
      </c>
    </row>
    <row r="3617" spans="1:9" x14ac:dyDescent="0.2">
      <c r="A3617" s="71">
        <v>7207051300924</v>
      </c>
      <c r="B3617" s="71">
        <v>7006559942400</v>
      </c>
      <c r="C3617" s="70" t="s">
        <v>79</v>
      </c>
      <c r="D3617">
        <v>-2.09</v>
      </c>
      <c r="E3617" s="72">
        <v>-400</v>
      </c>
      <c r="F3617" s="72">
        <v>0</v>
      </c>
      <c r="G3617" s="70" t="s">
        <v>76</v>
      </c>
      <c r="H3617" s="70" t="s">
        <v>2519</v>
      </c>
      <c r="I3617" s="70" t="s">
        <v>2520</v>
      </c>
    </row>
    <row r="3618" spans="1:9" x14ac:dyDescent="0.2">
      <c r="A3618" s="71">
        <v>7207051300925</v>
      </c>
      <c r="B3618" s="71">
        <v>7006559942400</v>
      </c>
      <c r="C3618" s="70" t="s">
        <v>80</v>
      </c>
      <c r="D3618">
        <v>0.49</v>
      </c>
      <c r="E3618" s="72">
        <v>100</v>
      </c>
      <c r="F3618" s="72">
        <v>0</v>
      </c>
      <c r="G3618" s="70" t="s">
        <v>76</v>
      </c>
      <c r="H3618" s="70" t="s">
        <v>2519</v>
      </c>
      <c r="I3618" s="70" t="s">
        <v>301</v>
      </c>
    </row>
    <row r="3619" spans="1:9" x14ac:dyDescent="0.2">
      <c r="A3619" s="71">
        <v>7207051300926</v>
      </c>
      <c r="B3619" s="71">
        <v>7006559942400</v>
      </c>
      <c r="C3619" s="70" t="s">
        <v>297</v>
      </c>
      <c r="D3619">
        <v>1.6</v>
      </c>
      <c r="E3619" s="72">
        <v>300</v>
      </c>
      <c r="F3619" s="72">
        <v>0</v>
      </c>
      <c r="G3619" s="70" t="s">
        <v>76</v>
      </c>
      <c r="H3619" s="70" t="s">
        <v>2519</v>
      </c>
      <c r="I3619" s="70" t="s">
        <v>2521</v>
      </c>
    </row>
    <row r="3620" spans="1:9" x14ac:dyDescent="0.2">
      <c r="A3620" s="71">
        <v>7207053640954</v>
      </c>
      <c r="B3620" s="71">
        <v>7006559942400</v>
      </c>
      <c r="C3620" s="70" t="s">
        <v>79</v>
      </c>
      <c r="D3620">
        <v>0</v>
      </c>
      <c r="E3620" s="72">
        <v>100</v>
      </c>
      <c r="F3620" s="72">
        <v>0</v>
      </c>
      <c r="G3620" s="70" t="s">
        <v>84</v>
      </c>
      <c r="H3620" s="70" t="s">
        <v>2519</v>
      </c>
      <c r="I3620" s="70" t="s">
        <v>83</v>
      </c>
    </row>
    <row r="3621" spans="1:9" x14ac:dyDescent="0.2">
      <c r="A3621" s="71">
        <v>7207053640955</v>
      </c>
      <c r="B3621" s="71">
        <v>7006559942400</v>
      </c>
      <c r="C3621" s="70" t="s">
        <v>297</v>
      </c>
      <c r="D3621">
        <v>0</v>
      </c>
      <c r="E3621" s="72">
        <v>14100</v>
      </c>
      <c r="F3621" s="72">
        <v>0</v>
      </c>
      <c r="G3621" s="70" t="s">
        <v>84</v>
      </c>
      <c r="H3621" s="70" t="s">
        <v>2519</v>
      </c>
      <c r="I3621" s="70" t="s">
        <v>91</v>
      </c>
    </row>
    <row r="3622" spans="1:9" x14ac:dyDescent="0.2">
      <c r="A3622" s="71">
        <v>7207055250971</v>
      </c>
      <c r="B3622" s="71">
        <v>7006559962499</v>
      </c>
      <c r="C3622" s="70" t="s">
        <v>75</v>
      </c>
      <c r="D3622">
        <v>0</v>
      </c>
      <c r="E3622" s="72">
        <v>900</v>
      </c>
      <c r="F3622" s="72">
        <v>0</v>
      </c>
      <c r="G3622" s="70" t="s">
        <v>84</v>
      </c>
      <c r="H3622" s="70" t="s">
        <v>1083</v>
      </c>
      <c r="I3622" s="70" t="s">
        <v>83</v>
      </c>
    </row>
    <row r="3623" spans="1:9" x14ac:dyDescent="0.2">
      <c r="A3623" s="71">
        <v>7207055250972</v>
      </c>
      <c r="B3623" s="71">
        <v>7006559962499</v>
      </c>
      <c r="C3623" s="70" t="s">
        <v>79</v>
      </c>
      <c r="D3623">
        <v>0</v>
      </c>
      <c r="E3623" s="72">
        <v>700</v>
      </c>
      <c r="F3623" s="72">
        <v>0</v>
      </c>
      <c r="G3623" s="70" t="s">
        <v>84</v>
      </c>
      <c r="H3623" s="70" t="s">
        <v>1083</v>
      </c>
      <c r="I3623" s="70" t="s">
        <v>83</v>
      </c>
    </row>
    <row r="3624" spans="1:9" x14ac:dyDescent="0.2">
      <c r="A3624" s="71">
        <v>7207055250973</v>
      </c>
      <c r="B3624" s="71">
        <v>7006559962499</v>
      </c>
      <c r="C3624" s="70" t="s">
        <v>80</v>
      </c>
      <c r="D3624">
        <v>0</v>
      </c>
      <c r="E3624" s="72">
        <v>200</v>
      </c>
      <c r="F3624" s="72">
        <v>0</v>
      </c>
      <c r="G3624" s="70" t="s">
        <v>84</v>
      </c>
      <c r="H3624" s="70" t="s">
        <v>1083</v>
      </c>
      <c r="I3624" s="70" t="s">
        <v>83</v>
      </c>
    </row>
    <row r="3625" spans="1:9" x14ac:dyDescent="0.2">
      <c r="A3625" s="71">
        <v>7207055250974</v>
      </c>
      <c r="B3625" s="71">
        <v>7006559962499</v>
      </c>
      <c r="C3625" s="70" t="s">
        <v>81</v>
      </c>
      <c r="D3625">
        <v>0</v>
      </c>
      <c r="E3625" s="72">
        <v>100</v>
      </c>
      <c r="F3625" s="72">
        <v>0</v>
      </c>
      <c r="G3625" s="70" t="s">
        <v>84</v>
      </c>
      <c r="H3625" s="70" t="s">
        <v>1083</v>
      </c>
      <c r="I3625" s="70" t="s">
        <v>91</v>
      </c>
    </row>
    <row r="3626" spans="1:9" x14ac:dyDescent="0.2">
      <c r="A3626" s="71">
        <v>7207057331015</v>
      </c>
      <c r="B3626" s="71">
        <v>7006555902626</v>
      </c>
      <c r="C3626" s="70" t="s">
        <v>48</v>
      </c>
      <c r="D3626">
        <v>0</v>
      </c>
      <c r="E3626" s="72">
        <v>238500</v>
      </c>
      <c r="F3626" s="72">
        <v>0</v>
      </c>
      <c r="G3626" s="70" t="s">
        <v>49</v>
      </c>
      <c r="H3626" s="70" t="s">
        <v>135</v>
      </c>
      <c r="I3626" s="70" t="s">
        <v>78</v>
      </c>
    </row>
    <row r="3627" spans="1:9" x14ac:dyDescent="0.2">
      <c r="A3627" s="71">
        <v>7207057651017</v>
      </c>
      <c r="B3627" s="71">
        <v>7006555902626</v>
      </c>
      <c r="C3627" s="70" t="s">
        <v>48</v>
      </c>
      <c r="D3627">
        <v>0</v>
      </c>
      <c r="E3627" s="72">
        <v>5100</v>
      </c>
      <c r="F3627" s="72">
        <v>0</v>
      </c>
      <c r="G3627" s="70" t="s">
        <v>84</v>
      </c>
      <c r="H3627" s="70" t="s">
        <v>135</v>
      </c>
      <c r="I3627" s="70" t="s">
        <v>91</v>
      </c>
    </row>
    <row r="3628" spans="1:9" x14ac:dyDescent="0.2">
      <c r="A3628" s="71">
        <v>7207082210053</v>
      </c>
      <c r="B3628" s="71">
        <v>7006555912835</v>
      </c>
      <c r="C3628" s="70" t="s">
        <v>48</v>
      </c>
      <c r="D3628">
        <v>0</v>
      </c>
      <c r="E3628" s="72">
        <v>1600</v>
      </c>
      <c r="F3628" s="72">
        <v>0</v>
      </c>
      <c r="G3628" s="70" t="s">
        <v>84</v>
      </c>
      <c r="H3628" s="70" t="s">
        <v>139</v>
      </c>
      <c r="I3628" s="70" t="s">
        <v>91</v>
      </c>
    </row>
    <row r="3629" spans="1:9" x14ac:dyDescent="0.2">
      <c r="A3629" s="71">
        <v>7207082790067</v>
      </c>
      <c r="B3629" s="71">
        <v>7006555983048</v>
      </c>
      <c r="C3629" s="70" t="s">
        <v>75</v>
      </c>
      <c r="D3629">
        <v>0</v>
      </c>
      <c r="E3629" s="72">
        <v>1200</v>
      </c>
      <c r="F3629" s="72">
        <v>0</v>
      </c>
      <c r="G3629" s="70" t="s">
        <v>84</v>
      </c>
      <c r="H3629" s="70" t="s">
        <v>595</v>
      </c>
      <c r="I3629" s="70" t="s">
        <v>83</v>
      </c>
    </row>
    <row r="3630" spans="1:9" x14ac:dyDescent="0.2">
      <c r="A3630" s="71">
        <v>7207082790068</v>
      </c>
      <c r="B3630" s="71">
        <v>7006555983048</v>
      </c>
      <c r="C3630" s="70" t="s">
        <v>79</v>
      </c>
      <c r="D3630">
        <v>0</v>
      </c>
      <c r="E3630" s="72">
        <v>1000</v>
      </c>
      <c r="F3630" s="72">
        <v>0</v>
      </c>
      <c r="G3630" s="70" t="s">
        <v>84</v>
      </c>
      <c r="H3630" s="70" t="s">
        <v>595</v>
      </c>
      <c r="I3630" s="70" t="s">
        <v>83</v>
      </c>
    </row>
    <row r="3631" spans="1:9" x14ac:dyDescent="0.2">
      <c r="A3631" s="71">
        <v>7207083380085</v>
      </c>
      <c r="B3631" s="71">
        <v>7006555993069</v>
      </c>
      <c r="C3631" s="70" t="s">
        <v>75</v>
      </c>
      <c r="D3631">
        <v>0</v>
      </c>
      <c r="E3631" s="72">
        <v>1700</v>
      </c>
      <c r="F3631" s="72">
        <v>0</v>
      </c>
      <c r="G3631" s="70" t="s">
        <v>84</v>
      </c>
      <c r="H3631" s="70" t="s">
        <v>596</v>
      </c>
      <c r="I3631" s="70" t="s">
        <v>83</v>
      </c>
    </row>
    <row r="3632" spans="1:9" x14ac:dyDescent="0.2">
      <c r="A3632" s="71">
        <v>7207083380086</v>
      </c>
      <c r="B3632" s="71">
        <v>7006555993069</v>
      </c>
      <c r="C3632" s="70" t="s">
        <v>79</v>
      </c>
      <c r="D3632">
        <v>0</v>
      </c>
      <c r="E3632" s="72">
        <v>300</v>
      </c>
      <c r="F3632" s="72">
        <v>0</v>
      </c>
      <c r="G3632" s="70" t="s">
        <v>84</v>
      </c>
      <c r="H3632" s="70" t="s">
        <v>596</v>
      </c>
      <c r="I3632" s="70" t="s">
        <v>83</v>
      </c>
    </row>
    <row r="3633" spans="1:9" x14ac:dyDescent="0.2">
      <c r="A3633" s="71">
        <v>7207084150104</v>
      </c>
      <c r="B3633" s="71">
        <v>7006555993094</v>
      </c>
      <c r="C3633" s="70" t="s">
        <v>75</v>
      </c>
      <c r="D3633">
        <v>0</v>
      </c>
      <c r="E3633" s="72">
        <v>1000</v>
      </c>
      <c r="F3633" s="72">
        <v>0</v>
      </c>
      <c r="G3633" s="70" t="s">
        <v>84</v>
      </c>
      <c r="H3633" s="70" t="s">
        <v>597</v>
      </c>
      <c r="I3633" s="70" t="s">
        <v>83</v>
      </c>
    </row>
    <row r="3634" spans="1:9" x14ac:dyDescent="0.2">
      <c r="A3634" s="71">
        <v>7207084150105</v>
      </c>
      <c r="B3634" s="71">
        <v>7006555993094</v>
      </c>
      <c r="C3634" s="70" t="s">
        <v>79</v>
      </c>
      <c r="D3634">
        <v>0</v>
      </c>
      <c r="E3634" s="72">
        <v>600</v>
      </c>
      <c r="F3634" s="72">
        <v>0</v>
      </c>
      <c r="G3634" s="70" t="s">
        <v>84</v>
      </c>
      <c r="H3634" s="70" t="s">
        <v>597</v>
      </c>
      <c r="I3634" s="70" t="s">
        <v>83</v>
      </c>
    </row>
    <row r="3635" spans="1:9" x14ac:dyDescent="0.2">
      <c r="A3635" s="71">
        <v>7207084150106</v>
      </c>
      <c r="B3635" s="71">
        <v>7006555993094</v>
      </c>
      <c r="C3635" s="70" t="s">
        <v>81</v>
      </c>
      <c r="D3635">
        <v>0</v>
      </c>
      <c r="E3635" s="72">
        <v>1300</v>
      </c>
      <c r="F3635" s="72">
        <v>0</v>
      </c>
      <c r="G3635" s="70" t="s">
        <v>84</v>
      </c>
      <c r="H3635" s="70" t="s">
        <v>597</v>
      </c>
      <c r="I3635" s="70" t="s">
        <v>91</v>
      </c>
    </row>
    <row r="3636" spans="1:9" x14ac:dyDescent="0.2">
      <c r="A3636" s="71">
        <v>7207084150107</v>
      </c>
      <c r="B3636" s="71">
        <v>7006555993094</v>
      </c>
      <c r="C3636" s="70" t="s">
        <v>125</v>
      </c>
      <c r="D3636">
        <v>0</v>
      </c>
      <c r="E3636" s="72">
        <v>1300</v>
      </c>
      <c r="F3636" s="72">
        <v>0</v>
      </c>
      <c r="G3636" s="70" t="s">
        <v>84</v>
      </c>
      <c r="H3636" s="70" t="s">
        <v>597</v>
      </c>
      <c r="I3636" s="70" t="s">
        <v>91</v>
      </c>
    </row>
    <row r="3637" spans="1:9" x14ac:dyDescent="0.2">
      <c r="A3637" s="71">
        <v>7207084150108</v>
      </c>
      <c r="B3637" s="71">
        <v>7006555993094</v>
      </c>
      <c r="C3637" s="70" t="s">
        <v>80</v>
      </c>
      <c r="D3637">
        <v>0</v>
      </c>
      <c r="E3637" s="72">
        <v>-100</v>
      </c>
      <c r="F3637" s="72">
        <v>0</v>
      </c>
      <c r="G3637" s="70" t="s">
        <v>82</v>
      </c>
      <c r="H3637" s="70" t="s">
        <v>597</v>
      </c>
      <c r="I3637" s="70" t="s">
        <v>83</v>
      </c>
    </row>
    <row r="3638" spans="1:9" x14ac:dyDescent="0.2">
      <c r="A3638" s="71">
        <v>7207085570122</v>
      </c>
      <c r="B3638" s="71">
        <v>7006561450272</v>
      </c>
      <c r="C3638" s="70" t="s">
        <v>75</v>
      </c>
      <c r="D3638">
        <v>0</v>
      </c>
      <c r="E3638" s="72">
        <v>800</v>
      </c>
      <c r="F3638" s="72">
        <v>0</v>
      </c>
      <c r="G3638" s="70" t="s">
        <v>84</v>
      </c>
      <c r="H3638" s="70" t="s">
        <v>1247</v>
      </c>
      <c r="I3638" s="70" t="s">
        <v>83</v>
      </c>
    </row>
    <row r="3639" spans="1:9" x14ac:dyDescent="0.2">
      <c r="A3639" s="71">
        <v>7207085570123</v>
      </c>
      <c r="B3639" s="71">
        <v>7006561450272</v>
      </c>
      <c r="C3639" s="70" t="s">
        <v>79</v>
      </c>
      <c r="D3639">
        <v>0</v>
      </c>
      <c r="E3639" s="72">
        <v>300</v>
      </c>
      <c r="F3639" s="72">
        <v>0</v>
      </c>
      <c r="G3639" s="70" t="s">
        <v>84</v>
      </c>
      <c r="H3639" s="70" t="s">
        <v>1247</v>
      </c>
      <c r="I3639" s="70" t="s">
        <v>83</v>
      </c>
    </row>
    <row r="3640" spans="1:9" x14ac:dyDescent="0.2">
      <c r="A3640" s="71">
        <v>7207086790148</v>
      </c>
      <c r="B3640" s="71">
        <v>7006559067922</v>
      </c>
      <c r="C3640" s="70" t="s">
        <v>81</v>
      </c>
      <c r="D3640">
        <v>0</v>
      </c>
      <c r="E3640" s="72">
        <v>100</v>
      </c>
      <c r="F3640" s="72">
        <v>0</v>
      </c>
      <c r="G3640" s="70" t="s">
        <v>84</v>
      </c>
      <c r="H3640" s="70" t="s">
        <v>975</v>
      </c>
      <c r="I3640" s="70" t="s">
        <v>91</v>
      </c>
    </row>
    <row r="3641" spans="1:9" x14ac:dyDescent="0.2">
      <c r="A3641" s="71">
        <v>7207086790149</v>
      </c>
      <c r="B3641" s="71">
        <v>7006559067922</v>
      </c>
      <c r="C3641" s="70" t="s">
        <v>75</v>
      </c>
      <c r="D3641">
        <v>0</v>
      </c>
      <c r="E3641" s="72">
        <v>1800</v>
      </c>
      <c r="F3641" s="72">
        <v>0</v>
      </c>
      <c r="G3641" s="70" t="s">
        <v>84</v>
      </c>
      <c r="H3641" s="70" t="s">
        <v>975</v>
      </c>
      <c r="I3641" s="70" t="s">
        <v>83</v>
      </c>
    </row>
    <row r="3642" spans="1:9" x14ac:dyDescent="0.2">
      <c r="A3642" s="71">
        <v>7207086790150</v>
      </c>
      <c r="B3642" s="71">
        <v>7006559067922</v>
      </c>
      <c r="C3642" s="70" t="s">
        <v>79</v>
      </c>
      <c r="D3642">
        <v>0</v>
      </c>
      <c r="E3642" s="72">
        <v>100</v>
      </c>
      <c r="F3642" s="72">
        <v>0</v>
      </c>
      <c r="G3642" s="70" t="s">
        <v>84</v>
      </c>
      <c r="H3642" s="70" t="s">
        <v>975</v>
      </c>
      <c r="I3642" s="70" t="s">
        <v>83</v>
      </c>
    </row>
    <row r="3643" spans="1:9" x14ac:dyDescent="0.2">
      <c r="A3643" s="71">
        <v>7207087430182</v>
      </c>
      <c r="B3643" s="71">
        <v>7006555680798</v>
      </c>
      <c r="C3643" s="70" t="s">
        <v>117</v>
      </c>
      <c r="D3643">
        <v>0</v>
      </c>
      <c r="E3643" s="72">
        <v>50900</v>
      </c>
      <c r="F3643" s="72">
        <v>34900</v>
      </c>
      <c r="G3643" s="70" t="s">
        <v>84</v>
      </c>
      <c r="H3643" s="70" t="s">
        <v>566</v>
      </c>
      <c r="I3643" s="70" t="s">
        <v>91</v>
      </c>
    </row>
    <row r="3644" spans="1:9" x14ac:dyDescent="0.2">
      <c r="A3644" s="71">
        <v>7207087430183</v>
      </c>
      <c r="B3644" s="71">
        <v>7006555680798</v>
      </c>
      <c r="C3644" s="70" t="s">
        <v>75</v>
      </c>
      <c r="D3644">
        <v>0</v>
      </c>
      <c r="E3644" s="72">
        <v>600</v>
      </c>
      <c r="F3644" s="72">
        <v>0</v>
      </c>
      <c r="G3644" s="70" t="s">
        <v>84</v>
      </c>
      <c r="H3644" s="70" t="s">
        <v>566</v>
      </c>
      <c r="I3644" s="70" t="s">
        <v>83</v>
      </c>
    </row>
    <row r="3645" spans="1:9" x14ac:dyDescent="0.2">
      <c r="A3645" s="71">
        <v>7207087430184</v>
      </c>
      <c r="B3645" s="71">
        <v>7006555680798</v>
      </c>
      <c r="C3645" s="70" t="s">
        <v>79</v>
      </c>
      <c r="D3645">
        <v>0</v>
      </c>
      <c r="E3645" s="72">
        <v>100</v>
      </c>
      <c r="F3645" s="72">
        <v>0</v>
      </c>
      <c r="G3645" s="70" t="s">
        <v>84</v>
      </c>
      <c r="H3645" s="70" t="s">
        <v>566</v>
      </c>
      <c r="I3645" s="70" t="s">
        <v>83</v>
      </c>
    </row>
    <row r="3646" spans="1:9" x14ac:dyDescent="0.2">
      <c r="A3646" s="71">
        <v>7207088320200</v>
      </c>
      <c r="B3646" s="71">
        <v>7006555700839</v>
      </c>
      <c r="C3646" s="70" t="s">
        <v>75</v>
      </c>
      <c r="D3646">
        <v>0</v>
      </c>
      <c r="E3646" s="72">
        <v>1000</v>
      </c>
      <c r="F3646" s="72">
        <v>0</v>
      </c>
      <c r="G3646" s="70" t="s">
        <v>84</v>
      </c>
      <c r="H3646" s="70" t="s">
        <v>568</v>
      </c>
      <c r="I3646" s="70" t="s">
        <v>83</v>
      </c>
    </row>
    <row r="3647" spans="1:9" x14ac:dyDescent="0.2">
      <c r="A3647" s="71">
        <v>7207088320201</v>
      </c>
      <c r="B3647" s="71">
        <v>7006555700839</v>
      </c>
      <c r="C3647" s="70" t="s">
        <v>79</v>
      </c>
      <c r="D3647">
        <v>0</v>
      </c>
      <c r="E3647" s="72">
        <v>100</v>
      </c>
      <c r="F3647" s="72">
        <v>0</v>
      </c>
      <c r="G3647" s="70" t="s">
        <v>84</v>
      </c>
      <c r="H3647" s="70" t="s">
        <v>568</v>
      </c>
      <c r="I3647" s="70" t="s">
        <v>83</v>
      </c>
    </row>
    <row r="3648" spans="1:9" x14ac:dyDescent="0.2">
      <c r="A3648" s="71">
        <v>7207088970215</v>
      </c>
      <c r="B3648" s="71">
        <v>7006555700888</v>
      </c>
      <c r="C3648" s="70" t="s">
        <v>75</v>
      </c>
      <c r="D3648">
        <v>0</v>
      </c>
      <c r="E3648" s="72">
        <v>1200</v>
      </c>
      <c r="F3648" s="72">
        <v>0</v>
      </c>
      <c r="G3648" s="70" t="s">
        <v>84</v>
      </c>
      <c r="H3648" s="70" t="s">
        <v>570</v>
      </c>
      <c r="I3648" s="70" t="s">
        <v>83</v>
      </c>
    </row>
    <row r="3649" spans="1:9" x14ac:dyDescent="0.2">
      <c r="A3649" s="71">
        <v>7207088970216</v>
      </c>
      <c r="B3649" s="71">
        <v>7006555700888</v>
      </c>
      <c r="C3649" s="70" t="s">
        <v>79</v>
      </c>
      <c r="D3649">
        <v>0</v>
      </c>
      <c r="E3649" s="72">
        <v>300</v>
      </c>
      <c r="F3649" s="72">
        <v>0</v>
      </c>
      <c r="G3649" s="70" t="s">
        <v>84</v>
      </c>
      <c r="H3649" s="70" t="s">
        <v>570</v>
      </c>
      <c r="I3649" s="70" t="s">
        <v>83</v>
      </c>
    </row>
    <row r="3650" spans="1:9" x14ac:dyDescent="0.2">
      <c r="A3650" s="71">
        <v>7207088970217</v>
      </c>
      <c r="B3650" s="71">
        <v>7006555700888</v>
      </c>
      <c r="C3650" s="70" t="s">
        <v>80</v>
      </c>
      <c r="D3650">
        <v>0</v>
      </c>
      <c r="E3650" s="72">
        <v>-100</v>
      </c>
      <c r="F3650" s="72">
        <v>0</v>
      </c>
      <c r="G3650" s="70" t="s">
        <v>82</v>
      </c>
      <c r="H3650" s="70" t="s">
        <v>570</v>
      </c>
      <c r="I3650" s="70" t="s">
        <v>83</v>
      </c>
    </row>
    <row r="3651" spans="1:9" x14ac:dyDescent="0.2">
      <c r="A3651" s="71">
        <v>7207090000233</v>
      </c>
      <c r="B3651" s="71">
        <v>7006566024925</v>
      </c>
      <c r="C3651" s="70" t="s">
        <v>75</v>
      </c>
      <c r="D3651">
        <v>0</v>
      </c>
      <c r="E3651" s="72">
        <v>2500</v>
      </c>
      <c r="F3651" s="72">
        <v>0</v>
      </c>
      <c r="G3651" s="70" t="s">
        <v>84</v>
      </c>
      <c r="H3651" s="70" t="s">
        <v>1835</v>
      </c>
      <c r="I3651" s="70" t="s">
        <v>83</v>
      </c>
    </row>
    <row r="3652" spans="1:9" x14ac:dyDescent="0.2">
      <c r="A3652" s="71">
        <v>7207090000234</v>
      </c>
      <c r="B3652" s="71">
        <v>7006566024925</v>
      </c>
      <c r="C3652" s="70" t="s">
        <v>79</v>
      </c>
      <c r="D3652">
        <v>0</v>
      </c>
      <c r="E3652" s="72">
        <v>300</v>
      </c>
      <c r="F3652" s="72">
        <v>0</v>
      </c>
      <c r="G3652" s="70" t="s">
        <v>84</v>
      </c>
      <c r="H3652" s="70" t="s">
        <v>1835</v>
      </c>
      <c r="I3652" s="70" t="s">
        <v>83</v>
      </c>
    </row>
    <row r="3653" spans="1:9" x14ac:dyDescent="0.2">
      <c r="A3653" s="71">
        <v>7207090000235</v>
      </c>
      <c r="B3653" s="71">
        <v>7006566024925</v>
      </c>
      <c r="C3653" s="70" t="s">
        <v>80</v>
      </c>
      <c r="D3653">
        <v>0</v>
      </c>
      <c r="E3653" s="72">
        <v>100</v>
      </c>
      <c r="F3653" s="72">
        <v>0</v>
      </c>
      <c r="G3653" s="70" t="s">
        <v>84</v>
      </c>
      <c r="H3653" s="70" t="s">
        <v>1835</v>
      </c>
      <c r="I3653" s="70" t="s">
        <v>83</v>
      </c>
    </row>
    <row r="3654" spans="1:9" x14ac:dyDescent="0.2">
      <c r="A3654" s="71">
        <v>7207090000236</v>
      </c>
      <c r="B3654" s="71">
        <v>7006566024925</v>
      </c>
      <c r="C3654" s="70" t="s">
        <v>81</v>
      </c>
      <c r="D3654">
        <v>0</v>
      </c>
      <c r="E3654" s="72">
        <v>-100</v>
      </c>
      <c r="F3654" s="72">
        <v>0</v>
      </c>
      <c r="G3654" s="70" t="s">
        <v>82</v>
      </c>
      <c r="H3654" s="70" t="s">
        <v>1835</v>
      </c>
      <c r="I3654" s="70" t="s">
        <v>91</v>
      </c>
    </row>
    <row r="3655" spans="1:9" x14ac:dyDescent="0.2">
      <c r="A3655" s="71">
        <v>7207091780268</v>
      </c>
      <c r="B3655" s="71">
        <v>7006565984829</v>
      </c>
      <c r="C3655" s="70" t="s">
        <v>75</v>
      </c>
      <c r="D3655">
        <v>-7.95</v>
      </c>
      <c r="E3655" s="72">
        <v>-2100</v>
      </c>
      <c r="F3655" s="72">
        <v>0</v>
      </c>
      <c r="G3655" s="70" t="s">
        <v>76</v>
      </c>
      <c r="H3655" s="70" t="s">
        <v>2522</v>
      </c>
      <c r="I3655" s="70" t="s">
        <v>361</v>
      </c>
    </row>
    <row r="3656" spans="1:9" x14ac:dyDescent="0.2">
      <c r="A3656" s="71">
        <v>7207091780269</v>
      </c>
      <c r="B3656" s="71">
        <v>7006565984829</v>
      </c>
      <c r="C3656" s="70" t="s">
        <v>79</v>
      </c>
      <c r="D3656">
        <v>9.1050000000000004</v>
      </c>
      <c r="E3656" s="72">
        <v>6500</v>
      </c>
      <c r="F3656" s="72">
        <v>0</v>
      </c>
      <c r="G3656" s="70" t="s">
        <v>76</v>
      </c>
      <c r="H3656" s="70" t="s">
        <v>2522</v>
      </c>
      <c r="I3656" s="70" t="s">
        <v>136</v>
      </c>
    </row>
    <row r="3657" spans="1:9" x14ac:dyDescent="0.2">
      <c r="A3657" s="71">
        <v>7207091780270</v>
      </c>
      <c r="B3657" s="71">
        <v>7006565984829</v>
      </c>
      <c r="C3657" s="70" t="s">
        <v>81</v>
      </c>
      <c r="D3657">
        <v>-1.155</v>
      </c>
      <c r="E3657" s="72">
        <v>-4400</v>
      </c>
      <c r="F3657" s="72">
        <v>0</v>
      </c>
      <c r="G3657" s="70" t="s">
        <v>76</v>
      </c>
      <c r="H3657" s="70" t="s">
        <v>2522</v>
      </c>
      <c r="I3657" s="70" t="s">
        <v>361</v>
      </c>
    </row>
    <row r="3658" spans="1:9" x14ac:dyDescent="0.2">
      <c r="A3658" s="71">
        <v>7207092520280</v>
      </c>
      <c r="B3658" s="71">
        <v>7006565984829</v>
      </c>
      <c r="C3658" s="70" t="s">
        <v>75</v>
      </c>
      <c r="D3658">
        <v>0</v>
      </c>
      <c r="E3658" s="72">
        <v>200</v>
      </c>
      <c r="F3658" s="72">
        <v>0</v>
      </c>
      <c r="G3658" s="70" t="s">
        <v>84</v>
      </c>
      <c r="H3658" s="70" t="s">
        <v>2522</v>
      </c>
      <c r="I3658" s="70" t="s">
        <v>83</v>
      </c>
    </row>
    <row r="3659" spans="1:9" x14ac:dyDescent="0.2">
      <c r="A3659" s="71">
        <v>7207092520281</v>
      </c>
      <c r="B3659" s="71">
        <v>7006565984829</v>
      </c>
      <c r="C3659" s="70" t="s">
        <v>79</v>
      </c>
      <c r="D3659">
        <v>0</v>
      </c>
      <c r="E3659" s="72">
        <v>-3800</v>
      </c>
      <c r="F3659" s="72">
        <v>0</v>
      </c>
      <c r="G3659" s="70" t="s">
        <v>82</v>
      </c>
      <c r="H3659" s="70" t="s">
        <v>2522</v>
      </c>
      <c r="I3659" s="70" t="s">
        <v>83</v>
      </c>
    </row>
    <row r="3660" spans="1:9" x14ac:dyDescent="0.2">
      <c r="A3660" s="71">
        <v>7207092520282</v>
      </c>
      <c r="B3660" s="71">
        <v>7006565984829</v>
      </c>
      <c r="C3660" s="70" t="s">
        <v>81</v>
      </c>
      <c r="D3660">
        <v>0</v>
      </c>
      <c r="E3660" s="72">
        <v>-100</v>
      </c>
      <c r="F3660" s="72">
        <v>0</v>
      </c>
      <c r="G3660" s="70" t="s">
        <v>82</v>
      </c>
      <c r="H3660" s="70" t="s">
        <v>2522</v>
      </c>
      <c r="I3660" s="70" t="s">
        <v>91</v>
      </c>
    </row>
    <row r="3661" spans="1:9" x14ac:dyDescent="0.2">
      <c r="A3661" s="71">
        <v>7207094270307</v>
      </c>
      <c r="B3661" s="71">
        <v>7006561288948</v>
      </c>
      <c r="C3661" s="70" t="s">
        <v>75</v>
      </c>
      <c r="D3661">
        <v>0</v>
      </c>
      <c r="E3661" s="72">
        <v>600</v>
      </c>
      <c r="F3661" s="72">
        <v>0</v>
      </c>
      <c r="G3661" s="70" t="s">
        <v>84</v>
      </c>
      <c r="H3661" s="70" t="s">
        <v>1219</v>
      </c>
      <c r="I3661" s="70" t="s">
        <v>83</v>
      </c>
    </row>
    <row r="3662" spans="1:9" x14ac:dyDescent="0.2">
      <c r="A3662" s="71">
        <v>7207094270308</v>
      </c>
      <c r="B3662" s="71">
        <v>7006561288948</v>
      </c>
      <c r="C3662" s="70" t="s">
        <v>80</v>
      </c>
      <c r="D3662">
        <v>0</v>
      </c>
      <c r="E3662" s="72">
        <v>-500</v>
      </c>
      <c r="F3662" s="72">
        <v>0</v>
      </c>
      <c r="G3662" s="70" t="s">
        <v>82</v>
      </c>
      <c r="H3662" s="70" t="s">
        <v>1219</v>
      </c>
      <c r="I3662" s="70" t="s">
        <v>83</v>
      </c>
    </row>
    <row r="3663" spans="1:9" x14ac:dyDescent="0.2">
      <c r="A3663" s="71">
        <v>7207094270309</v>
      </c>
      <c r="B3663" s="71">
        <v>7006561288948</v>
      </c>
      <c r="C3663" s="70" t="s">
        <v>81</v>
      </c>
      <c r="D3663">
        <v>0</v>
      </c>
      <c r="E3663" s="72">
        <v>4000</v>
      </c>
      <c r="F3663" s="72">
        <v>0</v>
      </c>
      <c r="G3663" s="70" t="s">
        <v>84</v>
      </c>
      <c r="H3663" s="70" t="s">
        <v>1219</v>
      </c>
      <c r="I3663" s="70" t="s">
        <v>91</v>
      </c>
    </row>
    <row r="3664" spans="1:9" x14ac:dyDescent="0.2">
      <c r="A3664" s="71">
        <v>7207094270310</v>
      </c>
      <c r="B3664" s="71">
        <v>7006561288948</v>
      </c>
      <c r="C3664" s="70" t="s">
        <v>297</v>
      </c>
      <c r="D3664">
        <v>0</v>
      </c>
      <c r="E3664" s="72">
        <v>33000</v>
      </c>
      <c r="F3664" s="72">
        <v>0</v>
      </c>
      <c r="G3664" s="70" t="s">
        <v>84</v>
      </c>
      <c r="H3664" s="70" t="s">
        <v>1219</v>
      </c>
      <c r="I3664" s="70" t="s">
        <v>91</v>
      </c>
    </row>
    <row r="3665" spans="1:9" x14ac:dyDescent="0.2">
      <c r="A3665" s="71">
        <v>7207096380330</v>
      </c>
      <c r="B3665" s="71">
        <v>7006561118105</v>
      </c>
      <c r="C3665" s="70" t="s">
        <v>75</v>
      </c>
      <c r="D3665">
        <v>0</v>
      </c>
      <c r="E3665" s="72">
        <v>1100</v>
      </c>
      <c r="F3665" s="72">
        <v>0</v>
      </c>
      <c r="G3665" s="70" t="s">
        <v>84</v>
      </c>
      <c r="H3665" s="70" t="s">
        <v>1195</v>
      </c>
      <c r="I3665" s="70" t="s">
        <v>83</v>
      </c>
    </row>
    <row r="3666" spans="1:9" x14ac:dyDescent="0.2">
      <c r="A3666" s="71">
        <v>7207096380331</v>
      </c>
      <c r="B3666" s="71">
        <v>7006561118105</v>
      </c>
      <c r="C3666" s="70" t="s">
        <v>79</v>
      </c>
      <c r="D3666">
        <v>0</v>
      </c>
      <c r="E3666" s="72">
        <v>200</v>
      </c>
      <c r="F3666" s="72">
        <v>0</v>
      </c>
      <c r="G3666" s="70" t="s">
        <v>84</v>
      </c>
      <c r="H3666" s="70" t="s">
        <v>1195</v>
      </c>
      <c r="I3666" s="70" t="s">
        <v>83</v>
      </c>
    </row>
    <row r="3667" spans="1:9" x14ac:dyDescent="0.2">
      <c r="A3667" s="71">
        <v>7207096380332</v>
      </c>
      <c r="B3667" s="71">
        <v>7006561118105</v>
      </c>
      <c r="C3667" s="70" t="s">
        <v>81</v>
      </c>
      <c r="D3667">
        <v>0</v>
      </c>
      <c r="E3667" s="72">
        <v>-3300</v>
      </c>
      <c r="F3667" s="72">
        <v>0</v>
      </c>
      <c r="G3667" s="70" t="s">
        <v>82</v>
      </c>
      <c r="H3667" s="70" t="s">
        <v>1195</v>
      </c>
      <c r="I3667" s="70" t="s">
        <v>91</v>
      </c>
    </row>
    <row r="3668" spans="1:9" x14ac:dyDescent="0.2">
      <c r="A3668" s="71">
        <v>7207098180360</v>
      </c>
      <c r="B3668" s="71">
        <v>7006561118148</v>
      </c>
      <c r="C3668" s="70" t="s">
        <v>117</v>
      </c>
      <c r="D3668">
        <v>0</v>
      </c>
      <c r="E3668" s="72">
        <v>37500</v>
      </c>
      <c r="F3668" s="72">
        <v>0</v>
      </c>
      <c r="G3668" s="70" t="s">
        <v>84</v>
      </c>
      <c r="H3668" s="70" t="s">
        <v>1197</v>
      </c>
      <c r="I3668" s="70" t="s">
        <v>91</v>
      </c>
    </row>
    <row r="3669" spans="1:9" x14ac:dyDescent="0.2">
      <c r="A3669" s="71">
        <v>7207098180361</v>
      </c>
      <c r="B3669" s="71">
        <v>7006561118148</v>
      </c>
      <c r="C3669" s="70" t="s">
        <v>117</v>
      </c>
      <c r="D3669">
        <v>0</v>
      </c>
      <c r="E3669" s="72">
        <v>0</v>
      </c>
      <c r="F3669" s="72">
        <v>-700</v>
      </c>
      <c r="G3669" s="70" t="s">
        <v>82</v>
      </c>
      <c r="H3669" s="70" t="s">
        <v>1197</v>
      </c>
      <c r="I3669" s="70" t="s">
        <v>91</v>
      </c>
    </row>
    <row r="3670" spans="1:9" x14ac:dyDescent="0.2">
      <c r="A3670" s="71">
        <v>7207098180362</v>
      </c>
      <c r="B3670" s="71">
        <v>7006561118148</v>
      </c>
      <c r="C3670" s="70" t="s">
        <v>75</v>
      </c>
      <c r="D3670">
        <v>0</v>
      </c>
      <c r="E3670" s="72">
        <v>1000</v>
      </c>
      <c r="F3670" s="72">
        <v>0</v>
      </c>
      <c r="G3670" s="70" t="s">
        <v>84</v>
      </c>
      <c r="H3670" s="70" t="s">
        <v>1197</v>
      </c>
      <c r="I3670" s="70" t="s">
        <v>83</v>
      </c>
    </row>
    <row r="3671" spans="1:9" x14ac:dyDescent="0.2">
      <c r="A3671" s="71">
        <v>7207098180363</v>
      </c>
      <c r="B3671" s="71">
        <v>7006561118148</v>
      </c>
      <c r="C3671" s="70" t="s">
        <v>80</v>
      </c>
      <c r="D3671">
        <v>0</v>
      </c>
      <c r="E3671" s="72">
        <v>-14800</v>
      </c>
      <c r="F3671" s="72">
        <v>0</v>
      </c>
      <c r="G3671" s="70" t="s">
        <v>82</v>
      </c>
      <c r="H3671" s="70" t="s">
        <v>1197</v>
      </c>
      <c r="I3671" s="70" t="s">
        <v>83</v>
      </c>
    </row>
    <row r="3672" spans="1:9" x14ac:dyDescent="0.2">
      <c r="A3672" s="71">
        <v>7207098180364</v>
      </c>
      <c r="B3672" s="71">
        <v>7006561118148</v>
      </c>
      <c r="C3672" s="70" t="s">
        <v>157</v>
      </c>
      <c r="D3672">
        <v>0</v>
      </c>
      <c r="E3672" s="72">
        <v>-400</v>
      </c>
      <c r="F3672" s="72">
        <v>0</v>
      </c>
      <c r="G3672" s="70" t="s">
        <v>82</v>
      </c>
      <c r="H3672" s="70" t="s">
        <v>1197</v>
      </c>
      <c r="I3672" s="70" t="s">
        <v>83</v>
      </c>
    </row>
    <row r="3673" spans="1:9" x14ac:dyDescent="0.2">
      <c r="A3673" s="71">
        <v>7207098180365</v>
      </c>
      <c r="B3673" s="71">
        <v>7006561118148</v>
      </c>
      <c r="C3673" s="70" t="s">
        <v>81</v>
      </c>
      <c r="D3673">
        <v>0</v>
      </c>
      <c r="E3673" s="72">
        <v>100</v>
      </c>
      <c r="F3673" s="72">
        <v>0</v>
      </c>
      <c r="G3673" s="70" t="s">
        <v>84</v>
      </c>
      <c r="H3673" s="70" t="s">
        <v>1197</v>
      </c>
      <c r="I3673" s="70" t="s">
        <v>91</v>
      </c>
    </row>
    <row r="3674" spans="1:9" x14ac:dyDescent="0.2">
      <c r="A3674" s="71">
        <v>7207099390387</v>
      </c>
      <c r="B3674" s="71">
        <v>7006561128186</v>
      </c>
      <c r="C3674" s="70" t="s">
        <v>75</v>
      </c>
      <c r="D3674">
        <v>0</v>
      </c>
      <c r="E3674" s="72">
        <v>500</v>
      </c>
      <c r="F3674" s="72">
        <v>0</v>
      </c>
      <c r="G3674" s="70" t="s">
        <v>84</v>
      </c>
      <c r="H3674" s="70" t="s">
        <v>1198</v>
      </c>
      <c r="I3674" s="70" t="s">
        <v>83</v>
      </c>
    </row>
    <row r="3675" spans="1:9" x14ac:dyDescent="0.2">
      <c r="A3675" s="71">
        <v>7207099390388</v>
      </c>
      <c r="B3675" s="71">
        <v>7006561128186</v>
      </c>
      <c r="C3675" s="70" t="s">
        <v>81</v>
      </c>
      <c r="D3675">
        <v>0</v>
      </c>
      <c r="E3675" s="72">
        <v>5600</v>
      </c>
      <c r="F3675" s="72">
        <v>0</v>
      </c>
      <c r="G3675" s="70" t="s">
        <v>84</v>
      </c>
      <c r="H3675" s="70" t="s">
        <v>1198</v>
      </c>
      <c r="I3675" s="70" t="s">
        <v>91</v>
      </c>
    </row>
    <row r="3676" spans="1:9" x14ac:dyDescent="0.2">
      <c r="A3676" s="71">
        <v>7207099390389</v>
      </c>
      <c r="B3676" s="71">
        <v>7006561128186</v>
      </c>
      <c r="C3676" s="70" t="s">
        <v>297</v>
      </c>
      <c r="D3676">
        <v>0</v>
      </c>
      <c r="E3676" s="72">
        <v>26500</v>
      </c>
      <c r="F3676" s="72">
        <v>0</v>
      </c>
      <c r="G3676" s="70" t="s">
        <v>84</v>
      </c>
      <c r="H3676" s="70" t="s">
        <v>1198</v>
      </c>
      <c r="I3676" s="70" t="s">
        <v>91</v>
      </c>
    </row>
    <row r="3677" spans="1:9" x14ac:dyDescent="0.2">
      <c r="A3677" s="71">
        <v>7207099390390</v>
      </c>
      <c r="B3677" s="71">
        <v>7006561128186</v>
      </c>
      <c r="C3677" s="70" t="s">
        <v>80</v>
      </c>
      <c r="D3677">
        <v>0</v>
      </c>
      <c r="E3677" s="72">
        <v>-500</v>
      </c>
      <c r="F3677" s="72">
        <v>0</v>
      </c>
      <c r="G3677" s="70" t="s">
        <v>82</v>
      </c>
      <c r="H3677" s="70" t="s">
        <v>1198</v>
      </c>
      <c r="I3677" s="70" t="s">
        <v>83</v>
      </c>
    </row>
    <row r="3678" spans="1:9" x14ac:dyDescent="0.2">
      <c r="A3678" s="71">
        <v>7207100020427</v>
      </c>
      <c r="B3678" s="71">
        <v>7006560785868</v>
      </c>
      <c r="C3678" s="70" t="s">
        <v>48</v>
      </c>
      <c r="D3678">
        <v>0</v>
      </c>
      <c r="E3678" s="72">
        <v>31000</v>
      </c>
      <c r="F3678" s="72">
        <v>52900</v>
      </c>
      <c r="G3678" s="70" t="s">
        <v>84</v>
      </c>
      <c r="H3678" s="70" t="s">
        <v>2523</v>
      </c>
      <c r="I3678" s="70" t="s">
        <v>91</v>
      </c>
    </row>
    <row r="3679" spans="1:9" x14ac:dyDescent="0.2">
      <c r="A3679" s="71">
        <v>7207100280441</v>
      </c>
      <c r="B3679" s="71">
        <v>7006567239777</v>
      </c>
      <c r="C3679" s="70" t="s">
        <v>48</v>
      </c>
      <c r="D3679">
        <v>0</v>
      </c>
      <c r="E3679" s="72">
        <v>20700</v>
      </c>
      <c r="F3679" s="72">
        <v>55800</v>
      </c>
      <c r="G3679" s="70" t="s">
        <v>84</v>
      </c>
      <c r="H3679" s="70" t="s">
        <v>2524</v>
      </c>
      <c r="I3679" s="70" t="s">
        <v>91</v>
      </c>
    </row>
    <row r="3680" spans="1:9" x14ac:dyDescent="0.2">
      <c r="A3680" s="71">
        <v>7207103070519</v>
      </c>
      <c r="B3680" s="71">
        <v>7006568514392</v>
      </c>
      <c r="C3680" s="70" t="s">
        <v>117</v>
      </c>
      <c r="D3680">
        <v>0</v>
      </c>
      <c r="E3680" s="72">
        <v>70500</v>
      </c>
      <c r="F3680" s="72">
        <v>98500</v>
      </c>
      <c r="G3680" s="70" t="s">
        <v>84</v>
      </c>
      <c r="H3680" s="70" t="s">
        <v>2064</v>
      </c>
      <c r="I3680" s="70" t="s">
        <v>91</v>
      </c>
    </row>
    <row r="3681" spans="1:9" x14ac:dyDescent="0.2">
      <c r="A3681" s="71">
        <v>7207103070520</v>
      </c>
      <c r="B3681" s="71">
        <v>7006568514392</v>
      </c>
      <c r="C3681" s="70" t="s">
        <v>75</v>
      </c>
      <c r="D3681">
        <v>0</v>
      </c>
      <c r="E3681" s="72">
        <v>700</v>
      </c>
      <c r="F3681" s="72">
        <v>0</v>
      </c>
      <c r="G3681" s="70" t="s">
        <v>84</v>
      </c>
      <c r="H3681" s="70" t="s">
        <v>2064</v>
      </c>
      <c r="I3681" s="70" t="s">
        <v>83</v>
      </c>
    </row>
    <row r="3682" spans="1:9" x14ac:dyDescent="0.2">
      <c r="A3682" s="71">
        <v>7207103070521</v>
      </c>
      <c r="B3682" s="71">
        <v>7006568514392</v>
      </c>
      <c r="C3682" s="70" t="s">
        <v>81</v>
      </c>
      <c r="D3682">
        <v>0</v>
      </c>
      <c r="E3682" s="72">
        <v>11600</v>
      </c>
      <c r="F3682" s="72">
        <v>0</v>
      </c>
      <c r="G3682" s="70" t="s">
        <v>84</v>
      </c>
      <c r="H3682" s="70" t="s">
        <v>2064</v>
      </c>
      <c r="I3682" s="70" t="s">
        <v>91</v>
      </c>
    </row>
    <row r="3683" spans="1:9" x14ac:dyDescent="0.2">
      <c r="A3683" s="71">
        <v>7207103070522</v>
      </c>
      <c r="B3683" s="71">
        <v>7006568514392</v>
      </c>
      <c r="C3683" s="70" t="s">
        <v>297</v>
      </c>
      <c r="D3683">
        <v>0</v>
      </c>
      <c r="E3683" s="72">
        <v>57000</v>
      </c>
      <c r="F3683" s="72">
        <v>0</v>
      </c>
      <c r="G3683" s="70" t="s">
        <v>84</v>
      </c>
      <c r="H3683" s="70" t="s">
        <v>2064</v>
      </c>
      <c r="I3683" s="70" t="s">
        <v>91</v>
      </c>
    </row>
    <row r="3684" spans="1:9" x14ac:dyDescent="0.2">
      <c r="A3684" s="71">
        <v>7207104780540</v>
      </c>
      <c r="B3684" s="71">
        <v>7006555751281</v>
      </c>
      <c r="C3684" s="70" t="s">
        <v>80</v>
      </c>
      <c r="D3684">
        <v>0</v>
      </c>
      <c r="E3684" s="72">
        <v>300</v>
      </c>
      <c r="F3684" s="72">
        <v>0</v>
      </c>
      <c r="G3684" s="70" t="s">
        <v>84</v>
      </c>
      <c r="H3684" s="70" t="s">
        <v>579</v>
      </c>
      <c r="I3684" s="70" t="s">
        <v>83</v>
      </c>
    </row>
    <row r="3685" spans="1:9" x14ac:dyDescent="0.2">
      <c r="A3685" s="71">
        <v>7207104780541</v>
      </c>
      <c r="B3685" s="71">
        <v>7006555751281</v>
      </c>
      <c r="C3685" s="70" t="s">
        <v>81</v>
      </c>
      <c r="D3685">
        <v>0</v>
      </c>
      <c r="E3685" s="72">
        <v>6100</v>
      </c>
      <c r="F3685" s="72">
        <v>0</v>
      </c>
      <c r="G3685" s="70" t="s">
        <v>84</v>
      </c>
      <c r="H3685" s="70" t="s">
        <v>579</v>
      </c>
      <c r="I3685" s="70" t="s">
        <v>91</v>
      </c>
    </row>
    <row r="3686" spans="1:9" x14ac:dyDescent="0.2">
      <c r="A3686" s="71">
        <v>7207104780542</v>
      </c>
      <c r="B3686" s="71">
        <v>7006555751281</v>
      </c>
      <c r="C3686" s="70" t="s">
        <v>75</v>
      </c>
      <c r="D3686">
        <v>0</v>
      </c>
      <c r="E3686" s="72">
        <v>3300</v>
      </c>
      <c r="F3686" s="72">
        <v>0</v>
      </c>
      <c r="G3686" s="70" t="s">
        <v>84</v>
      </c>
      <c r="H3686" s="70" t="s">
        <v>579</v>
      </c>
      <c r="I3686" s="70" t="s">
        <v>83</v>
      </c>
    </row>
    <row r="3687" spans="1:9" x14ac:dyDescent="0.2">
      <c r="A3687" s="71">
        <v>7207105660556</v>
      </c>
      <c r="B3687" s="71">
        <v>7006565380974</v>
      </c>
      <c r="C3687" s="70" t="s">
        <v>75</v>
      </c>
      <c r="D3687">
        <v>0</v>
      </c>
      <c r="E3687" s="72">
        <v>300</v>
      </c>
      <c r="F3687" s="72">
        <v>0</v>
      </c>
      <c r="G3687" s="70" t="s">
        <v>84</v>
      </c>
      <c r="H3687" s="70" t="s">
        <v>1753</v>
      </c>
      <c r="I3687" s="70" t="s">
        <v>83</v>
      </c>
    </row>
    <row r="3688" spans="1:9" x14ac:dyDescent="0.2">
      <c r="A3688" s="71">
        <v>7207105660557</v>
      </c>
      <c r="B3688" s="71">
        <v>7006565380974</v>
      </c>
      <c r="C3688" s="70" t="s">
        <v>81</v>
      </c>
      <c r="D3688">
        <v>0</v>
      </c>
      <c r="E3688" s="72">
        <v>600</v>
      </c>
      <c r="F3688" s="72">
        <v>0</v>
      </c>
      <c r="G3688" s="70" t="s">
        <v>84</v>
      </c>
      <c r="H3688" s="70" t="s">
        <v>1753</v>
      </c>
      <c r="I3688" s="70" t="s">
        <v>91</v>
      </c>
    </row>
    <row r="3689" spans="1:9" x14ac:dyDescent="0.2">
      <c r="A3689" s="71">
        <v>7207106440576</v>
      </c>
      <c r="B3689" s="71">
        <v>7006565381037</v>
      </c>
      <c r="C3689" s="70" t="s">
        <v>75</v>
      </c>
      <c r="D3689">
        <v>0</v>
      </c>
      <c r="E3689" s="72">
        <v>600</v>
      </c>
      <c r="F3689" s="72">
        <v>0</v>
      </c>
      <c r="G3689" s="70" t="s">
        <v>84</v>
      </c>
      <c r="H3689" s="70" t="s">
        <v>1755</v>
      </c>
      <c r="I3689" s="70" t="s">
        <v>83</v>
      </c>
    </row>
    <row r="3690" spans="1:9" x14ac:dyDescent="0.2">
      <c r="A3690" s="71">
        <v>7207106440577</v>
      </c>
      <c r="B3690" s="71">
        <v>7006565381037</v>
      </c>
      <c r="C3690" s="70" t="s">
        <v>48</v>
      </c>
      <c r="D3690">
        <v>0</v>
      </c>
      <c r="E3690" s="72">
        <v>1900</v>
      </c>
      <c r="F3690" s="72">
        <v>0</v>
      </c>
      <c r="G3690" s="70" t="s">
        <v>84</v>
      </c>
      <c r="H3690" s="70" t="s">
        <v>1755</v>
      </c>
      <c r="I3690" s="70" t="s">
        <v>91</v>
      </c>
    </row>
    <row r="3691" spans="1:9" x14ac:dyDescent="0.2">
      <c r="A3691" s="71">
        <v>7207107320593</v>
      </c>
      <c r="B3691" s="71">
        <v>7006559359384</v>
      </c>
      <c r="C3691" s="70" t="s">
        <v>79</v>
      </c>
      <c r="D3691">
        <v>0</v>
      </c>
      <c r="E3691" s="72">
        <v>100</v>
      </c>
      <c r="F3691" s="72">
        <v>0</v>
      </c>
      <c r="G3691" s="70" t="s">
        <v>84</v>
      </c>
      <c r="H3691" s="70" t="s">
        <v>1011</v>
      </c>
      <c r="I3691" s="70" t="s">
        <v>83</v>
      </c>
    </row>
    <row r="3692" spans="1:9" x14ac:dyDescent="0.2">
      <c r="A3692" s="71">
        <v>7207107320594</v>
      </c>
      <c r="B3692" s="71">
        <v>7006559359384</v>
      </c>
      <c r="C3692" s="70" t="s">
        <v>81</v>
      </c>
      <c r="D3692">
        <v>0</v>
      </c>
      <c r="E3692" s="72">
        <v>3900</v>
      </c>
      <c r="F3692" s="72">
        <v>0</v>
      </c>
      <c r="G3692" s="70" t="s">
        <v>84</v>
      </c>
      <c r="H3692" s="70" t="s">
        <v>1011</v>
      </c>
      <c r="I3692" s="70" t="s">
        <v>91</v>
      </c>
    </row>
    <row r="3693" spans="1:9" x14ac:dyDescent="0.2">
      <c r="A3693" s="71">
        <v>7207107320595</v>
      </c>
      <c r="B3693" s="71">
        <v>7006559359384</v>
      </c>
      <c r="C3693" s="70" t="s">
        <v>75</v>
      </c>
      <c r="D3693">
        <v>0</v>
      </c>
      <c r="E3693" s="72">
        <v>100</v>
      </c>
      <c r="F3693" s="72">
        <v>0</v>
      </c>
      <c r="G3693" s="70" t="s">
        <v>84</v>
      </c>
      <c r="H3693" s="70" t="s">
        <v>1011</v>
      </c>
      <c r="I3693" s="70" t="s">
        <v>83</v>
      </c>
    </row>
    <row r="3694" spans="1:9" x14ac:dyDescent="0.2">
      <c r="A3694" s="71">
        <v>7207108530613</v>
      </c>
      <c r="B3694" s="71">
        <v>7006559359409</v>
      </c>
      <c r="C3694" s="70" t="s">
        <v>81</v>
      </c>
      <c r="D3694">
        <v>0</v>
      </c>
      <c r="E3694" s="72">
        <v>-200</v>
      </c>
      <c r="F3694" s="72">
        <v>0</v>
      </c>
      <c r="G3694" s="70" t="s">
        <v>82</v>
      </c>
      <c r="H3694" s="70" t="s">
        <v>1012</v>
      </c>
      <c r="I3694" s="70" t="s">
        <v>91</v>
      </c>
    </row>
    <row r="3695" spans="1:9" x14ac:dyDescent="0.2">
      <c r="A3695" s="71">
        <v>7207108530614</v>
      </c>
      <c r="B3695" s="71">
        <v>7006559359409</v>
      </c>
      <c r="C3695" s="70" t="s">
        <v>48</v>
      </c>
      <c r="D3695">
        <v>0</v>
      </c>
      <c r="E3695" s="72">
        <v>13500</v>
      </c>
      <c r="F3695" s="72">
        <v>0</v>
      </c>
      <c r="G3695" s="70" t="s">
        <v>84</v>
      </c>
      <c r="H3695" s="70" t="s">
        <v>1012</v>
      </c>
      <c r="I3695" s="70" t="s">
        <v>91</v>
      </c>
    </row>
    <row r="3696" spans="1:9" x14ac:dyDescent="0.2">
      <c r="A3696" s="71">
        <v>7207108530615</v>
      </c>
      <c r="B3696" s="71">
        <v>7006559359409</v>
      </c>
      <c r="C3696" s="70" t="s">
        <v>75</v>
      </c>
      <c r="D3696">
        <v>0</v>
      </c>
      <c r="E3696" s="72">
        <v>1500</v>
      </c>
      <c r="F3696" s="72">
        <v>0</v>
      </c>
      <c r="G3696" s="70" t="s">
        <v>84</v>
      </c>
      <c r="H3696" s="70" t="s">
        <v>1012</v>
      </c>
      <c r="I3696" s="70" t="s">
        <v>83</v>
      </c>
    </row>
    <row r="3697" spans="1:9" x14ac:dyDescent="0.2">
      <c r="A3697" s="71">
        <v>7207108530616</v>
      </c>
      <c r="B3697" s="71">
        <v>7006559359409</v>
      </c>
      <c r="C3697" s="70" t="s">
        <v>79</v>
      </c>
      <c r="D3697">
        <v>0</v>
      </c>
      <c r="E3697" s="72">
        <v>-11900</v>
      </c>
      <c r="F3697" s="72">
        <v>0</v>
      </c>
      <c r="G3697" s="70" t="s">
        <v>82</v>
      </c>
      <c r="H3697" s="70" t="s">
        <v>1012</v>
      </c>
      <c r="I3697" s="70" t="s">
        <v>83</v>
      </c>
    </row>
    <row r="3698" spans="1:9" x14ac:dyDescent="0.2">
      <c r="A3698" s="71">
        <v>7207109280632</v>
      </c>
      <c r="B3698" s="71">
        <v>7006577487758</v>
      </c>
      <c r="C3698" s="70" t="s">
        <v>75</v>
      </c>
      <c r="D3698">
        <v>0</v>
      </c>
      <c r="E3698" s="72">
        <v>300</v>
      </c>
      <c r="F3698" s="72">
        <v>0</v>
      </c>
      <c r="G3698" s="70" t="s">
        <v>84</v>
      </c>
      <c r="H3698" s="70" t="s">
        <v>2444</v>
      </c>
      <c r="I3698" s="70" t="s">
        <v>83</v>
      </c>
    </row>
    <row r="3699" spans="1:9" x14ac:dyDescent="0.2">
      <c r="A3699" s="71">
        <v>7207109280633</v>
      </c>
      <c r="B3699" s="71">
        <v>7006577487758</v>
      </c>
      <c r="C3699" s="70" t="s">
        <v>81</v>
      </c>
      <c r="D3699">
        <v>0</v>
      </c>
      <c r="E3699" s="72">
        <v>100</v>
      </c>
      <c r="F3699" s="72">
        <v>0</v>
      </c>
      <c r="G3699" s="70" t="s">
        <v>84</v>
      </c>
      <c r="H3699" s="70" t="s">
        <v>2444</v>
      </c>
      <c r="I3699" s="70" t="s">
        <v>91</v>
      </c>
    </row>
    <row r="3700" spans="1:9" x14ac:dyDescent="0.2">
      <c r="A3700" s="71">
        <v>7207111210660</v>
      </c>
      <c r="B3700" s="71">
        <v>7006568844937</v>
      </c>
      <c r="C3700" s="70" t="s">
        <v>75</v>
      </c>
      <c r="D3700">
        <v>0</v>
      </c>
      <c r="E3700" s="72">
        <v>800</v>
      </c>
      <c r="F3700" s="72">
        <v>0</v>
      </c>
      <c r="G3700" s="70" t="s">
        <v>84</v>
      </c>
      <c r="H3700" s="70" t="s">
        <v>2079</v>
      </c>
      <c r="I3700" s="70" t="s">
        <v>83</v>
      </c>
    </row>
    <row r="3701" spans="1:9" x14ac:dyDescent="0.2">
      <c r="A3701" s="71">
        <v>7207111210661</v>
      </c>
      <c r="B3701" s="71">
        <v>7006568844937</v>
      </c>
      <c r="C3701" s="70" t="s">
        <v>79</v>
      </c>
      <c r="D3701">
        <v>0</v>
      </c>
      <c r="E3701" s="72">
        <v>-2900</v>
      </c>
      <c r="F3701" s="72">
        <v>0</v>
      </c>
      <c r="G3701" s="70" t="s">
        <v>82</v>
      </c>
      <c r="H3701" s="70" t="s">
        <v>2079</v>
      </c>
      <c r="I3701" s="70" t="s">
        <v>83</v>
      </c>
    </row>
    <row r="3702" spans="1:9" x14ac:dyDescent="0.2">
      <c r="A3702" s="71">
        <v>7207111210662</v>
      </c>
      <c r="B3702" s="71">
        <v>7006568844937</v>
      </c>
      <c r="C3702" s="70" t="s">
        <v>117</v>
      </c>
      <c r="D3702">
        <v>0</v>
      </c>
      <c r="E3702" s="72">
        <v>38600</v>
      </c>
      <c r="F3702" s="72">
        <v>21600</v>
      </c>
      <c r="G3702" s="70" t="s">
        <v>84</v>
      </c>
      <c r="H3702" s="70" t="s">
        <v>2079</v>
      </c>
      <c r="I3702" s="70" t="s">
        <v>91</v>
      </c>
    </row>
    <row r="3703" spans="1:9" x14ac:dyDescent="0.2">
      <c r="A3703" s="71">
        <v>7207111890678</v>
      </c>
      <c r="B3703" s="71">
        <v>7006568925038</v>
      </c>
      <c r="C3703" s="70" t="s">
        <v>75</v>
      </c>
      <c r="D3703">
        <v>0</v>
      </c>
      <c r="E3703" s="72">
        <v>1100</v>
      </c>
      <c r="F3703" s="72">
        <v>0</v>
      </c>
      <c r="G3703" s="70" t="s">
        <v>84</v>
      </c>
      <c r="H3703" s="70" t="s">
        <v>2081</v>
      </c>
      <c r="I3703" s="70" t="s">
        <v>83</v>
      </c>
    </row>
    <row r="3704" spans="1:9" x14ac:dyDescent="0.2">
      <c r="A3704" s="71">
        <v>7207111890679</v>
      </c>
      <c r="B3704" s="71">
        <v>7006568925038</v>
      </c>
      <c r="C3704" s="70" t="s">
        <v>81</v>
      </c>
      <c r="D3704">
        <v>0</v>
      </c>
      <c r="E3704" s="72">
        <v>2700</v>
      </c>
      <c r="F3704" s="72">
        <v>0</v>
      </c>
      <c r="G3704" s="70" t="s">
        <v>84</v>
      </c>
      <c r="H3704" s="70" t="s">
        <v>2081</v>
      </c>
      <c r="I3704" s="70" t="s">
        <v>91</v>
      </c>
    </row>
    <row r="3705" spans="1:9" x14ac:dyDescent="0.2">
      <c r="A3705" s="71">
        <v>7207113010723</v>
      </c>
      <c r="B3705" s="71">
        <v>7006567370273</v>
      </c>
      <c r="C3705" s="70" t="s">
        <v>111</v>
      </c>
      <c r="D3705">
        <v>0</v>
      </c>
      <c r="E3705" s="72">
        <v>0</v>
      </c>
      <c r="F3705" s="72">
        <v>39400</v>
      </c>
      <c r="G3705" s="70" t="s">
        <v>84</v>
      </c>
      <c r="H3705" s="70" t="s">
        <v>2525</v>
      </c>
      <c r="I3705" s="70" t="s">
        <v>91</v>
      </c>
    </row>
    <row r="3706" spans="1:9" x14ac:dyDescent="0.2">
      <c r="A3706" s="71">
        <v>7207113170733</v>
      </c>
      <c r="B3706" s="71">
        <v>7006556746751</v>
      </c>
      <c r="C3706" s="70" t="s">
        <v>111</v>
      </c>
      <c r="D3706">
        <v>0</v>
      </c>
      <c r="E3706" s="72">
        <v>0</v>
      </c>
      <c r="F3706" s="72">
        <v>500</v>
      </c>
      <c r="G3706" s="70" t="s">
        <v>84</v>
      </c>
      <c r="H3706" s="70" t="s">
        <v>2526</v>
      </c>
      <c r="I3706" s="70" t="s">
        <v>91</v>
      </c>
    </row>
    <row r="3707" spans="1:9" x14ac:dyDescent="0.2">
      <c r="A3707" s="71">
        <v>7207113620747</v>
      </c>
      <c r="B3707" s="71">
        <v>7006563451310</v>
      </c>
      <c r="C3707" s="70" t="s">
        <v>111</v>
      </c>
      <c r="D3707">
        <v>0</v>
      </c>
      <c r="E3707" s="72">
        <v>125900</v>
      </c>
      <c r="F3707" s="72">
        <v>100</v>
      </c>
      <c r="G3707" s="70" t="s">
        <v>84</v>
      </c>
      <c r="H3707" s="70" t="s">
        <v>2527</v>
      </c>
      <c r="I3707" s="70" t="s">
        <v>91</v>
      </c>
    </row>
    <row r="3708" spans="1:9" x14ac:dyDescent="0.2">
      <c r="A3708" s="71">
        <v>7207113730756</v>
      </c>
      <c r="B3708" s="71">
        <v>7006563451332</v>
      </c>
      <c r="C3708" s="70" t="s">
        <v>111</v>
      </c>
      <c r="D3708">
        <v>0</v>
      </c>
      <c r="E3708" s="72">
        <v>1600</v>
      </c>
      <c r="F3708" s="72">
        <v>0</v>
      </c>
      <c r="G3708" s="70" t="s">
        <v>84</v>
      </c>
      <c r="H3708" s="70" t="s">
        <v>2528</v>
      </c>
      <c r="I3708" s="70" t="s">
        <v>91</v>
      </c>
    </row>
    <row r="3709" spans="1:9" x14ac:dyDescent="0.2">
      <c r="A3709" s="71">
        <v>7207113850765</v>
      </c>
      <c r="B3709" s="71">
        <v>7006570417270</v>
      </c>
      <c r="C3709" s="70" t="s">
        <v>111</v>
      </c>
      <c r="D3709">
        <v>0</v>
      </c>
      <c r="E3709" s="72">
        <v>10900</v>
      </c>
      <c r="F3709" s="72">
        <v>0</v>
      </c>
      <c r="G3709" s="70" t="s">
        <v>84</v>
      </c>
      <c r="H3709" s="70" t="s">
        <v>2529</v>
      </c>
      <c r="I3709" s="70" t="s">
        <v>91</v>
      </c>
    </row>
    <row r="3710" spans="1:9" x14ac:dyDescent="0.2">
      <c r="A3710" s="71">
        <v>7207115210808</v>
      </c>
      <c r="B3710" s="71">
        <v>7006573111467</v>
      </c>
      <c r="C3710" s="70" t="s">
        <v>48</v>
      </c>
      <c r="D3710">
        <v>0</v>
      </c>
      <c r="E3710" s="72">
        <v>22300</v>
      </c>
      <c r="F3710" s="72">
        <v>0</v>
      </c>
      <c r="G3710" s="70" t="s">
        <v>84</v>
      </c>
      <c r="H3710" s="70" t="s">
        <v>2290</v>
      </c>
      <c r="I3710" s="70" t="s">
        <v>91</v>
      </c>
    </row>
    <row r="3711" spans="1:9" x14ac:dyDescent="0.2">
      <c r="A3711" s="71">
        <v>7207115210809</v>
      </c>
      <c r="B3711" s="71">
        <v>7006573111467</v>
      </c>
      <c r="C3711" s="70" t="s">
        <v>48</v>
      </c>
      <c r="D3711">
        <v>0</v>
      </c>
      <c r="E3711" s="72">
        <v>0</v>
      </c>
      <c r="F3711" s="72">
        <v>-3100</v>
      </c>
      <c r="G3711" s="70" t="s">
        <v>82</v>
      </c>
      <c r="H3711" s="70" t="s">
        <v>2290</v>
      </c>
      <c r="I3711" s="70" t="s">
        <v>91</v>
      </c>
    </row>
    <row r="3712" spans="1:9" x14ac:dyDescent="0.2">
      <c r="A3712" s="71">
        <v>7207116970850</v>
      </c>
      <c r="B3712" s="71">
        <v>7006564988748</v>
      </c>
      <c r="C3712" s="70" t="s">
        <v>48</v>
      </c>
      <c r="D3712">
        <v>0</v>
      </c>
      <c r="E3712" s="72">
        <v>92400</v>
      </c>
      <c r="F3712" s="72">
        <v>70500</v>
      </c>
      <c r="G3712" s="70" t="s">
        <v>84</v>
      </c>
      <c r="H3712" s="70" t="s">
        <v>1716</v>
      </c>
      <c r="I3712" s="70" t="s">
        <v>91</v>
      </c>
    </row>
    <row r="3713" spans="1:9" x14ac:dyDescent="0.2">
      <c r="A3713" s="71">
        <v>7207116970851</v>
      </c>
      <c r="B3713" s="71">
        <v>7006564988748</v>
      </c>
      <c r="C3713" s="70" t="s">
        <v>75</v>
      </c>
      <c r="D3713">
        <v>0</v>
      </c>
      <c r="E3713" s="72">
        <v>-77100</v>
      </c>
      <c r="F3713" s="72">
        <v>0</v>
      </c>
      <c r="G3713" s="70" t="s">
        <v>82</v>
      </c>
      <c r="H3713" s="70" t="s">
        <v>1716</v>
      </c>
      <c r="I3713" s="70" t="s">
        <v>83</v>
      </c>
    </row>
    <row r="3714" spans="1:9" x14ac:dyDescent="0.2">
      <c r="A3714" s="71">
        <v>7207116970852</v>
      </c>
      <c r="B3714" s="71">
        <v>7006564988748</v>
      </c>
      <c r="C3714" s="70" t="s">
        <v>79</v>
      </c>
      <c r="D3714">
        <v>0</v>
      </c>
      <c r="E3714" s="72">
        <v>-400</v>
      </c>
      <c r="F3714" s="72">
        <v>0</v>
      </c>
      <c r="G3714" s="70" t="s">
        <v>82</v>
      </c>
      <c r="H3714" s="70" t="s">
        <v>1716</v>
      </c>
      <c r="I3714" s="70" t="s">
        <v>83</v>
      </c>
    </row>
    <row r="3715" spans="1:9" x14ac:dyDescent="0.2">
      <c r="A3715" s="71">
        <v>7207116970853</v>
      </c>
      <c r="B3715" s="71">
        <v>7006564988748</v>
      </c>
      <c r="C3715" s="70" t="s">
        <v>297</v>
      </c>
      <c r="D3715">
        <v>0</v>
      </c>
      <c r="E3715" s="72">
        <v>-30900</v>
      </c>
      <c r="F3715" s="72">
        <v>0</v>
      </c>
      <c r="G3715" s="70" t="s">
        <v>82</v>
      </c>
      <c r="H3715" s="70" t="s">
        <v>1716</v>
      </c>
      <c r="I3715" s="70" t="s">
        <v>91</v>
      </c>
    </row>
    <row r="3716" spans="1:9" x14ac:dyDescent="0.2">
      <c r="A3716" s="71">
        <v>7207118910915</v>
      </c>
      <c r="B3716" s="71">
        <v>7006563822923</v>
      </c>
      <c r="C3716" s="70" t="s">
        <v>48</v>
      </c>
      <c r="D3716">
        <v>0</v>
      </c>
      <c r="E3716" s="72">
        <v>27900</v>
      </c>
      <c r="F3716" s="72">
        <v>54900</v>
      </c>
      <c r="G3716" s="70" t="s">
        <v>84</v>
      </c>
      <c r="H3716" s="70" t="s">
        <v>1600</v>
      </c>
      <c r="I3716" s="70" t="s">
        <v>91</v>
      </c>
    </row>
    <row r="3717" spans="1:9" x14ac:dyDescent="0.2">
      <c r="A3717" s="71">
        <v>7207122860956</v>
      </c>
      <c r="B3717" s="71">
        <v>7006574243182</v>
      </c>
      <c r="C3717" s="70" t="s">
        <v>81</v>
      </c>
      <c r="D3717">
        <v>0</v>
      </c>
      <c r="E3717" s="72">
        <v>1400</v>
      </c>
      <c r="F3717" s="72">
        <v>0</v>
      </c>
      <c r="G3717" s="70" t="s">
        <v>84</v>
      </c>
      <c r="H3717" s="70" t="s">
        <v>2322</v>
      </c>
      <c r="I3717" s="70" t="s">
        <v>91</v>
      </c>
    </row>
    <row r="3718" spans="1:9" x14ac:dyDescent="0.2">
      <c r="A3718" s="71">
        <v>7207122860957</v>
      </c>
      <c r="B3718" s="71">
        <v>7006574243182</v>
      </c>
      <c r="C3718" s="70" t="s">
        <v>297</v>
      </c>
      <c r="D3718">
        <v>0</v>
      </c>
      <c r="E3718" s="72">
        <v>25000</v>
      </c>
      <c r="F3718" s="72">
        <v>0</v>
      </c>
      <c r="G3718" s="70" t="s">
        <v>84</v>
      </c>
      <c r="H3718" s="70" t="s">
        <v>2322</v>
      </c>
      <c r="I3718" s="70" t="s">
        <v>91</v>
      </c>
    </row>
    <row r="3719" spans="1:9" x14ac:dyDescent="0.2">
      <c r="A3719" s="71">
        <v>7207125300968</v>
      </c>
      <c r="B3719" s="71">
        <v>7006574293264</v>
      </c>
      <c r="C3719" s="70" t="s">
        <v>81</v>
      </c>
      <c r="D3719">
        <v>0</v>
      </c>
      <c r="E3719" s="72">
        <v>54300</v>
      </c>
      <c r="F3719" s="72">
        <v>0</v>
      </c>
      <c r="G3719" s="70" t="s">
        <v>84</v>
      </c>
      <c r="H3719" s="70" t="s">
        <v>2324</v>
      </c>
      <c r="I3719" s="70" t="s">
        <v>91</v>
      </c>
    </row>
    <row r="3720" spans="1:9" x14ac:dyDescent="0.2">
      <c r="A3720" s="71">
        <v>7207126851004</v>
      </c>
      <c r="B3720" s="71">
        <v>7006574313303</v>
      </c>
      <c r="C3720" s="70" t="s">
        <v>48</v>
      </c>
      <c r="D3720">
        <v>0</v>
      </c>
      <c r="E3720" s="72">
        <v>104500</v>
      </c>
      <c r="F3720" s="72">
        <v>124800</v>
      </c>
      <c r="G3720" s="70" t="s">
        <v>84</v>
      </c>
      <c r="H3720" s="70" t="s">
        <v>2325</v>
      </c>
      <c r="I3720" s="70" t="s">
        <v>91</v>
      </c>
    </row>
    <row r="3721" spans="1:9" x14ac:dyDescent="0.2">
      <c r="A3721" s="71">
        <v>7207126851005</v>
      </c>
      <c r="B3721" s="71">
        <v>7006574313303</v>
      </c>
      <c r="C3721" s="70" t="s">
        <v>81</v>
      </c>
      <c r="D3721">
        <v>0</v>
      </c>
      <c r="E3721" s="72">
        <v>300</v>
      </c>
      <c r="F3721" s="72">
        <v>0</v>
      </c>
      <c r="G3721" s="70" t="s">
        <v>84</v>
      </c>
      <c r="H3721" s="70" t="s">
        <v>2325</v>
      </c>
      <c r="I3721" s="70" t="s">
        <v>91</v>
      </c>
    </row>
    <row r="3722" spans="1:9" x14ac:dyDescent="0.2">
      <c r="A3722" s="71">
        <v>7207126851006</v>
      </c>
      <c r="B3722" s="71">
        <v>7006574313303</v>
      </c>
      <c r="C3722" s="70" t="s">
        <v>79</v>
      </c>
      <c r="D3722">
        <v>0</v>
      </c>
      <c r="E3722" s="72">
        <v>200</v>
      </c>
      <c r="F3722" s="72">
        <v>0</v>
      </c>
      <c r="G3722" s="70" t="s">
        <v>84</v>
      </c>
      <c r="H3722" s="70" t="s">
        <v>2325</v>
      </c>
      <c r="I3722" s="70" t="s">
        <v>83</v>
      </c>
    </row>
    <row r="3723" spans="1:9" x14ac:dyDescent="0.2">
      <c r="A3723" s="71">
        <v>7207126851007</v>
      </c>
      <c r="B3723" s="71">
        <v>7006574313303</v>
      </c>
      <c r="C3723" s="70" t="s">
        <v>75</v>
      </c>
      <c r="D3723">
        <v>0</v>
      </c>
      <c r="E3723" s="72">
        <v>-137400</v>
      </c>
      <c r="F3723" s="72">
        <v>0</v>
      </c>
      <c r="G3723" s="70" t="s">
        <v>82</v>
      </c>
      <c r="H3723" s="70" t="s">
        <v>2325</v>
      </c>
      <c r="I3723" s="70" t="s">
        <v>83</v>
      </c>
    </row>
    <row r="3724" spans="1:9" x14ac:dyDescent="0.2">
      <c r="A3724" s="71">
        <v>7207129501043</v>
      </c>
      <c r="B3724" s="71">
        <v>7006574363367</v>
      </c>
      <c r="C3724" s="70" t="s">
        <v>125</v>
      </c>
      <c r="D3724">
        <v>0</v>
      </c>
      <c r="E3724" s="72">
        <v>2000</v>
      </c>
      <c r="F3724" s="72">
        <v>0</v>
      </c>
      <c r="G3724" s="70" t="s">
        <v>84</v>
      </c>
      <c r="H3724" s="70" t="s">
        <v>2327</v>
      </c>
      <c r="I3724" s="70" t="s">
        <v>91</v>
      </c>
    </row>
    <row r="3725" spans="1:9" x14ac:dyDescent="0.2">
      <c r="A3725" s="71">
        <v>7207129501044</v>
      </c>
      <c r="B3725" s="71">
        <v>7006574363367</v>
      </c>
      <c r="C3725" s="70" t="s">
        <v>80</v>
      </c>
      <c r="D3725">
        <v>0</v>
      </c>
      <c r="E3725" s="72">
        <v>100</v>
      </c>
      <c r="F3725" s="72">
        <v>0</v>
      </c>
      <c r="G3725" s="70" t="s">
        <v>84</v>
      </c>
      <c r="H3725" s="70" t="s">
        <v>2327</v>
      </c>
      <c r="I3725" s="70" t="s">
        <v>83</v>
      </c>
    </row>
    <row r="3726" spans="1:9" x14ac:dyDescent="0.2">
      <c r="A3726" s="71">
        <v>7207129501045</v>
      </c>
      <c r="B3726" s="71">
        <v>7006574363367</v>
      </c>
      <c r="C3726" s="70" t="s">
        <v>117</v>
      </c>
      <c r="D3726">
        <v>0</v>
      </c>
      <c r="E3726" s="72">
        <v>12500</v>
      </c>
      <c r="F3726" s="72">
        <v>0</v>
      </c>
      <c r="G3726" s="70" t="s">
        <v>84</v>
      </c>
      <c r="H3726" s="70" t="s">
        <v>2327</v>
      </c>
      <c r="I3726" s="70" t="s">
        <v>91</v>
      </c>
    </row>
    <row r="3727" spans="1:9" x14ac:dyDescent="0.2">
      <c r="A3727" s="71">
        <v>7207129501046</v>
      </c>
      <c r="B3727" s="71">
        <v>7006574363367</v>
      </c>
      <c r="C3727" s="70" t="s">
        <v>117</v>
      </c>
      <c r="D3727">
        <v>0</v>
      </c>
      <c r="E3727" s="72">
        <v>0</v>
      </c>
      <c r="F3727" s="72">
        <v>-5200</v>
      </c>
      <c r="G3727" s="70" t="s">
        <v>82</v>
      </c>
      <c r="H3727" s="70" t="s">
        <v>2327</v>
      </c>
      <c r="I3727" s="70" t="s">
        <v>91</v>
      </c>
    </row>
    <row r="3728" spans="1:9" x14ac:dyDescent="0.2">
      <c r="A3728" s="71">
        <v>7207129501047</v>
      </c>
      <c r="B3728" s="71">
        <v>7006574363367</v>
      </c>
      <c r="C3728" s="70" t="s">
        <v>81</v>
      </c>
      <c r="D3728">
        <v>0</v>
      </c>
      <c r="E3728" s="72">
        <v>1300</v>
      </c>
      <c r="F3728" s="72">
        <v>0</v>
      </c>
      <c r="G3728" s="70" t="s">
        <v>84</v>
      </c>
      <c r="H3728" s="70" t="s">
        <v>2327</v>
      </c>
      <c r="I3728" s="70" t="s">
        <v>91</v>
      </c>
    </row>
    <row r="3729" spans="1:9" x14ac:dyDescent="0.2">
      <c r="A3729" s="71">
        <v>7207129501048</v>
      </c>
      <c r="B3729" s="71">
        <v>7006574363367</v>
      </c>
      <c r="C3729" s="70" t="s">
        <v>75</v>
      </c>
      <c r="D3729">
        <v>0</v>
      </c>
      <c r="E3729" s="72">
        <v>1900</v>
      </c>
      <c r="F3729" s="72">
        <v>0</v>
      </c>
      <c r="G3729" s="70" t="s">
        <v>84</v>
      </c>
      <c r="H3729" s="70" t="s">
        <v>2327</v>
      </c>
      <c r="I3729" s="70" t="s">
        <v>83</v>
      </c>
    </row>
    <row r="3730" spans="1:9" x14ac:dyDescent="0.2">
      <c r="A3730" s="71">
        <v>7207136781105</v>
      </c>
      <c r="B3730" s="71">
        <v>7006563903154</v>
      </c>
      <c r="C3730" s="70" t="s">
        <v>81</v>
      </c>
      <c r="D3730">
        <v>0</v>
      </c>
      <c r="E3730" s="72">
        <v>-42400</v>
      </c>
      <c r="F3730" s="72">
        <v>0</v>
      </c>
      <c r="G3730" s="70" t="s">
        <v>82</v>
      </c>
      <c r="H3730" s="70" t="s">
        <v>1607</v>
      </c>
      <c r="I3730" s="70" t="s">
        <v>91</v>
      </c>
    </row>
    <row r="3731" spans="1:9" x14ac:dyDescent="0.2">
      <c r="A3731" s="71">
        <v>7207138621133</v>
      </c>
      <c r="B3731" s="71">
        <v>7006561611441</v>
      </c>
      <c r="C3731" s="70" t="s">
        <v>81</v>
      </c>
      <c r="D3731">
        <v>0</v>
      </c>
      <c r="E3731" s="72">
        <v>200</v>
      </c>
      <c r="F3731" s="72">
        <v>0</v>
      </c>
      <c r="G3731" s="70" t="s">
        <v>84</v>
      </c>
      <c r="H3731" s="70" t="s">
        <v>1270</v>
      </c>
      <c r="I3731" s="70" t="s">
        <v>91</v>
      </c>
    </row>
    <row r="3732" spans="1:9" x14ac:dyDescent="0.2">
      <c r="A3732" s="71">
        <v>7207138621134</v>
      </c>
      <c r="B3732" s="71">
        <v>7006561611441</v>
      </c>
      <c r="C3732" s="70" t="s">
        <v>75</v>
      </c>
      <c r="D3732">
        <v>0</v>
      </c>
      <c r="E3732" s="72">
        <v>700</v>
      </c>
      <c r="F3732" s="72">
        <v>0</v>
      </c>
      <c r="G3732" s="70" t="s">
        <v>84</v>
      </c>
      <c r="H3732" s="70" t="s">
        <v>1270</v>
      </c>
      <c r="I3732" s="70" t="s">
        <v>83</v>
      </c>
    </row>
    <row r="3733" spans="1:9" x14ac:dyDescent="0.2">
      <c r="A3733" s="71">
        <v>7207138621135</v>
      </c>
      <c r="B3733" s="71">
        <v>7006561611441</v>
      </c>
      <c r="C3733" s="70" t="s">
        <v>48</v>
      </c>
      <c r="D3733">
        <v>0</v>
      </c>
      <c r="E3733" s="72">
        <v>0</v>
      </c>
      <c r="F3733" s="72">
        <v>142300</v>
      </c>
      <c r="G3733" s="70" t="s">
        <v>84</v>
      </c>
      <c r="H3733" s="70" t="s">
        <v>1270</v>
      </c>
      <c r="I3733" s="70" t="s">
        <v>91</v>
      </c>
    </row>
    <row r="3734" spans="1:9" x14ac:dyDescent="0.2">
      <c r="A3734" s="71">
        <v>7207138621136</v>
      </c>
      <c r="B3734" s="71">
        <v>7006561611441</v>
      </c>
      <c r="C3734" s="70" t="s">
        <v>79</v>
      </c>
      <c r="D3734">
        <v>0</v>
      </c>
      <c r="E3734" s="72">
        <v>-100</v>
      </c>
      <c r="F3734" s="72">
        <v>0</v>
      </c>
      <c r="G3734" s="70" t="s">
        <v>82</v>
      </c>
      <c r="H3734" s="70" t="s">
        <v>1270</v>
      </c>
      <c r="I3734" s="70" t="s">
        <v>83</v>
      </c>
    </row>
    <row r="3735" spans="1:9" x14ac:dyDescent="0.2">
      <c r="A3735" s="71">
        <v>7207140041182</v>
      </c>
      <c r="B3735" s="71">
        <v>7006569766298</v>
      </c>
      <c r="C3735" s="70" t="s">
        <v>48</v>
      </c>
      <c r="D3735">
        <v>0</v>
      </c>
      <c r="E3735" s="72">
        <v>37400</v>
      </c>
      <c r="F3735" s="72">
        <v>123000</v>
      </c>
      <c r="G3735" s="70" t="s">
        <v>84</v>
      </c>
      <c r="H3735" s="70" t="s">
        <v>2112</v>
      </c>
      <c r="I3735" s="70" t="s">
        <v>91</v>
      </c>
    </row>
    <row r="3736" spans="1:9" x14ac:dyDescent="0.2">
      <c r="A3736" s="71">
        <v>7207140041183</v>
      </c>
      <c r="B3736" s="71">
        <v>7006569766298</v>
      </c>
      <c r="C3736" s="70" t="s">
        <v>81</v>
      </c>
      <c r="D3736">
        <v>0</v>
      </c>
      <c r="E3736" s="72">
        <v>-11900</v>
      </c>
      <c r="F3736" s="72">
        <v>0</v>
      </c>
      <c r="G3736" s="70" t="s">
        <v>82</v>
      </c>
      <c r="H3736" s="70" t="s">
        <v>2112</v>
      </c>
      <c r="I3736" s="70" t="s">
        <v>91</v>
      </c>
    </row>
    <row r="3737" spans="1:9" x14ac:dyDescent="0.2">
      <c r="A3737" s="71">
        <v>7207148491201</v>
      </c>
      <c r="B3737" s="71">
        <v>7006555136673</v>
      </c>
      <c r="C3737" s="70" t="s">
        <v>75</v>
      </c>
      <c r="D3737">
        <v>0</v>
      </c>
      <c r="E3737" s="72">
        <v>1300</v>
      </c>
      <c r="F3737" s="72">
        <v>0</v>
      </c>
      <c r="G3737" s="70" t="s">
        <v>84</v>
      </c>
      <c r="H3737" s="70" t="s">
        <v>478</v>
      </c>
      <c r="I3737" s="70" t="s">
        <v>83</v>
      </c>
    </row>
    <row r="3738" spans="1:9" x14ac:dyDescent="0.2">
      <c r="A3738" s="71">
        <v>7207148491202</v>
      </c>
      <c r="B3738" s="71">
        <v>7006555136673</v>
      </c>
      <c r="C3738" s="70" t="s">
        <v>79</v>
      </c>
      <c r="D3738">
        <v>0</v>
      </c>
      <c r="E3738" s="72">
        <v>-2400</v>
      </c>
      <c r="F3738" s="72">
        <v>0</v>
      </c>
      <c r="G3738" s="70" t="s">
        <v>82</v>
      </c>
      <c r="H3738" s="70" t="s">
        <v>478</v>
      </c>
      <c r="I3738" s="70" t="s">
        <v>83</v>
      </c>
    </row>
    <row r="3739" spans="1:9" x14ac:dyDescent="0.2">
      <c r="A3739" s="71">
        <v>7207148491203</v>
      </c>
      <c r="B3739" s="71">
        <v>7006555136673</v>
      </c>
      <c r="C3739" s="70" t="s">
        <v>81</v>
      </c>
      <c r="D3739">
        <v>0</v>
      </c>
      <c r="E3739" s="72">
        <v>100</v>
      </c>
      <c r="F3739" s="72">
        <v>0</v>
      </c>
      <c r="G3739" s="70" t="s">
        <v>84</v>
      </c>
      <c r="H3739" s="70" t="s">
        <v>478</v>
      </c>
      <c r="I3739" s="70" t="s">
        <v>91</v>
      </c>
    </row>
    <row r="3740" spans="1:9" x14ac:dyDescent="0.2">
      <c r="A3740" s="71">
        <v>7207149131233</v>
      </c>
      <c r="B3740" s="71">
        <v>7006559490056</v>
      </c>
      <c r="C3740" s="70" t="s">
        <v>48</v>
      </c>
      <c r="D3740">
        <v>0</v>
      </c>
      <c r="E3740" s="72">
        <v>4100</v>
      </c>
      <c r="F3740" s="72">
        <v>168200</v>
      </c>
      <c r="G3740" s="70" t="s">
        <v>84</v>
      </c>
      <c r="H3740" s="70" t="s">
        <v>1026</v>
      </c>
      <c r="I3740" s="70" t="s">
        <v>91</v>
      </c>
    </row>
    <row r="3741" spans="1:9" x14ac:dyDescent="0.2">
      <c r="A3741" s="71">
        <v>7207149131234</v>
      </c>
      <c r="B3741" s="71">
        <v>7006559490056</v>
      </c>
      <c r="C3741" s="70" t="s">
        <v>75</v>
      </c>
      <c r="D3741">
        <v>0</v>
      </c>
      <c r="E3741" s="72">
        <v>200</v>
      </c>
      <c r="F3741" s="72">
        <v>0</v>
      </c>
      <c r="G3741" s="70" t="s">
        <v>84</v>
      </c>
      <c r="H3741" s="70" t="s">
        <v>1026</v>
      </c>
      <c r="I3741" s="70" t="s">
        <v>83</v>
      </c>
    </row>
    <row r="3742" spans="1:9" x14ac:dyDescent="0.2">
      <c r="A3742" s="71">
        <v>7207149131235</v>
      </c>
      <c r="B3742" s="71">
        <v>7006559490056</v>
      </c>
      <c r="C3742" s="70" t="s">
        <v>79</v>
      </c>
      <c r="D3742">
        <v>0</v>
      </c>
      <c r="E3742" s="72">
        <v>100</v>
      </c>
      <c r="F3742" s="72">
        <v>0</v>
      </c>
      <c r="G3742" s="70" t="s">
        <v>84</v>
      </c>
      <c r="H3742" s="70" t="s">
        <v>1026</v>
      </c>
      <c r="I3742" s="70" t="s">
        <v>83</v>
      </c>
    </row>
    <row r="3743" spans="1:9" x14ac:dyDescent="0.2">
      <c r="A3743" s="71">
        <v>7207150491251</v>
      </c>
      <c r="B3743" s="71">
        <v>7006559530110</v>
      </c>
      <c r="C3743" s="70" t="s">
        <v>75</v>
      </c>
      <c r="D3743">
        <v>0</v>
      </c>
      <c r="E3743" s="72">
        <v>400</v>
      </c>
      <c r="F3743" s="72">
        <v>0</v>
      </c>
      <c r="G3743" s="70" t="s">
        <v>84</v>
      </c>
      <c r="H3743" s="70" t="s">
        <v>1027</v>
      </c>
      <c r="I3743" s="70" t="s">
        <v>83</v>
      </c>
    </row>
    <row r="3744" spans="1:9" x14ac:dyDescent="0.2">
      <c r="A3744" s="71">
        <v>7207150491252</v>
      </c>
      <c r="B3744" s="71">
        <v>7006559530110</v>
      </c>
      <c r="C3744" s="70" t="s">
        <v>79</v>
      </c>
      <c r="D3744">
        <v>0</v>
      </c>
      <c r="E3744" s="72">
        <v>600</v>
      </c>
      <c r="F3744" s="72">
        <v>0</v>
      </c>
      <c r="G3744" s="70" t="s">
        <v>84</v>
      </c>
      <c r="H3744" s="70" t="s">
        <v>1027</v>
      </c>
      <c r="I3744" s="70" t="s">
        <v>83</v>
      </c>
    </row>
    <row r="3745" spans="1:9" x14ac:dyDescent="0.2">
      <c r="A3745" s="71">
        <v>7207150491253</v>
      </c>
      <c r="B3745" s="71">
        <v>7006559530110</v>
      </c>
      <c r="C3745" s="70" t="s">
        <v>80</v>
      </c>
      <c r="D3745">
        <v>0</v>
      </c>
      <c r="E3745" s="72">
        <v>-1100</v>
      </c>
      <c r="F3745" s="72">
        <v>0</v>
      </c>
      <c r="G3745" s="70" t="s">
        <v>82</v>
      </c>
      <c r="H3745" s="70" t="s">
        <v>1027</v>
      </c>
      <c r="I3745" s="70" t="s">
        <v>83</v>
      </c>
    </row>
    <row r="3746" spans="1:9" x14ac:dyDescent="0.2">
      <c r="A3746" s="71">
        <v>7207150491254</v>
      </c>
      <c r="B3746" s="71">
        <v>7006559530110</v>
      </c>
      <c r="C3746" s="70" t="s">
        <v>81</v>
      </c>
      <c r="D3746">
        <v>0</v>
      </c>
      <c r="E3746" s="72">
        <v>-2400</v>
      </c>
      <c r="F3746" s="72">
        <v>0</v>
      </c>
      <c r="G3746" s="70" t="s">
        <v>82</v>
      </c>
      <c r="H3746" s="70" t="s">
        <v>1027</v>
      </c>
      <c r="I3746" s="70" t="s">
        <v>91</v>
      </c>
    </row>
    <row r="3747" spans="1:9" x14ac:dyDescent="0.2">
      <c r="A3747" s="71">
        <v>7207152031283</v>
      </c>
      <c r="B3747" s="71">
        <v>7006574613746</v>
      </c>
      <c r="C3747" s="70" t="s">
        <v>48</v>
      </c>
      <c r="D3747">
        <v>0</v>
      </c>
      <c r="E3747" s="72">
        <v>139400</v>
      </c>
      <c r="F3747" s="72">
        <v>22800</v>
      </c>
      <c r="G3747" s="70" t="s">
        <v>84</v>
      </c>
      <c r="H3747" s="70" t="s">
        <v>2332</v>
      </c>
      <c r="I3747" s="70" t="s">
        <v>91</v>
      </c>
    </row>
    <row r="3748" spans="1:9" x14ac:dyDescent="0.2">
      <c r="A3748" s="71">
        <v>7207152031284</v>
      </c>
      <c r="B3748" s="71">
        <v>7006574613746</v>
      </c>
      <c r="C3748" s="70" t="s">
        <v>81</v>
      </c>
      <c r="D3748">
        <v>0</v>
      </c>
      <c r="E3748" s="72">
        <v>-133800</v>
      </c>
      <c r="F3748" s="72">
        <v>0</v>
      </c>
      <c r="G3748" s="70" t="s">
        <v>82</v>
      </c>
      <c r="H3748" s="70" t="s">
        <v>2332</v>
      </c>
      <c r="I3748" s="70" t="s">
        <v>91</v>
      </c>
    </row>
    <row r="3749" spans="1:9" x14ac:dyDescent="0.2">
      <c r="A3749" s="71">
        <v>7207152031285</v>
      </c>
      <c r="B3749" s="71">
        <v>7006574613746</v>
      </c>
      <c r="C3749" s="70" t="s">
        <v>75</v>
      </c>
      <c r="D3749">
        <v>0</v>
      </c>
      <c r="E3749" s="72">
        <v>200</v>
      </c>
      <c r="F3749" s="72">
        <v>0</v>
      </c>
      <c r="G3749" s="70" t="s">
        <v>84</v>
      </c>
      <c r="H3749" s="70" t="s">
        <v>2332</v>
      </c>
      <c r="I3749" s="70" t="s">
        <v>83</v>
      </c>
    </row>
    <row r="3750" spans="1:9" x14ac:dyDescent="0.2">
      <c r="A3750" s="71">
        <v>7207152031286</v>
      </c>
      <c r="B3750" s="71">
        <v>7006574613746</v>
      </c>
      <c r="C3750" s="70" t="s">
        <v>79</v>
      </c>
      <c r="D3750">
        <v>0</v>
      </c>
      <c r="E3750" s="72">
        <v>-94200</v>
      </c>
      <c r="F3750" s="72">
        <v>0</v>
      </c>
      <c r="G3750" s="70" t="s">
        <v>82</v>
      </c>
      <c r="H3750" s="70" t="s">
        <v>2332</v>
      </c>
      <c r="I3750" s="70" t="s">
        <v>83</v>
      </c>
    </row>
    <row r="3751" spans="1:9" x14ac:dyDescent="0.2">
      <c r="A3751" s="71">
        <v>7207152481310</v>
      </c>
      <c r="B3751" s="71">
        <v>7006574643794</v>
      </c>
      <c r="C3751" s="70" t="s">
        <v>48</v>
      </c>
      <c r="D3751">
        <v>0</v>
      </c>
      <c r="E3751" s="72">
        <v>0</v>
      </c>
      <c r="F3751" s="72">
        <v>22800</v>
      </c>
      <c r="G3751" s="70" t="s">
        <v>84</v>
      </c>
      <c r="H3751" s="70" t="s">
        <v>2333</v>
      </c>
      <c r="I3751" s="70" t="s">
        <v>91</v>
      </c>
    </row>
    <row r="3752" spans="1:9" x14ac:dyDescent="0.2">
      <c r="A3752" s="71">
        <v>7207152481311</v>
      </c>
      <c r="B3752" s="71">
        <v>7006574643794</v>
      </c>
      <c r="C3752" s="70" t="s">
        <v>75</v>
      </c>
      <c r="D3752">
        <v>0</v>
      </c>
      <c r="E3752" s="72">
        <v>200</v>
      </c>
      <c r="F3752" s="72">
        <v>0</v>
      </c>
      <c r="G3752" s="70" t="s">
        <v>84</v>
      </c>
      <c r="H3752" s="70" t="s">
        <v>2333</v>
      </c>
      <c r="I3752" s="70" t="s">
        <v>83</v>
      </c>
    </row>
    <row r="3753" spans="1:9" x14ac:dyDescent="0.2">
      <c r="A3753" s="71">
        <v>7207153401327</v>
      </c>
      <c r="B3753" s="71">
        <v>7006559530167</v>
      </c>
      <c r="C3753" s="70" t="s">
        <v>75</v>
      </c>
      <c r="D3753">
        <v>0</v>
      </c>
      <c r="E3753" s="72">
        <v>500</v>
      </c>
      <c r="F3753" s="72">
        <v>0</v>
      </c>
      <c r="G3753" s="70" t="s">
        <v>84</v>
      </c>
      <c r="H3753" s="70" t="s">
        <v>1029</v>
      </c>
      <c r="I3753" s="70" t="s">
        <v>83</v>
      </c>
    </row>
    <row r="3754" spans="1:9" x14ac:dyDescent="0.2">
      <c r="A3754" s="71">
        <v>7207153401328</v>
      </c>
      <c r="B3754" s="71">
        <v>7006559530167</v>
      </c>
      <c r="C3754" s="70" t="s">
        <v>81</v>
      </c>
      <c r="D3754">
        <v>0</v>
      </c>
      <c r="E3754" s="72">
        <v>100</v>
      </c>
      <c r="F3754" s="72">
        <v>0</v>
      </c>
      <c r="G3754" s="70" t="s">
        <v>84</v>
      </c>
      <c r="H3754" s="70" t="s">
        <v>1029</v>
      </c>
      <c r="I3754" s="70" t="s">
        <v>91</v>
      </c>
    </row>
    <row r="3755" spans="1:9" x14ac:dyDescent="0.2">
      <c r="A3755" s="71">
        <v>7207153401329</v>
      </c>
      <c r="B3755" s="71">
        <v>7006559530167</v>
      </c>
      <c r="C3755" s="70" t="s">
        <v>80</v>
      </c>
      <c r="D3755">
        <v>0</v>
      </c>
      <c r="E3755" s="72">
        <v>-600</v>
      </c>
      <c r="F3755" s="72">
        <v>0</v>
      </c>
      <c r="G3755" s="70" t="s">
        <v>82</v>
      </c>
      <c r="H3755" s="70" t="s">
        <v>1029</v>
      </c>
      <c r="I3755" s="70" t="s">
        <v>83</v>
      </c>
    </row>
    <row r="3756" spans="1:9" x14ac:dyDescent="0.2">
      <c r="A3756" s="71">
        <v>7207154131374</v>
      </c>
      <c r="B3756" s="71">
        <v>7006561711834</v>
      </c>
      <c r="C3756" s="70" t="s">
        <v>117</v>
      </c>
      <c r="D3756">
        <v>0</v>
      </c>
      <c r="E3756" s="72">
        <v>25000</v>
      </c>
      <c r="F3756" s="72">
        <v>0</v>
      </c>
      <c r="G3756" s="70" t="s">
        <v>84</v>
      </c>
      <c r="H3756" s="70" t="s">
        <v>1278</v>
      </c>
      <c r="I3756" s="70" t="s">
        <v>91</v>
      </c>
    </row>
    <row r="3757" spans="1:9" x14ac:dyDescent="0.2">
      <c r="A3757" s="71">
        <v>7207154131375</v>
      </c>
      <c r="B3757" s="71">
        <v>7006561711834</v>
      </c>
      <c r="C3757" s="70" t="s">
        <v>117</v>
      </c>
      <c r="D3757">
        <v>0</v>
      </c>
      <c r="E3757" s="72">
        <v>0</v>
      </c>
      <c r="F3757" s="72">
        <v>-24500</v>
      </c>
      <c r="G3757" s="70" t="s">
        <v>82</v>
      </c>
      <c r="H3757" s="70" t="s">
        <v>1278</v>
      </c>
      <c r="I3757" s="70" t="s">
        <v>91</v>
      </c>
    </row>
    <row r="3758" spans="1:9" x14ac:dyDescent="0.2">
      <c r="A3758" s="71">
        <v>7207154131376</v>
      </c>
      <c r="B3758" s="71">
        <v>7006561711834</v>
      </c>
      <c r="C3758" s="70" t="s">
        <v>75</v>
      </c>
      <c r="D3758">
        <v>0</v>
      </c>
      <c r="E3758" s="72">
        <v>1600</v>
      </c>
      <c r="F3758" s="72">
        <v>0</v>
      </c>
      <c r="G3758" s="70" t="s">
        <v>84</v>
      </c>
      <c r="H3758" s="70" t="s">
        <v>1278</v>
      </c>
      <c r="I3758" s="70" t="s">
        <v>83</v>
      </c>
    </row>
    <row r="3759" spans="1:9" x14ac:dyDescent="0.2">
      <c r="A3759" s="71">
        <v>7207154131377</v>
      </c>
      <c r="B3759" s="71">
        <v>7006561711834</v>
      </c>
      <c r="C3759" s="70" t="s">
        <v>81</v>
      </c>
      <c r="D3759">
        <v>0</v>
      </c>
      <c r="E3759" s="72">
        <v>100</v>
      </c>
      <c r="F3759" s="72">
        <v>0</v>
      </c>
      <c r="G3759" s="70" t="s">
        <v>84</v>
      </c>
      <c r="H3759" s="70" t="s">
        <v>1278</v>
      </c>
      <c r="I3759" s="70" t="s">
        <v>91</v>
      </c>
    </row>
    <row r="3760" spans="1:9" x14ac:dyDescent="0.2">
      <c r="A3760" s="71">
        <v>7207155081393</v>
      </c>
      <c r="B3760" s="71">
        <v>7006576516519</v>
      </c>
      <c r="C3760" s="70" t="s">
        <v>75</v>
      </c>
      <c r="D3760">
        <v>0</v>
      </c>
      <c r="E3760" s="72">
        <v>400</v>
      </c>
      <c r="F3760" s="72">
        <v>0</v>
      </c>
      <c r="G3760" s="70" t="s">
        <v>84</v>
      </c>
      <c r="H3760" s="70" t="s">
        <v>2420</v>
      </c>
      <c r="I3760" s="70" t="s">
        <v>83</v>
      </c>
    </row>
    <row r="3761" spans="1:9" x14ac:dyDescent="0.2">
      <c r="A3761" s="71">
        <v>7207155081394</v>
      </c>
      <c r="B3761" s="71">
        <v>7006576516519</v>
      </c>
      <c r="C3761" s="70" t="s">
        <v>81</v>
      </c>
      <c r="D3761">
        <v>0</v>
      </c>
      <c r="E3761" s="72">
        <v>100</v>
      </c>
      <c r="F3761" s="72">
        <v>0</v>
      </c>
      <c r="G3761" s="70" t="s">
        <v>84</v>
      </c>
      <c r="H3761" s="70" t="s">
        <v>2420</v>
      </c>
      <c r="I3761" s="70" t="s">
        <v>91</v>
      </c>
    </row>
    <row r="3762" spans="1:9" x14ac:dyDescent="0.2">
      <c r="A3762" s="71">
        <v>7207155081395</v>
      </c>
      <c r="B3762" s="71">
        <v>7006576516519</v>
      </c>
      <c r="C3762" s="70" t="s">
        <v>79</v>
      </c>
      <c r="D3762">
        <v>0</v>
      </c>
      <c r="E3762" s="72">
        <v>-600</v>
      </c>
      <c r="F3762" s="72">
        <v>0</v>
      </c>
      <c r="G3762" s="70" t="s">
        <v>82</v>
      </c>
      <c r="H3762" s="70" t="s">
        <v>2420</v>
      </c>
      <c r="I3762" s="70" t="s">
        <v>83</v>
      </c>
    </row>
    <row r="3763" spans="1:9" x14ac:dyDescent="0.2">
      <c r="A3763" s="71">
        <v>7207155081396</v>
      </c>
      <c r="B3763" s="71">
        <v>7006576516519</v>
      </c>
      <c r="C3763" s="70" t="s">
        <v>80</v>
      </c>
      <c r="D3763">
        <v>0</v>
      </c>
      <c r="E3763" s="72">
        <v>-500</v>
      </c>
      <c r="F3763" s="72">
        <v>0</v>
      </c>
      <c r="G3763" s="70" t="s">
        <v>82</v>
      </c>
      <c r="H3763" s="70" t="s">
        <v>2420</v>
      </c>
      <c r="I3763" s="70" t="s">
        <v>83</v>
      </c>
    </row>
    <row r="3764" spans="1:9" x14ac:dyDescent="0.2">
      <c r="A3764" s="71">
        <v>7207155851416</v>
      </c>
      <c r="B3764" s="71">
        <v>7006566496882</v>
      </c>
      <c r="C3764" s="70" t="s">
        <v>80</v>
      </c>
      <c r="D3764">
        <v>0</v>
      </c>
      <c r="E3764" s="72">
        <v>50</v>
      </c>
      <c r="F3764" s="72">
        <v>0</v>
      </c>
      <c r="G3764" s="70" t="s">
        <v>84</v>
      </c>
      <c r="H3764" s="70" t="s">
        <v>1881</v>
      </c>
      <c r="I3764" s="70" t="s">
        <v>83</v>
      </c>
    </row>
    <row r="3765" spans="1:9" x14ac:dyDescent="0.2">
      <c r="A3765" s="71">
        <v>7207155851417</v>
      </c>
      <c r="B3765" s="71">
        <v>7006566496882</v>
      </c>
      <c r="C3765" s="70" t="s">
        <v>48</v>
      </c>
      <c r="D3765">
        <v>0</v>
      </c>
      <c r="E3765" s="72">
        <v>5050</v>
      </c>
      <c r="F3765" s="72">
        <v>55200</v>
      </c>
      <c r="G3765" s="70" t="s">
        <v>84</v>
      </c>
      <c r="H3765" s="70" t="s">
        <v>1881</v>
      </c>
      <c r="I3765" s="70" t="s">
        <v>91</v>
      </c>
    </row>
    <row r="3766" spans="1:9" x14ac:dyDescent="0.2">
      <c r="A3766" s="71">
        <v>7207156481443</v>
      </c>
      <c r="B3766" s="71">
        <v>7006566516947</v>
      </c>
      <c r="C3766" s="70" t="s">
        <v>48</v>
      </c>
      <c r="D3766">
        <v>0</v>
      </c>
      <c r="E3766" s="72">
        <v>7600</v>
      </c>
      <c r="F3766" s="72">
        <v>53000</v>
      </c>
      <c r="G3766" s="70" t="s">
        <v>84</v>
      </c>
      <c r="H3766" s="70" t="s">
        <v>1883</v>
      </c>
      <c r="I3766" s="70" t="s">
        <v>91</v>
      </c>
    </row>
    <row r="3767" spans="1:9" x14ac:dyDescent="0.2">
      <c r="A3767" s="71">
        <v>7207156481444</v>
      </c>
      <c r="B3767" s="71">
        <v>7006566516947</v>
      </c>
      <c r="C3767" s="70" t="s">
        <v>80</v>
      </c>
      <c r="D3767">
        <v>0</v>
      </c>
      <c r="E3767" s="72">
        <v>-100</v>
      </c>
      <c r="F3767" s="72">
        <v>0</v>
      </c>
      <c r="G3767" s="70" t="s">
        <v>82</v>
      </c>
      <c r="H3767" s="70" t="s">
        <v>1883</v>
      </c>
      <c r="I3767" s="70" t="s">
        <v>83</v>
      </c>
    </row>
    <row r="3768" spans="1:9" x14ac:dyDescent="0.2">
      <c r="A3768" s="71">
        <v>7207159711528</v>
      </c>
      <c r="B3768" s="71">
        <v>7006566095232</v>
      </c>
      <c r="C3768" s="70" t="s">
        <v>117</v>
      </c>
      <c r="D3768">
        <v>0</v>
      </c>
      <c r="E3768" s="72">
        <v>78700</v>
      </c>
      <c r="F3768" s="72">
        <v>0</v>
      </c>
      <c r="G3768" s="70" t="s">
        <v>84</v>
      </c>
      <c r="H3768" s="70" t="s">
        <v>1842</v>
      </c>
      <c r="I3768" s="70" t="s">
        <v>91</v>
      </c>
    </row>
    <row r="3769" spans="1:9" x14ac:dyDescent="0.2">
      <c r="A3769" s="71">
        <v>7207159711529</v>
      </c>
      <c r="B3769" s="71">
        <v>7006566095232</v>
      </c>
      <c r="C3769" s="70" t="s">
        <v>117</v>
      </c>
      <c r="D3769">
        <v>0</v>
      </c>
      <c r="E3769" s="72">
        <v>0</v>
      </c>
      <c r="F3769" s="72">
        <v>-109100</v>
      </c>
      <c r="G3769" s="70" t="s">
        <v>82</v>
      </c>
      <c r="H3769" s="70" t="s">
        <v>1842</v>
      </c>
      <c r="I3769" s="70" t="s">
        <v>91</v>
      </c>
    </row>
    <row r="3770" spans="1:9" x14ac:dyDescent="0.2">
      <c r="A3770" s="71">
        <v>7207159711530</v>
      </c>
      <c r="B3770" s="71">
        <v>7006566095232</v>
      </c>
      <c r="C3770" s="70" t="s">
        <v>81</v>
      </c>
      <c r="D3770">
        <v>0</v>
      </c>
      <c r="E3770" s="72">
        <v>-300</v>
      </c>
      <c r="F3770" s="72">
        <v>0</v>
      </c>
      <c r="G3770" s="70" t="s">
        <v>82</v>
      </c>
      <c r="H3770" s="70" t="s">
        <v>1842</v>
      </c>
      <c r="I3770" s="70" t="s">
        <v>91</v>
      </c>
    </row>
    <row r="3771" spans="1:9" x14ac:dyDescent="0.2">
      <c r="A3771" s="71">
        <v>7207159711531</v>
      </c>
      <c r="B3771" s="71">
        <v>7006566095232</v>
      </c>
      <c r="C3771" s="70" t="s">
        <v>75</v>
      </c>
      <c r="D3771">
        <v>0</v>
      </c>
      <c r="E3771" s="72">
        <v>900</v>
      </c>
      <c r="F3771" s="72">
        <v>0</v>
      </c>
      <c r="G3771" s="70" t="s">
        <v>84</v>
      </c>
      <c r="H3771" s="70" t="s">
        <v>1842</v>
      </c>
      <c r="I3771" s="70" t="s">
        <v>83</v>
      </c>
    </row>
    <row r="3772" spans="1:9" x14ac:dyDescent="0.2">
      <c r="A3772" s="71">
        <v>7208787820141</v>
      </c>
      <c r="B3772" s="71">
        <v>7006563320719</v>
      </c>
      <c r="C3772" s="70" t="s">
        <v>48</v>
      </c>
      <c r="D3772">
        <v>0</v>
      </c>
      <c r="E3772" s="72">
        <v>0</v>
      </c>
      <c r="F3772" s="72">
        <v>-16100</v>
      </c>
      <c r="G3772" s="70" t="s">
        <v>82</v>
      </c>
      <c r="H3772" s="70" t="s">
        <v>1537</v>
      </c>
      <c r="I3772" s="70" t="s">
        <v>91</v>
      </c>
    </row>
    <row r="3773" spans="1:9" x14ac:dyDescent="0.2">
      <c r="A3773" s="71">
        <v>7208810710215</v>
      </c>
      <c r="B3773" s="71">
        <v>7038567927790</v>
      </c>
      <c r="C3773" s="70" t="s">
        <v>48</v>
      </c>
      <c r="D3773">
        <v>0</v>
      </c>
      <c r="E3773" s="72">
        <v>0</v>
      </c>
      <c r="F3773" s="72">
        <v>-27900</v>
      </c>
      <c r="G3773" s="70" t="s">
        <v>82</v>
      </c>
      <c r="H3773" s="70" t="s">
        <v>106</v>
      </c>
      <c r="I3773" s="70" t="s">
        <v>91</v>
      </c>
    </row>
    <row r="3774" spans="1:9" x14ac:dyDescent="0.2">
      <c r="A3774" s="71">
        <v>7208819450268</v>
      </c>
      <c r="B3774" s="71">
        <v>7006566808213</v>
      </c>
      <c r="C3774" s="70" t="s">
        <v>48</v>
      </c>
      <c r="D3774">
        <v>0</v>
      </c>
      <c r="E3774" s="72">
        <v>0</v>
      </c>
      <c r="F3774" s="72">
        <v>-8800</v>
      </c>
      <c r="G3774" s="70" t="s">
        <v>82</v>
      </c>
      <c r="H3774" s="70" t="s">
        <v>1913</v>
      </c>
      <c r="I3774" s="70" t="s">
        <v>91</v>
      </c>
    </row>
    <row r="3775" spans="1:9" x14ac:dyDescent="0.2">
      <c r="A3775" s="71">
        <v>7208928010318</v>
      </c>
      <c r="B3775" s="71">
        <v>7006568314121</v>
      </c>
      <c r="C3775" s="70" t="s">
        <v>48</v>
      </c>
      <c r="D3775">
        <v>0</v>
      </c>
      <c r="E3775" s="72">
        <v>0</v>
      </c>
      <c r="F3775" s="72">
        <v>-5700</v>
      </c>
      <c r="G3775" s="70" t="s">
        <v>82</v>
      </c>
      <c r="H3775" s="70" t="s">
        <v>2058</v>
      </c>
      <c r="I3775" s="70" t="s">
        <v>91</v>
      </c>
    </row>
    <row r="3776" spans="1:9" x14ac:dyDescent="0.2">
      <c r="A3776" s="71">
        <v>7208951430419</v>
      </c>
      <c r="B3776" s="71">
        <v>7006566466625</v>
      </c>
      <c r="C3776" s="70" t="s">
        <v>48</v>
      </c>
      <c r="D3776">
        <v>0</v>
      </c>
      <c r="E3776" s="72">
        <v>0</v>
      </c>
      <c r="F3776" s="72">
        <v>-23000</v>
      </c>
      <c r="G3776" s="70" t="s">
        <v>82</v>
      </c>
      <c r="H3776" s="70" t="s">
        <v>1872</v>
      </c>
      <c r="I3776" s="70" t="s">
        <v>91</v>
      </c>
    </row>
    <row r="3777" spans="1:9" x14ac:dyDescent="0.2">
      <c r="A3777" s="71">
        <v>7212102900124</v>
      </c>
      <c r="B3777" s="71">
        <v>7006566105320</v>
      </c>
      <c r="C3777" s="70" t="s">
        <v>79</v>
      </c>
      <c r="D3777">
        <v>0</v>
      </c>
      <c r="E3777" s="72">
        <v>200</v>
      </c>
      <c r="F3777" s="72">
        <v>0</v>
      </c>
      <c r="G3777" s="70" t="s">
        <v>84</v>
      </c>
      <c r="H3777" s="70" t="s">
        <v>1843</v>
      </c>
      <c r="I3777" s="70" t="s">
        <v>83</v>
      </c>
    </row>
    <row r="3778" spans="1:9" x14ac:dyDescent="0.2">
      <c r="A3778" s="71">
        <v>7212102900125</v>
      </c>
      <c r="B3778" s="71">
        <v>7006566105320</v>
      </c>
      <c r="C3778" s="70" t="s">
        <v>80</v>
      </c>
      <c r="D3778">
        <v>0</v>
      </c>
      <c r="E3778" s="72">
        <v>100</v>
      </c>
      <c r="F3778" s="72">
        <v>0</v>
      </c>
      <c r="G3778" s="70" t="s">
        <v>84</v>
      </c>
      <c r="H3778" s="70" t="s">
        <v>1843</v>
      </c>
      <c r="I3778" s="70" t="s">
        <v>83</v>
      </c>
    </row>
    <row r="3779" spans="1:9" x14ac:dyDescent="0.2">
      <c r="A3779" s="71">
        <v>7212102900126</v>
      </c>
      <c r="B3779" s="71">
        <v>7006566105320</v>
      </c>
      <c r="C3779" s="70" t="s">
        <v>81</v>
      </c>
      <c r="D3779">
        <v>0</v>
      </c>
      <c r="E3779" s="72">
        <v>3700</v>
      </c>
      <c r="F3779" s="72">
        <v>0</v>
      </c>
      <c r="G3779" s="70" t="s">
        <v>84</v>
      </c>
      <c r="H3779" s="70" t="s">
        <v>1843</v>
      </c>
      <c r="I3779" s="70" t="s">
        <v>91</v>
      </c>
    </row>
    <row r="3780" spans="1:9" x14ac:dyDescent="0.2">
      <c r="A3780" s="71">
        <v>7212103670138</v>
      </c>
      <c r="B3780" s="71">
        <v>7006566115362</v>
      </c>
      <c r="C3780" s="70" t="s">
        <v>79</v>
      </c>
      <c r="D3780">
        <v>0</v>
      </c>
      <c r="E3780" s="72">
        <v>100</v>
      </c>
      <c r="F3780" s="72">
        <v>0</v>
      </c>
      <c r="G3780" s="70" t="s">
        <v>84</v>
      </c>
      <c r="H3780" s="70" t="s">
        <v>1844</v>
      </c>
      <c r="I3780" s="70" t="s">
        <v>83</v>
      </c>
    </row>
    <row r="3781" spans="1:9" x14ac:dyDescent="0.2">
      <c r="A3781" s="71">
        <v>7212103670139</v>
      </c>
      <c r="B3781" s="71">
        <v>7006566115362</v>
      </c>
      <c r="C3781" s="70" t="s">
        <v>81</v>
      </c>
      <c r="D3781">
        <v>0</v>
      </c>
      <c r="E3781" s="72">
        <v>1100</v>
      </c>
      <c r="F3781" s="72">
        <v>0</v>
      </c>
      <c r="G3781" s="70" t="s">
        <v>84</v>
      </c>
      <c r="H3781" s="70" t="s">
        <v>1844</v>
      </c>
      <c r="I3781" s="70" t="s">
        <v>91</v>
      </c>
    </row>
    <row r="3782" spans="1:9" x14ac:dyDescent="0.2">
      <c r="A3782" s="71">
        <v>7212104480159</v>
      </c>
      <c r="B3782" s="71">
        <v>7006566115386</v>
      </c>
      <c r="C3782" s="70" t="s">
        <v>81</v>
      </c>
      <c r="D3782">
        <v>0</v>
      </c>
      <c r="E3782" s="72">
        <v>7900</v>
      </c>
      <c r="F3782" s="72">
        <v>0</v>
      </c>
      <c r="G3782" s="70" t="s">
        <v>84</v>
      </c>
      <c r="H3782" s="70" t="s">
        <v>1845</v>
      </c>
      <c r="I3782" s="70" t="s">
        <v>91</v>
      </c>
    </row>
    <row r="3783" spans="1:9" x14ac:dyDescent="0.2">
      <c r="A3783" s="71">
        <v>7212104480160</v>
      </c>
      <c r="B3783" s="71">
        <v>7006566115386</v>
      </c>
      <c r="C3783" s="70" t="s">
        <v>75</v>
      </c>
      <c r="D3783">
        <v>0</v>
      </c>
      <c r="E3783" s="72">
        <v>-200</v>
      </c>
      <c r="F3783" s="72">
        <v>0</v>
      </c>
      <c r="G3783" s="70" t="s">
        <v>82</v>
      </c>
      <c r="H3783" s="70" t="s">
        <v>1845</v>
      </c>
      <c r="I3783" s="70" t="s">
        <v>83</v>
      </c>
    </row>
    <row r="3784" spans="1:9" x14ac:dyDescent="0.2">
      <c r="A3784" s="71">
        <v>7212105990208</v>
      </c>
      <c r="B3784" s="71">
        <v>7006566125472</v>
      </c>
      <c r="C3784" s="70" t="s">
        <v>117</v>
      </c>
      <c r="D3784">
        <v>0</v>
      </c>
      <c r="E3784" s="72">
        <v>119400</v>
      </c>
      <c r="F3784" s="72">
        <v>22600</v>
      </c>
      <c r="G3784" s="70" t="s">
        <v>84</v>
      </c>
      <c r="H3784" s="70" t="s">
        <v>1847</v>
      </c>
      <c r="I3784" s="70" t="s">
        <v>91</v>
      </c>
    </row>
    <row r="3785" spans="1:9" x14ac:dyDescent="0.2">
      <c r="A3785" s="71">
        <v>7212105990209</v>
      </c>
      <c r="B3785" s="71">
        <v>7006566125472</v>
      </c>
      <c r="C3785" s="70" t="s">
        <v>80</v>
      </c>
      <c r="D3785">
        <v>0</v>
      </c>
      <c r="E3785" s="72">
        <v>-1900</v>
      </c>
      <c r="F3785" s="72">
        <v>0</v>
      </c>
      <c r="G3785" s="70" t="s">
        <v>82</v>
      </c>
      <c r="H3785" s="70" t="s">
        <v>1847</v>
      </c>
      <c r="I3785" s="70" t="s">
        <v>83</v>
      </c>
    </row>
    <row r="3786" spans="1:9" x14ac:dyDescent="0.2">
      <c r="A3786" s="71">
        <v>7212105990210</v>
      </c>
      <c r="B3786" s="71">
        <v>7006566125472</v>
      </c>
      <c r="C3786" s="70" t="s">
        <v>81</v>
      </c>
      <c r="D3786">
        <v>0</v>
      </c>
      <c r="E3786" s="72">
        <v>3200</v>
      </c>
      <c r="F3786" s="72">
        <v>0</v>
      </c>
      <c r="G3786" s="70" t="s">
        <v>84</v>
      </c>
      <c r="H3786" s="70" t="s">
        <v>1847</v>
      </c>
      <c r="I3786" s="70" t="s">
        <v>91</v>
      </c>
    </row>
    <row r="3787" spans="1:9" x14ac:dyDescent="0.2">
      <c r="A3787" s="71">
        <v>7212105990211</v>
      </c>
      <c r="B3787" s="71">
        <v>7006566125472</v>
      </c>
      <c r="C3787" s="70" t="s">
        <v>79</v>
      </c>
      <c r="D3787">
        <v>0</v>
      </c>
      <c r="E3787" s="72">
        <v>-1900</v>
      </c>
      <c r="F3787" s="72">
        <v>0</v>
      </c>
      <c r="G3787" s="70" t="s">
        <v>82</v>
      </c>
      <c r="H3787" s="70" t="s">
        <v>1847</v>
      </c>
      <c r="I3787" s="70" t="s">
        <v>83</v>
      </c>
    </row>
    <row r="3788" spans="1:9" x14ac:dyDescent="0.2">
      <c r="A3788" s="71">
        <v>7212107140243</v>
      </c>
      <c r="B3788" s="71">
        <v>7006556314655</v>
      </c>
      <c r="C3788" s="70" t="s">
        <v>75</v>
      </c>
      <c r="D3788">
        <v>0</v>
      </c>
      <c r="E3788" s="72">
        <v>900</v>
      </c>
      <c r="F3788" s="72">
        <v>0</v>
      </c>
      <c r="G3788" s="70" t="s">
        <v>84</v>
      </c>
      <c r="H3788" s="70" t="s">
        <v>636</v>
      </c>
      <c r="I3788" s="70" t="s">
        <v>83</v>
      </c>
    </row>
    <row r="3789" spans="1:9" x14ac:dyDescent="0.2">
      <c r="A3789" s="71">
        <v>7212107140244</v>
      </c>
      <c r="B3789" s="71">
        <v>7006556314655</v>
      </c>
      <c r="C3789" s="70" t="s">
        <v>81</v>
      </c>
      <c r="D3789">
        <v>0</v>
      </c>
      <c r="E3789" s="72">
        <v>100</v>
      </c>
      <c r="F3789" s="72">
        <v>0</v>
      </c>
      <c r="G3789" s="70" t="s">
        <v>84</v>
      </c>
      <c r="H3789" s="70" t="s">
        <v>636</v>
      </c>
      <c r="I3789" s="70" t="s">
        <v>91</v>
      </c>
    </row>
    <row r="3790" spans="1:9" x14ac:dyDescent="0.2">
      <c r="A3790" s="71">
        <v>7212107140245</v>
      </c>
      <c r="B3790" s="71">
        <v>7006556314655</v>
      </c>
      <c r="C3790" s="70" t="s">
        <v>117</v>
      </c>
      <c r="D3790">
        <v>0</v>
      </c>
      <c r="E3790" s="72">
        <v>86500</v>
      </c>
      <c r="F3790" s="72">
        <v>58400</v>
      </c>
      <c r="G3790" s="70" t="s">
        <v>84</v>
      </c>
      <c r="H3790" s="70" t="s">
        <v>636</v>
      </c>
      <c r="I3790" s="70" t="s">
        <v>91</v>
      </c>
    </row>
    <row r="3791" spans="1:9" x14ac:dyDescent="0.2">
      <c r="A3791" s="71">
        <v>7212107590257</v>
      </c>
      <c r="B3791" s="71">
        <v>7006566185669</v>
      </c>
      <c r="C3791" s="70" t="s">
        <v>75</v>
      </c>
      <c r="D3791">
        <v>0</v>
      </c>
      <c r="E3791" s="72">
        <v>300</v>
      </c>
      <c r="F3791" s="72">
        <v>0</v>
      </c>
      <c r="G3791" s="70" t="s">
        <v>84</v>
      </c>
      <c r="H3791" s="70" t="s">
        <v>1851</v>
      </c>
      <c r="I3791" s="70" t="s">
        <v>83</v>
      </c>
    </row>
    <row r="3792" spans="1:9" x14ac:dyDescent="0.2">
      <c r="A3792" s="71">
        <v>7212107590258</v>
      </c>
      <c r="B3792" s="71">
        <v>7006566185669</v>
      </c>
      <c r="C3792" s="70" t="s">
        <v>79</v>
      </c>
      <c r="D3792">
        <v>0</v>
      </c>
      <c r="E3792" s="72">
        <v>100</v>
      </c>
      <c r="F3792" s="72">
        <v>0</v>
      </c>
      <c r="G3792" s="70" t="s">
        <v>84</v>
      </c>
      <c r="H3792" s="70" t="s">
        <v>1851</v>
      </c>
      <c r="I3792" s="70" t="s">
        <v>83</v>
      </c>
    </row>
    <row r="3793" spans="1:9" x14ac:dyDescent="0.2">
      <c r="A3793" s="71">
        <v>7212143410320</v>
      </c>
      <c r="B3793" s="71">
        <v>7006556626067</v>
      </c>
      <c r="C3793" s="70" t="s">
        <v>79</v>
      </c>
      <c r="D3793">
        <v>0</v>
      </c>
      <c r="E3793" s="72">
        <v>200</v>
      </c>
      <c r="F3793" s="72">
        <v>0</v>
      </c>
      <c r="G3793" s="70" t="s">
        <v>84</v>
      </c>
      <c r="H3793" s="70" t="s">
        <v>675</v>
      </c>
      <c r="I3793" s="70" t="s">
        <v>83</v>
      </c>
    </row>
    <row r="3794" spans="1:9" x14ac:dyDescent="0.2">
      <c r="A3794" s="71">
        <v>7212143410321</v>
      </c>
      <c r="B3794" s="71">
        <v>7006556626067</v>
      </c>
      <c r="C3794" s="70" t="s">
        <v>80</v>
      </c>
      <c r="D3794">
        <v>0</v>
      </c>
      <c r="E3794" s="72">
        <v>700</v>
      </c>
      <c r="F3794" s="72">
        <v>0</v>
      </c>
      <c r="G3794" s="70" t="s">
        <v>84</v>
      </c>
      <c r="H3794" s="70" t="s">
        <v>675</v>
      </c>
      <c r="I3794" s="70" t="s">
        <v>83</v>
      </c>
    </row>
    <row r="3795" spans="1:9" x14ac:dyDescent="0.2">
      <c r="A3795" s="71">
        <v>7212143410322</v>
      </c>
      <c r="B3795" s="71">
        <v>7006556626067</v>
      </c>
      <c r="C3795" s="70" t="s">
        <v>81</v>
      </c>
      <c r="D3795">
        <v>0</v>
      </c>
      <c r="E3795" s="72">
        <v>3600</v>
      </c>
      <c r="F3795" s="72">
        <v>0</v>
      </c>
      <c r="G3795" s="70" t="s">
        <v>84</v>
      </c>
      <c r="H3795" s="70" t="s">
        <v>675</v>
      </c>
      <c r="I3795" s="70" t="s">
        <v>91</v>
      </c>
    </row>
    <row r="3796" spans="1:9" x14ac:dyDescent="0.2">
      <c r="A3796" s="71">
        <v>7212143410323</v>
      </c>
      <c r="B3796" s="71">
        <v>7006556626067</v>
      </c>
      <c r="C3796" s="70" t="s">
        <v>75</v>
      </c>
      <c r="D3796">
        <v>0</v>
      </c>
      <c r="E3796" s="72">
        <v>200</v>
      </c>
      <c r="F3796" s="72">
        <v>0</v>
      </c>
      <c r="G3796" s="70" t="s">
        <v>84</v>
      </c>
      <c r="H3796" s="70" t="s">
        <v>675</v>
      </c>
      <c r="I3796" s="70" t="s">
        <v>83</v>
      </c>
    </row>
    <row r="3797" spans="1:9" x14ac:dyDescent="0.2">
      <c r="A3797" s="71">
        <v>7212144700346</v>
      </c>
      <c r="B3797" s="71">
        <v>7006566225859</v>
      </c>
      <c r="C3797" s="70" t="s">
        <v>80</v>
      </c>
      <c r="D3797">
        <v>0</v>
      </c>
      <c r="E3797" s="72">
        <v>100</v>
      </c>
      <c r="F3797" s="72">
        <v>0</v>
      </c>
      <c r="G3797" s="70" t="s">
        <v>84</v>
      </c>
      <c r="H3797" s="70" t="s">
        <v>1857</v>
      </c>
      <c r="I3797" s="70" t="s">
        <v>83</v>
      </c>
    </row>
    <row r="3798" spans="1:9" x14ac:dyDescent="0.2">
      <c r="A3798" s="71">
        <v>7212144700347</v>
      </c>
      <c r="B3798" s="71">
        <v>7006566225859</v>
      </c>
      <c r="C3798" s="70" t="s">
        <v>81</v>
      </c>
      <c r="D3798">
        <v>0</v>
      </c>
      <c r="E3798" s="72">
        <v>800</v>
      </c>
      <c r="F3798" s="72">
        <v>0</v>
      </c>
      <c r="G3798" s="70" t="s">
        <v>84</v>
      </c>
      <c r="H3798" s="70" t="s">
        <v>1857</v>
      </c>
      <c r="I3798" s="70" t="s">
        <v>91</v>
      </c>
    </row>
    <row r="3799" spans="1:9" x14ac:dyDescent="0.2">
      <c r="A3799" s="71">
        <v>7212144700348</v>
      </c>
      <c r="B3799" s="71">
        <v>7006566225859</v>
      </c>
      <c r="C3799" s="70" t="s">
        <v>75</v>
      </c>
      <c r="D3799">
        <v>0</v>
      </c>
      <c r="E3799" s="72">
        <v>2800</v>
      </c>
      <c r="F3799" s="72">
        <v>0</v>
      </c>
      <c r="G3799" s="70" t="s">
        <v>84</v>
      </c>
      <c r="H3799" s="70" t="s">
        <v>1857</v>
      </c>
      <c r="I3799" s="70" t="s">
        <v>83</v>
      </c>
    </row>
    <row r="3800" spans="1:9" x14ac:dyDescent="0.2">
      <c r="A3800" s="71">
        <v>7212144700349</v>
      </c>
      <c r="B3800" s="71">
        <v>7006566225859</v>
      </c>
      <c r="C3800" s="70" t="s">
        <v>79</v>
      </c>
      <c r="D3800">
        <v>0</v>
      </c>
      <c r="E3800" s="72">
        <v>400</v>
      </c>
      <c r="F3800" s="72">
        <v>0</v>
      </c>
      <c r="G3800" s="70" t="s">
        <v>84</v>
      </c>
      <c r="H3800" s="70" t="s">
        <v>1857</v>
      </c>
      <c r="I3800" s="70" t="s">
        <v>83</v>
      </c>
    </row>
    <row r="3801" spans="1:9" x14ac:dyDescent="0.2">
      <c r="A3801" s="71">
        <v>7212146770419</v>
      </c>
      <c r="B3801" s="71">
        <v>7006556646212</v>
      </c>
      <c r="C3801" s="70" t="s">
        <v>48</v>
      </c>
      <c r="D3801">
        <v>0</v>
      </c>
      <c r="E3801" s="72">
        <v>0</v>
      </c>
      <c r="F3801" s="72">
        <v>5700</v>
      </c>
      <c r="G3801" s="70" t="s">
        <v>84</v>
      </c>
      <c r="H3801" s="70" t="s">
        <v>680</v>
      </c>
      <c r="I3801" s="70" t="s">
        <v>91</v>
      </c>
    </row>
    <row r="3802" spans="1:9" x14ac:dyDescent="0.2">
      <c r="A3802" s="71">
        <v>7212146770420</v>
      </c>
      <c r="B3802" s="71">
        <v>7006556646212</v>
      </c>
      <c r="C3802" s="70" t="s">
        <v>75</v>
      </c>
      <c r="D3802">
        <v>0</v>
      </c>
      <c r="E3802" s="72">
        <v>100</v>
      </c>
      <c r="F3802" s="72">
        <v>0</v>
      </c>
      <c r="G3802" s="70" t="s">
        <v>84</v>
      </c>
      <c r="H3802" s="70" t="s">
        <v>680</v>
      </c>
      <c r="I3802" s="70" t="s">
        <v>83</v>
      </c>
    </row>
    <row r="3803" spans="1:9" x14ac:dyDescent="0.2">
      <c r="A3803" s="71">
        <v>7212146770421</v>
      </c>
      <c r="B3803" s="71">
        <v>7006556646212</v>
      </c>
      <c r="C3803" s="70" t="s">
        <v>80</v>
      </c>
      <c r="D3803">
        <v>0</v>
      </c>
      <c r="E3803" s="72">
        <v>-100</v>
      </c>
      <c r="F3803" s="72">
        <v>0</v>
      </c>
      <c r="G3803" s="70" t="s">
        <v>82</v>
      </c>
      <c r="H3803" s="70" t="s">
        <v>680</v>
      </c>
      <c r="I3803" s="70" t="s">
        <v>83</v>
      </c>
    </row>
    <row r="3804" spans="1:9" x14ac:dyDescent="0.2">
      <c r="A3804" s="71">
        <v>7212147640439</v>
      </c>
      <c r="B3804" s="71">
        <v>7006566577300</v>
      </c>
      <c r="C3804" s="70" t="s">
        <v>75</v>
      </c>
      <c r="D3804">
        <v>0</v>
      </c>
      <c r="E3804" s="72">
        <v>800</v>
      </c>
      <c r="F3804" s="72">
        <v>0</v>
      </c>
      <c r="G3804" s="70" t="s">
        <v>84</v>
      </c>
      <c r="H3804" s="70" t="s">
        <v>1890</v>
      </c>
      <c r="I3804" s="70" t="s">
        <v>83</v>
      </c>
    </row>
    <row r="3805" spans="1:9" x14ac:dyDescent="0.2">
      <c r="A3805" s="71">
        <v>7212147640440</v>
      </c>
      <c r="B3805" s="71">
        <v>7006566577300</v>
      </c>
      <c r="C3805" s="70" t="s">
        <v>79</v>
      </c>
      <c r="D3805">
        <v>0</v>
      </c>
      <c r="E3805" s="72">
        <v>600</v>
      </c>
      <c r="F3805" s="72">
        <v>0</v>
      </c>
      <c r="G3805" s="70" t="s">
        <v>84</v>
      </c>
      <c r="H3805" s="70" t="s">
        <v>1890</v>
      </c>
      <c r="I3805" s="70" t="s">
        <v>83</v>
      </c>
    </row>
    <row r="3806" spans="1:9" x14ac:dyDescent="0.2">
      <c r="A3806" s="71">
        <v>7212147640441</v>
      </c>
      <c r="B3806" s="71">
        <v>7006566577300</v>
      </c>
      <c r="C3806" s="70" t="s">
        <v>80</v>
      </c>
      <c r="D3806">
        <v>0</v>
      </c>
      <c r="E3806" s="72">
        <v>300</v>
      </c>
      <c r="F3806" s="72">
        <v>0</v>
      </c>
      <c r="G3806" s="70" t="s">
        <v>84</v>
      </c>
      <c r="H3806" s="70" t="s">
        <v>1890</v>
      </c>
      <c r="I3806" s="70" t="s">
        <v>83</v>
      </c>
    </row>
    <row r="3807" spans="1:9" x14ac:dyDescent="0.2">
      <c r="A3807" s="71">
        <v>7212148410507</v>
      </c>
      <c r="B3807" s="71">
        <v>7006566577393</v>
      </c>
      <c r="C3807" s="70" t="s">
        <v>117</v>
      </c>
      <c r="D3807">
        <v>0</v>
      </c>
      <c r="E3807" s="72">
        <v>55900</v>
      </c>
      <c r="F3807" s="72">
        <v>60900</v>
      </c>
      <c r="G3807" s="70" t="s">
        <v>84</v>
      </c>
      <c r="H3807" s="70" t="s">
        <v>1892</v>
      </c>
      <c r="I3807" s="70" t="s">
        <v>91</v>
      </c>
    </row>
    <row r="3808" spans="1:9" x14ac:dyDescent="0.2">
      <c r="A3808" s="71">
        <v>7212148410508</v>
      </c>
      <c r="B3808" s="71">
        <v>7006566577393</v>
      </c>
      <c r="C3808" s="70" t="s">
        <v>80</v>
      </c>
      <c r="D3808">
        <v>0</v>
      </c>
      <c r="E3808" s="72">
        <v>400</v>
      </c>
      <c r="F3808" s="72">
        <v>0</v>
      </c>
      <c r="G3808" s="70" t="s">
        <v>84</v>
      </c>
      <c r="H3808" s="70" t="s">
        <v>1892</v>
      </c>
      <c r="I3808" s="70" t="s">
        <v>83</v>
      </c>
    </row>
    <row r="3809" spans="1:9" x14ac:dyDescent="0.2">
      <c r="A3809" s="71">
        <v>7212148410509</v>
      </c>
      <c r="B3809" s="71">
        <v>7006566577393</v>
      </c>
      <c r="C3809" s="70" t="s">
        <v>75</v>
      </c>
      <c r="D3809">
        <v>0</v>
      </c>
      <c r="E3809" s="72">
        <v>1600</v>
      </c>
      <c r="F3809" s="72">
        <v>0</v>
      </c>
      <c r="G3809" s="70" t="s">
        <v>84</v>
      </c>
      <c r="H3809" s="70" t="s">
        <v>1892</v>
      </c>
      <c r="I3809" s="70" t="s">
        <v>83</v>
      </c>
    </row>
    <row r="3810" spans="1:9" x14ac:dyDescent="0.2">
      <c r="A3810" s="71">
        <v>7212148410510</v>
      </c>
      <c r="B3810" s="71">
        <v>7006566577393</v>
      </c>
      <c r="C3810" s="70" t="s">
        <v>79</v>
      </c>
      <c r="D3810">
        <v>0</v>
      </c>
      <c r="E3810" s="72">
        <v>1100</v>
      </c>
      <c r="F3810" s="72">
        <v>0</v>
      </c>
      <c r="G3810" s="70" t="s">
        <v>84</v>
      </c>
      <c r="H3810" s="70" t="s">
        <v>1892</v>
      </c>
      <c r="I3810" s="70" t="s">
        <v>83</v>
      </c>
    </row>
    <row r="3811" spans="1:9" x14ac:dyDescent="0.2">
      <c r="A3811" s="71">
        <v>7212205270630</v>
      </c>
      <c r="B3811" s="71">
        <v>7006554743934</v>
      </c>
      <c r="C3811" s="70" t="s">
        <v>75</v>
      </c>
      <c r="D3811">
        <v>0</v>
      </c>
      <c r="E3811" s="72">
        <v>900</v>
      </c>
      <c r="F3811" s="72">
        <v>0</v>
      </c>
      <c r="G3811" s="70" t="s">
        <v>84</v>
      </c>
      <c r="H3811" s="70" t="s">
        <v>389</v>
      </c>
      <c r="I3811" s="70" t="s">
        <v>83</v>
      </c>
    </row>
    <row r="3812" spans="1:9" x14ac:dyDescent="0.2">
      <c r="A3812" s="71">
        <v>7212205270631</v>
      </c>
      <c r="B3812" s="71">
        <v>7006554743934</v>
      </c>
      <c r="C3812" s="70" t="s">
        <v>79</v>
      </c>
      <c r="D3812">
        <v>0</v>
      </c>
      <c r="E3812" s="72">
        <v>2700</v>
      </c>
      <c r="F3812" s="72">
        <v>0</v>
      </c>
      <c r="G3812" s="70" t="s">
        <v>84</v>
      </c>
      <c r="H3812" s="70" t="s">
        <v>389</v>
      </c>
      <c r="I3812" s="70" t="s">
        <v>83</v>
      </c>
    </row>
    <row r="3813" spans="1:9" x14ac:dyDescent="0.2">
      <c r="A3813" s="71">
        <v>7212205270632</v>
      </c>
      <c r="B3813" s="71">
        <v>7006554743934</v>
      </c>
      <c r="C3813" s="70" t="s">
        <v>80</v>
      </c>
      <c r="D3813">
        <v>0</v>
      </c>
      <c r="E3813" s="72">
        <v>400</v>
      </c>
      <c r="F3813" s="72">
        <v>0</v>
      </c>
      <c r="G3813" s="70" t="s">
        <v>84</v>
      </c>
      <c r="H3813" s="70" t="s">
        <v>389</v>
      </c>
      <c r="I3813" s="70" t="s">
        <v>83</v>
      </c>
    </row>
    <row r="3814" spans="1:9" x14ac:dyDescent="0.2">
      <c r="A3814" s="71">
        <v>7212206220648</v>
      </c>
      <c r="B3814" s="71">
        <v>7006554743959</v>
      </c>
      <c r="C3814" s="70" t="s">
        <v>80</v>
      </c>
      <c r="D3814">
        <v>0</v>
      </c>
      <c r="E3814" s="72">
        <v>100</v>
      </c>
      <c r="F3814" s="72">
        <v>0</v>
      </c>
      <c r="G3814" s="70" t="s">
        <v>84</v>
      </c>
      <c r="H3814" s="70" t="s">
        <v>390</v>
      </c>
      <c r="I3814" s="70" t="s">
        <v>83</v>
      </c>
    </row>
    <row r="3815" spans="1:9" x14ac:dyDescent="0.2">
      <c r="A3815" s="71">
        <v>7212206220649</v>
      </c>
      <c r="B3815" s="71">
        <v>7006554743959</v>
      </c>
      <c r="C3815" s="70" t="s">
        <v>125</v>
      </c>
      <c r="D3815">
        <v>0</v>
      </c>
      <c r="E3815" s="72">
        <v>11300</v>
      </c>
      <c r="F3815" s="72">
        <v>0</v>
      </c>
      <c r="G3815" s="70" t="s">
        <v>84</v>
      </c>
      <c r="H3815" s="70" t="s">
        <v>390</v>
      </c>
      <c r="I3815" s="70" t="s">
        <v>91</v>
      </c>
    </row>
    <row r="3816" spans="1:9" x14ac:dyDescent="0.2">
      <c r="A3816" s="71">
        <v>7212206220651</v>
      </c>
      <c r="B3816" s="71">
        <v>7006554743959</v>
      </c>
      <c r="C3816" s="70" t="s">
        <v>79</v>
      </c>
      <c r="D3816">
        <v>0</v>
      </c>
      <c r="E3816" s="72">
        <v>900</v>
      </c>
      <c r="F3816" s="72">
        <v>0</v>
      </c>
      <c r="G3816" s="70" t="s">
        <v>84</v>
      </c>
      <c r="H3816" s="70" t="s">
        <v>390</v>
      </c>
      <c r="I3816" s="70" t="s">
        <v>83</v>
      </c>
    </row>
    <row r="3817" spans="1:9" x14ac:dyDescent="0.2">
      <c r="A3817" s="71">
        <v>7212208060682</v>
      </c>
      <c r="B3817" s="71">
        <v>7006566024954</v>
      </c>
      <c r="C3817" s="70" t="s">
        <v>117</v>
      </c>
      <c r="D3817">
        <v>0</v>
      </c>
      <c r="E3817" s="72">
        <v>25000</v>
      </c>
      <c r="F3817" s="72">
        <v>24400</v>
      </c>
      <c r="G3817" s="70" t="s">
        <v>84</v>
      </c>
      <c r="H3817" s="70" t="s">
        <v>1836</v>
      </c>
      <c r="I3817" s="70" t="s">
        <v>91</v>
      </c>
    </row>
    <row r="3818" spans="1:9" x14ac:dyDescent="0.2">
      <c r="A3818" s="71">
        <v>7212208060683</v>
      </c>
      <c r="B3818" s="71">
        <v>7006566024954</v>
      </c>
      <c r="C3818" s="70" t="s">
        <v>80</v>
      </c>
      <c r="D3818">
        <v>0</v>
      </c>
      <c r="E3818" s="72">
        <v>100</v>
      </c>
      <c r="F3818" s="72">
        <v>0</v>
      </c>
      <c r="G3818" s="70" t="s">
        <v>84</v>
      </c>
      <c r="H3818" s="70" t="s">
        <v>1836</v>
      </c>
      <c r="I3818" s="70" t="s">
        <v>83</v>
      </c>
    </row>
    <row r="3819" spans="1:9" x14ac:dyDescent="0.2">
      <c r="A3819" s="71">
        <v>7212208060684</v>
      </c>
      <c r="B3819" s="71">
        <v>7006566024954</v>
      </c>
      <c r="C3819" s="70" t="s">
        <v>125</v>
      </c>
      <c r="D3819">
        <v>0</v>
      </c>
      <c r="E3819" s="72">
        <v>1600</v>
      </c>
      <c r="F3819" s="72">
        <v>0</v>
      </c>
      <c r="G3819" s="70" t="s">
        <v>84</v>
      </c>
      <c r="H3819" s="70" t="s">
        <v>1836</v>
      </c>
      <c r="I3819" s="70" t="s">
        <v>91</v>
      </c>
    </row>
    <row r="3820" spans="1:9" x14ac:dyDescent="0.2">
      <c r="A3820" s="71">
        <v>7212208060685</v>
      </c>
      <c r="B3820" s="71">
        <v>7006566024954</v>
      </c>
      <c r="C3820" s="70" t="s">
        <v>79</v>
      </c>
      <c r="D3820">
        <v>0</v>
      </c>
      <c r="E3820" s="72">
        <v>200</v>
      </c>
      <c r="F3820" s="72">
        <v>0</v>
      </c>
      <c r="G3820" s="70" t="s">
        <v>84</v>
      </c>
      <c r="H3820" s="70" t="s">
        <v>1836</v>
      </c>
      <c r="I3820" s="70" t="s">
        <v>83</v>
      </c>
    </row>
    <row r="3821" spans="1:9" x14ac:dyDescent="0.2">
      <c r="A3821" s="71">
        <v>7212208580707</v>
      </c>
      <c r="B3821" s="71">
        <v>7006565340716</v>
      </c>
      <c r="C3821" s="70" t="s">
        <v>48</v>
      </c>
      <c r="D3821">
        <v>0</v>
      </c>
      <c r="E3821" s="72">
        <v>30000</v>
      </c>
      <c r="F3821" s="72">
        <v>85500</v>
      </c>
      <c r="G3821" s="70" t="s">
        <v>84</v>
      </c>
      <c r="H3821" s="70" t="s">
        <v>1749</v>
      </c>
      <c r="I3821" s="70" t="s">
        <v>91</v>
      </c>
    </row>
    <row r="3822" spans="1:9" x14ac:dyDescent="0.2">
      <c r="A3822" s="71">
        <v>7212208580708</v>
      </c>
      <c r="B3822" s="71">
        <v>7006565340716</v>
      </c>
      <c r="C3822" s="70" t="s">
        <v>79</v>
      </c>
      <c r="D3822">
        <v>0</v>
      </c>
      <c r="E3822" s="72">
        <v>300</v>
      </c>
      <c r="F3822" s="72">
        <v>0</v>
      </c>
      <c r="G3822" s="70" t="s">
        <v>84</v>
      </c>
      <c r="H3822" s="70" t="s">
        <v>1749</v>
      </c>
      <c r="I3822" s="70" t="s">
        <v>83</v>
      </c>
    </row>
    <row r="3823" spans="1:9" x14ac:dyDescent="0.2">
      <c r="A3823" s="71">
        <v>7212208580709</v>
      </c>
      <c r="B3823" s="71">
        <v>7006565340716</v>
      </c>
      <c r="C3823" s="70" t="s">
        <v>75</v>
      </c>
      <c r="D3823">
        <v>0</v>
      </c>
      <c r="E3823" s="72">
        <v>300</v>
      </c>
      <c r="F3823" s="72">
        <v>0</v>
      </c>
      <c r="G3823" s="70" t="s">
        <v>84</v>
      </c>
      <c r="H3823" s="70" t="s">
        <v>1749</v>
      </c>
      <c r="I3823" s="70" t="s">
        <v>83</v>
      </c>
    </row>
    <row r="3824" spans="1:9" x14ac:dyDescent="0.2">
      <c r="A3824" s="71">
        <v>7212208580710</v>
      </c>
      <c r="B3824" s="71">
        <v>7006565340716</v>
      </c>
      <c r="C3824" s="70" t="s">
        <v>80</v>
      </c>
      <c r="D3824">
        <v>0</v>
      </c>
      <c r="E3824" s="72">
        <v>-100</v>
      </c>
      <c r="F3824" s="72">
        <v>0</v>
      </c>
      <c r="G3824" s="70" t="s">
        <v>82</v>
      </c>
      <c r="H3824" s="70" t="s">
        <v>1749</v>
      </c>
      <c r="I3824" s="70" t="s">
        <v>83</v>
      </c>
    </row>
    <row r="3825" spans="1:9" x14ac:dyDescent="0.2">
      <c r="A3825" s="71">
        <v>7212209600731</v>
      </c>
      <c r="B3825" s="71">
        <v>7006565360785</v>
      </c>
      <c r="C3825" s="70" t="s">
        <v>111</v>
      </c>
      <c r="D3825">
        <v>0</v>
      </c>
      <c r="E3825" s="72">
        <v>-1600</v>
      </c>
      <c r="F3825" s="72">
        <v>0</v>
      </c>
      <c r="G3825" s="70" t="s">
        <v>82</v>
      </c>
      <c r="H3825" s="70" t="s">
        <v>319</v>
      </c>
      <c r="I3825" s="70" t="s">
        <v>91</v>
      </c>
    </row>
    <row r="3826" spans="1:9" x14ac:dyDescent="0.2">
      <c r="A3826" s="71">
        <v>7212209600732</v>
      </c>
      <c r="B3826" s="71">
        <v>7006565360785</v>
      </c>
      <c r="C3826" s="70" t="s">
        <v>81</v>
      </c>
      <c r="D3826">
        <v>0</v>
      </c>
      <c r="E3826" s="72">
        <v>43400</v>
      </c>
      <c r="F3826" s="72">
        <v>0</v>
      </c>
      <c r="G3826" s="70" t="s">
        <v>84</v>
      </c>
      <c r="H3826" s="70" t="s">
        <v>319</v>
      </c>
      <c r="I3826" s="70" t="s">
        <v>91</v>
      </c>
    </row>
    <row r="3827" spans="1:9" x14ac:dyDescent="0.2">
      <c r="A3827" s="71">
        <v>7212212370762</v>
      </c>
      <c r="B3827" s="71">
        <v>7006565360819</v>
      </c>
      <c r="C3827" s="70" t="s">
        <v>125</v>
      </c>
      <c r="D3827">
        <v>0</v>
      </c>
      <c r="E3827" s="72">
        <v>100</v>
      </c>
      <c r="F3827" s="72">
        <v>0</v>
      </c>
      <c r="G3827" s="70" t="s">
        <v>84</v>
      </c>
      <c r="H3827" s="70" t="s">
        <v>325</v>
      </c>
      <c r="I3827" s="70" t="s">
        <v>91</v>
      </c>
    </row>
    <row r="3828" spans="1:9" x14ac:dyDescent="0.2">
      <c r="A3828" s="71">
        <v>7212212370763</v>
      </c>
      <c r="B3828" s="71">
        <v>7006565360819</v>
      </c>
      <c r="C3828" s="70" t="s">
        <v>117</v>
      </c>
      <c r="D3828">
        <v>0</v>
      </c>
      <c r="E3828" s="72">
        <v>25000</v>
      </c>
      <c r="F3828" s="72">
        <v>0</v>
      </c>
      <c r="G3828" s="70" t="s">
        <v>84</v>
      </c>
      <c r="H3828" s="70" t="s">
        <v>325</v>
      </c>
      <c r="I3828" s="70" t="s">
        <v>91</v>
      </c>
    </row>
    <row r="3829" spans="1:9" x14ac:dyDescent="0.2">
      <c r="A3829" s="71">
        <v>7212212370764</v>
      </c>
      <c r="B3829" s="71">
        <v>7006565360819</v>
      </c>
      <c r="C3829" s="70" t="s">
        <v>79</v>
      </c>
      <c r="D3829">
        <v>0</v>
      </c>
      <c r="E3829" s="72">
        <v>300</v>
      </c>
      <c r="F3829" s="72">
        <v>0</v>
      </c>
      <c r="G3829" s="70" t="s">
        <v>84</v>
      </c>
      <c r="H3829" s="70" t="s">
        <v>325</v>
      </c>
      <c r="I3829" s="70" t="s">
        <v>83</v>
      </c>
    </row>
    <row r="3830" spans="1:9" x14ac:dyDescent="0.2">
      <c r="A3830" s="71">
        <v>7212212370765</v>
      </c>
      <c r="B3830" s="71">
        <v>7006565360819</v>
      </c>
      <c r="C3830" s="70" t="s">
        <v>81</v>
      </c>
      <c r="D3830">
        <v>0</v>
      </c>
      <c r="E3830" s="72">
        <v>-2300</v>
      </c>
      <c r="F3830" s="72">
        <v>0</v>
      </c>
      <c r="G3830" s="70" t="s">
        <v>82</v>
      </c>
      <c r="H3830" s="70" t="s">
        <v>325</v>
      </c>
      <c r="I3830" s="70" t="s">
        <v>91</v>
      </c>
    </row>
    <row r="3831" spans="1:9" x14ac:dyDescent="0.2">
      <c r="A3831" s="71">
        <v>7212212370766</v>
      </c>
      <c r="B3831" s="71">
        <v>7006565360819</v>
      </c>
      <c r="C3831" s="70" t="s">
        <v>80</v>
      </c>
      <c r="D3831">
        <v>0</v>
      </c>
      <c r="E3831" s="72">
        <v>-200</v>
      </c>
      <c r="F3831" s="72">
        <v>0</v>
      </c>
      <c r="G3831" s="70" t="s">
        <v>82</v>
      </c>
      <c r="H3831" s="70" t="s">
        <v>325</v>
      </c>
      <c r="I3831" s="70" t="s">
        <v>83</v>
      </c>
    </row>
    <row r="3832" spans="1:9" x14ac:dyDescent="0.2">
      <c r="A3832" s="71">
        <v>7212212370767</v>
      </c>
      <c r="B3832" s="71">
        <v>7006565360819</v>
      </c>
      <c r="C3832" s="70" t="s">
        <v>75</v>
      </c>
      <c r="D3832">
        <v>0</v>
      </c>
      <c r="E3832" s="72">
        <v>1700</v>
      </c>
      <c r="F3832" s="72">
        <v>0</v>
      </c>
      <c r="G3832" s="70" t="s">
        <v>84</v>
      </c>
      <c r="H3832" s="70" t="s">
        <v>325</v>
      </c>
      <c r="I3832" s="70" t="s">
        <v>83</v>
      </c>
    </row>
    <row r="3833" spans="1:9" x14ac:dyDescent="0.2">
      <c r="A3833" s="71">
        <v>7212302380528</v>
      </c>
      <c r="B3833" s="71">
        <v>7006567731702</v>
      </c>
      <c r="C3833" s="70" t="s">
        <v>48</v>
      </c>
      <c r="D3833">
        <v>0</v>
      </c>
      <c r="E3833" s="72">
        <v>0</v>
      </c>
      <c r="F3833" s="72">
        <v>-39800</v>
      </c>
      <c r="G3833" s="70" t="s">
        <v>82</v>
      </c>
      <c r="H3833" s="70" t="s">
        <v>1988</v>
      </c>
      <c r="I3833" s="70" t="s">
        <v>91</v>
      </c>
    </row>
    <row r="3834" spans="1:9" x14ac:dyDescent="0.2">
      <c r="A3834" s="71">
        <v>7212313660575</v>
      </c>
      <c r="B3834" s="71">
        <v>7006565300519</v>
      </c>
      <c r="C3834" s="70" t="s">
        <v>48</v>
      </c>
      <c r="D3834">
        <v>0</v>
      </c>
      <c r="E3834" s="72">
        <v>0</v>
      </c>
      <c r="F3834" s="72">
        <v>-26000</v>
      </c>
      <c r="G3834" s="70" t="s">
        <v>82</v>
      </c>
      <c r="H3834" s="70" t="s">
        <v>1743</v>
      </c>
      <c r="I3834" s="70" t="s">
        <v>91</v>
      </c>
    </row>
    <row r="3835" spans="1:9" x14ac:dyDescent="0.2">
      <c r="A3835" s="71">
        <v>7212407810152</v>
      </c>
      <c r="B3835" s="71">
        <v>7006566647639</v>
      </c>
      <c r="C3835" s="70" t="s">
        <v>48</v>
      </c>
      <c r="D3835">
        <v>0</v>
      </c>
      <c r="E3835" s="72">
        <v>0</v>
      </c>
      <c r="F3835" s="72">
        <v>-86100</v>
      </c>
      <c r="G3835" s="70" t="s">
        <v>82</v>
      </c>
      <c r="H3835" s="70" t="s">
        <v>1898</v>
      </c>
      <c r="I3835" s="70" t="s">
        <v>2530</v>
      </c>
    </row>
    <row r="3836" spans="1:9" x14ac:dyDescent="0.2">
      <c r="A3836" s="71">
        <v>7212935530087</v>
      </c>
      <c r="B3836" s="71">
        <v>7006566215826</v>
      </c>
      <c r="C3836" s="70" t="s">
        <v>117</v>
      </c>
      <c r="D3836">
        <v>0</v>
      </c>
      <c r="E3836" s="72">
        <v>-30000</v>
      </c>
      <c r="F3836" s="72">
        <v>-1600</v>
      </c>
      <c r="G3836" s="70" t="s">
        <v>82</v>
      </c>
      <c r="H3836" s="70" t="s">
        <v>1856</v>
      </c>
      <c r="I3836" s="70" t="s">
        <v>2530</v>
      </c>
    </row>
    <row r="3837" spans="1:9" x14ac:dyDescent="0.2">
      <c r="A3837" s="71">
        <v>7213005481513</v>
      </c>
      <c r="B3837" s="71">
        <v>7006554743980</v>
      </c>
      <c r="C3837" s="70" t="s">
        <v>48</v>
      </c>
      <c r="D3837">
        <v>-0.30299999999999999</v>
      </c>
      <c r="E3837" s="72">
        <v>-174800</v>
      </c>
      <c r="F3837" s="72">
        <v>0</v>
      </c>
      <c r="G3837" s="70" t="s">
        <v>76</v>
      </c>
      <c r="H3837" s="70" t="s">
        <v>391</v>
      </c>
      <c r="I3837" s="70" t="s">
        <v>94</v>
      </c>
    </row>
    <row r="3838" spans="1:9" x14ac:dyDescent="0.2">
      <c r="A3838" s="71">
        <v>7213005481514</v>
      </c>
      <c r="B3838" s="71">
        <v>7006554743980</v>
      </c>
      <c r="C3838" s="70" t="s">
        <v>75</v>
      </c>
      <c r="D3838">
        <v>0.30299999999999999</v>
      </c>
      <c r="E3838" s="72">
        <v>174800</v>
      </c>
      <c r="F3838" s="72">
        <v>0</v>
      </c>
      <c r="G3838" s="70" t="s">
        <v>76</v>
      </c>
      <c r="H3838" s="70" t="s">
        <v>391</v>
      </c>
      <c r="I3838" s="70" t="s">
        <v>153</v>
      </c>
    </row>
    <row r="3839" spans="1:9" x14ac:dyDescent="0.2">
      <c r="A3839" s="71">
        <v>7213005481515</v>
      </c>
      <c r="B3839" s="71">
        <v>7006554743980</v>
      </c>
      <c r="C3839" s="70" t="s">
        <v>75</v>
      </c>
      <c r="D3839">
        <v>0</v>
      </c>
      <c r="E3839" s="72">
        <v>-174700</v>
      </c>
      <c r="F3839" s="72">
        <v>0</v>
      </c>
      <c r="G3839" s="70" t="s">
        <v>82</v>
      </c>
      <c r="H3839" s="70" t="s">
        <v>391</v>
      </c>
      <c r="I3839" s="70" t="s">
        <v>83</v>
      </c>
    </row>
    <row r="3840" spans="1:9" x14ac:dyDescent="0.2">
      <c r="A3840" s="71">
        <v>7213009131535</v>
      </c>
      <c r="B3840" s="71">
        <v>7006554744001</v>
      </c>
      <c r="C3840" s="70" t="s">
        <v>48</v>
      </c>
      <c r="D3840">
        <v>-0.28299999999999997</v>
      </c>
      <c r="E3840" s="72">
        <v>-186400</v>
      </c>
      <c r="F3840" s="72">
        <v>0</v>
      </c>
      <c r="G3840" s="70" t="s">
        <v>76</v>
      </c>
      <c r="H3840" s="70" t="s">
        <v>392</v>
      </c>
      <c r="I3840" s="70" t="s">
        <v>94</v>
      </c>
    </row>
    <row r="3841" spans="1:9" x14ac:dyDescent="0.2">
      <c r="A3841" s="71">
        <v>7213009131536</v>
      </c>
      <c r="B3841" s="71">
        <v>7006554744001</v>
      </c>
      <c r="C3841" s="70" t="s">
        <v>75</v>
      </c>
      <c r="D3841">
        <v>0.28299999999999997</v>
      </c>
      <c r="E3841" s="72">
        <v>186400</v>
      </c>
      <c r="F3841" s="72">
        <v>0</v>
      </c>
      <c r="G3841" s="70" t="s">
        <v>76</v>
      </c>
      <c r="H3841" s="70" t="s">
        <v>392</v>
      </c>
      <c r="I3841" s="70" t="s">
        <v>153</v>
      </c>
    </row>
    <row r="3842" spans="1:9" x14ac:dyDescent="0.2">
      <c r="A3842" s="71">
        <v>7213009131537</v>
      </c>
      <c r="B3842" s="71">
        <v>7006554744001</v>
      </c>
      <c r="C3842" s="70" t="s">
        <v>75</v>
      </c>
      <c r="D3842">
        <v>0</v>
      </c>
      <c r="E3842" s="72">
        <v>-186300</v>
      </c>
      <c r="F3842" s="72">
        <v>0</v>
      </c>
      <c r="G3842" s="70" t="s">
        <v>82</v>
      </c>
      <c r="H3842" s="70" t="s">
        <v>392</v>
      </c>
      <c r="I3842" s="70" t="s">
        <v>83</v>
      </c>
    </row>
    <row r="3843" spans="1:9" x14ac:dyDescent="0.2">
      <c r="A3843" s="71">
        <v>7213010011549</v>
      </c>
      <c r="B3843" s="71">
        <v>7006554744022</v>
      </c>
      <c r="C3843" s="70" t="s">
        <v>48</v>
      </c>
      <c r="D3843">
        <v>-0.32900000000000001</v>
      </c>
      <c r="E3843" s="72">
        <v>-211600</v>
      </c>
      <c r="F3843" s="72">
        <v>0</v>
      </c>
      <c r="G3843" s="70" t="s">
        <v>76</v>
      </c>
      <c r="H3843" s="70" t="s">
        <v>393</v>
      </c>
      <c r="I3843" s="70" t="s">
        <v>94</v>
      </c>
    </row>
    <row r="3844" spans="1:9" x14ac:dyDescent="0.2">
      <c r="A3844" s="71">
        <v>7213010011550</v>
      </c>
      <c r="B3844" s="71">
        <v>7006554744022</v>
      </c>
      <c r="C3844" s="70" t="s">
        <v>75</v>
      </c>
      <c r="D3844">
        <v>0.32900000000000001</v>
      </c>
      <c r="E3844" s="72">
        <v>211600</v>
      </c>
      <c r="F3844" s="72">
        <v>0</v>
      </c>
      <c r="G3844" s="70" t="s">
        <v>76</v>
      </c>
      <c r="H3844" s="70" t="s">
        <v>393</v>
      </c>
      <c r="I3844" s="70" t="s">
        <v>153</v>
      </c>
    </row>
    <row r="3845" spans="1:9" x14ac:dyDescent="0.2">
      <c r="A3845" s="71">
        <v>7213010011551</v>
      </c>
      <c r="B3845" s="71">
        <v>7006554744022</v>
      </c>
      <c r="C3845" s="70" t="s">
        <v>75</v>
      </c>
      <c r="D3845">
        <v>0</v>
      </c>
      <c r="E3845" s="72">
        <v>-211500</v>
      </c>
      <c r="F3845" s="72">
        <v>0</v>
      </c>
      <c r="G3845" s="70" t="s">
        <v>82</v>
      </c>
      <c r="H3845" s="70" t="s">
        <v>393</v>
      </c>
      <c r="I3845" s="70" t="s">
        <v>83</v>
      </c>
    </row>
    <row r="3846" spans="1:9" x14ac:dyDescent="0.2">
      <c r="A3846" s="71">
        <v>7213010751562</v>
      </c>
      <c r="B3846" s="71">
        <v>7006554744043</v>
      </c>
      <c r="C3846" s="70" t="s">
        <v>48</v>
      </c>
      <c r="D3846">
        <v>-0.32900000000000001</v>
      </c>
      <c r="E3846" s="72">
        <v>-211600</v>
      </c>
      <c r="F3846" s="72">
        <v>0</v>
      </c>
      <c r="G3846" s="70" t="s">
        <v>76</v>
      </c>
      <c r="H3846" s="70" t="s">
        <v>394</v>
      </c>
      <c r="I3846" s="70" t="s">
        <v>94</v>
      </c>
    </row>
    <row r="3847" spans="1:9" x14ac:dyDescent="0.2">
      <c r="A3847" s="71">
        <v>7213010751563</v>
      </c>
      <c r="B3847" s="71">
        <v>7006554744043</v>
      </c>
      <c r="C3847" s="70" t="s">
        <v>75</v>
      </c>
      <c r="D3847">
        <v>0.32900000000000001</v>
      </c>
      <c r="E3847" s="72">
        <v>211600</v>
      </c>
      <c r="F3847" s="72">
        <v>0</v>
      </c>
      <c r="G3847" s="70" t="s">
        <v>76</v>
      </c>
      <c r="H3847" s="70" t="s">
        <v>394</v>
      </c>
      <c r="I3847" s="70" t="s">
        <v>153</v>
      </c>
    </row>
    <row r="3848" spans="1:9" x14ac:dyDescent="0.2">
      <c r="A3848" s="71">
        <v>7213010751564</v>
      </c>
      <c r="B3848" s="71">
        <v>7006554744043</v>
      </c>
      <c r="C3848" s="70" t="s">
        <v>75</v>
      </c>
      <c r="D3848">
        <v>0</v>
      </c>
      <c r="E3848" s="72">
        <v>-211500</v>
      </c>
      <c r="F3848" s="72">
        <v>0</v>
      </c>
      <c r="G3848" s="70" t="s">
        <v>82</v>
      </c>
      <c r="H3848" s="70" t="s">
        <v>394</v>
      </c>
      <c r="I3848" s="70" t="s">
        <v>83</v>
      </c>
    </row>
    <row r="3849" spans="1:9" x14ac:dyDescent="0.2">
      <c r="A3849" s="71">
        <v>7213011281576</v>
      </c>
      <c r="B3849" s="71">
        <v>7006554492523</v>
      </c>
      <c r="C3849" s="70" t="s">
        <v>48</v>
      </c>
      <c r="D3849">
        <v>-0.28299999999999997</v>
      </c>
      <c r="E3849" s="72">
        <v>-168700</v>
      </c>
      <c r="F3849" s="72">
        <v>0</v>
      </c>
      <c r="G3849" s="70" t="s">
        <v>76</v>
      </c>
      <c r="H3849" s="70" t="s">
        <v>350</v>
      </c>
      <c r="I3849" s="70" t="s">
        <v>94</v>
      </c>
    </row>
    <row r="3850" spans="1:9" x14ac:dyDescent="0.2">
      <c r="A3850" s="71">
        <v>7213011281577</v>
      </c>
      <c r="B3850" s="71">
        <v>7006554492523</v>
      </c>
      <c r="C3850" s="70" t="s">
        <v>75</v>
      </c>
      <c r="D3850">
        <v>0.28299999999999997</v>
      </c>
      <c r="E3850" s="72">
        <v>168700</v>
      </c>
      <c r="F3850" s="72">
        <v>0</v>
      </c>
      <c r="G3850" s="70" t="s">
        <v>76</v>
      </c>
      <c r="H3850" s="70" t="s">
        <v>350</v>
      </c>
      <c r="I3850" s="70" t="s">
        <v>153</v>
      </c>
    </row>
    <row r="3851" spans="1:9" x14ac:dyDescent="0.2">
      <c r="A3851" s="71">
        <v>7213011281578</v>
      </c>
      <c r="B3851" s="71">
        <v>7006554492523</v>
      </c>
      <c r="C3851" s="70" t="s">
        <v>75</v>
      </c>
      <c r="D3851">
        <v>0</v>
      </c>
      <c r="E3851" s="72">
        <v>-168600</v>
      </c>
      <c r="F3851" s="72">
        <v>0</v>
      </c>
      <c r="G3851" s="70" t="s">
        <v>82</v>
      </c>
      <c r="H3851" s="70" t="s">
        <v>350</v>
      </c>
      <c r="I3851" s="70" t="s">
        <v>83</v>
      </c>
    </row>
    <row r="3852" spans="1:9" x14ac:dyDescent="0.2">
      <c r="A3852" s="71">
        <v>7213011671590</v>
      </c>
      <c r="B3852" s="71">
        <v>7006554492544</v>
      </c>
      <c r="C3852" s="70" t="s">
        <v>48</v>
      </c>
      <c r="D3852">
        <v>-0.30299999999999999</v>
      </c>
      <c r="E3852" s="72">
        <v>-174800</v>
      </c>
      <c r="F3852" s="72">
        <v>0</v>
      </c>
      <c r="G3852" s="70" t="s">
        <v>76</v>
      </c>
      <c r="H3852" s="70" t="s">
        <v>351</v>
      </c>
      <c r="I3852" s="70" t="s">
        <v>94</v>
      </c>
    </row>
    <row r="3853" spans="1:9" x14ac:dyDescent="0.2">
      <c r="A3853" s="71">
        <v>7213011671591</v>
      </c>
      <c r="B3853" s="71">
        <v>7006554492544</v>
      </c>
      <c r="C3853" s="70" t="s">
        <v>75</v>
      </c>
      <c r="D3853">
        <v>0.30299999999999999</v>
      </c>
      <c r="E3853" s="72">
        <v>174800</v>
      </c>
      <c r="F3853" s="72">
        <v>0</v>
      </c>
      <c r="G3853" s="70" t="s">
        <v>76</v>
      </c>
      <c r="H3853" s="70" t="s">
        <v>351</v>
      </c>
      <c r="I3853" s="70" t="s">
        <v>153</v>
      </c>
    </row>
    <row r="3854" spans="1:9" x14ac:dyDescent="0.2">
      <c r="A3854" s="71">
        <v>7213011671592</v>
      </c>
      <c r="B3854" s="71">
        <v>7006554492544</v>
      </c>
      <c r="C3854" s="70" t="s">
        <v>75</v>
      </c>
      <c r="D3854">
        <v>0</v>
      </c>
      <c r="E3854" s="72">
        <v>-174700</v>
      </c>
      <c r="F3854" s="72">
        <v>0</v>
      </c>
      <c r="G3854" s="70" t="s">
        <v>82</v>
      </c>
      <c r="H3854" s="70" t="s">
        <v>351</v>
      </c>
      <c r="I3854" s="70" t="s">
        <v>83</v>
      </c>
    </row>
    <row r="3855" spans="1:9" x14ac:dyDescent="0.2">
      <c r="A3855" s="71">
        <v>7213012411604</v>
      </c>
      <c r="B3855" s="71">
        <v>7006554492565</v>
      </c>
      <c r="C3855" s="70" t="s">
        <v>48</v>
      </c>
      <c r="D3855">
        <v>-0.30299999999999999</v>
      </c>
      <c r="E3855" s="72">
        <v>-174800</v>
      </c>
      <c r="F3855" s="72">
        <v>0</v>
      </c>
      <c r="G3855" s="70" t="s">
        <v>76</v>
      </c>
      <c r="H3855" s="70" t="s">
        <v>352</v>
      </c>
      <c r="I3855" s="70" t="s">
        <v>94</v>
      </c>
    </row>
    <row r="3856" spans="1:9" x14ac:dyDescent="0.2">
      <c r="A3856" s="71">
        <v>7213012411605</v>
      </c>
      <c r="B3856" s="71">
        <v>7006554492565</v>
      </c>
      <c r="C3856" s="70" t="s">
        <v>75</v>
      </c>
      <c r="D3856">
        <v>0.30299999999999999</v>
      </c>
      <c r="E3856" s="72">
        <v>174800</v>
      </c>
      <c r="F3856" s="72">
        <v>0</v>
      </c>
      <c r="G3856" s="70" t="s">
        <v>76</v>
      </c>
      <c r="H3856" s="70" t="s">
        <v>352</v>
      </c>
      <c r="I3856" s="70" t="s">
        <v>153</v>
      </c>
    </row>
    <row r="3857" spans="1:9" x14ac:dyDescent="0.2">
      <c r="A3857" s="71">
        <v>7213012411606</v>
      </c>
      <c r="B3857" s="71">
        <v>7006554492565</v>
      </c>
      <c r="C3857" s="70" t="s">
        <v>75</v>
      </c>
      <c r="D3857">
        <v>0</v>
      </c>
      <c r="E3857" s="72">
        <v>-174700</v>
      </c>
      <c r="F3857" s="72">
        <v>0</v>
      </c>
      <c r="G3857" s="70" t="s">
        <v>82</v>
      </c>
      <c r="H3857" s="70" t="s">
        <v>352</v>
      </c>
      <c r="I3857" s="70" t="s">
        <v>83</v>
      </c>
    </row>
    <row r="3858" spans="1:9" x14ac:dyDescent="0.2">
      <c r="A3858" s="71">
        <v>7213012901618</v>
      </c>
      <c r="B3858" s="71">
        <v>7006554502586</v>
      </c>
      <c r="C3858" s="70" t="s">
        <v>48</v>
      </c>
      <c r="D3858">
        <v>-0.28299999999999997</v>
      </c>
      <c r="E3858" s="72">
        <v>-186400</v>
      </c>
      <c r="F3858" s="72">
        <v>0</v>
      </c>
      <c r="G3858" s="70" t="s">
        <v>76</v>
      </c>
      <c r="H3858" s="70" t="s">
        <v>353</v>
      </c>
      <c r="I3858" s="70" t="s">
        <v>94</v>
      </c>
    </row>
    <row r="3859" spans="1:9" x14ac:dyDescent="0.2">
      <c r="A3859" s="71">
        <v>7213012901619</v>
      </c>
      <c r="B3859" s="71">
        <v>7006554502586</v>
      </c>
      <c r="C3859" s="70" t="s">
        <v>75</v>
      </c>
      <c r="D3859">
        <v>0.28299999999999997</v>
      </c>
      <c r="E3859" s="72">
        <v>186400</v>
      </c>
      <c r="F3859" s="72">
        <v>0</v>
      </c>
      <c r="G3859" s="70" t="s">
        <v>76</v>
      </c>
      <c r="H3859" s="70" t="s">
        <v>353</v>
      </c>
      <c r="I3859" s="70" t="s">
        <v>153</v>
      </c>
    </row>
    <row r="3860" spans="1:9" x14ac:dyDescent="0.2">
      <c r="A3860" s="71">
        <v>7213012901620</v>
      </c>
      <c r="B3860" s="71">
        <v>7006554502586</v>
      </c>
      <c r="C3860" s="70" t="s">
        <v>75</v>
      </c>
      <c r="D3860">
        <v>0</v>
      </c>
      <c r="E3860" s="72">
        <v>-186300</v>
      </c>
      <c r="F3860" s="72">
        <v>0</v>
      </c>
      <c r="G3860" s="70" t="s">
        <v>82</v>
      </c>
      <c r="H3860" s="70" t="s">
        <v>353</v>
      </c>
      <c r="I3860" s="70" t="s">
        <v>83</v>
      </c>
    </row>
    <row r="3861" spans="1:9" x14ac:dyDescent="0.2">
      <c r="A3861" s="71">
        <v>7213013301632</v>
      </c>
      <c r="B3861" s="71">
        <v>7006554502607</v>
      </c>
      <c r="C3861" s="70" t="s">
        <v>48</v>
      </c>
      <c r="D3861">
        <v>-0.32900000000000001</v>
      </c>
      <c r="E3861" s="72">
        <v>-211600</v>
      </c>
      <c r="F3861" s="72">
        <v>0</v>
      </c>
      <c r="G3861" s="70" t="s">
        <v>76</v>
      </c>
      <c r="H3861" s="70" t="s">
        <v>354</v>
      </c>
      <c r="I3861" s="70" t="s">
        <v>94</v>
      </c>
    </row>
    <row r="3862" spans="1:9" x14ac:dyDescent="0.2">
      <c r="A3862" s="71">
        <v>7213013301633</v>
      </c>
      <c r="B3862" s="71">
        <v>7006554502607</v>
      </c>
      <c r="C3862" s="70" t="s">
        <v>75</v>
      </c>
      <c r="D3862">
        <v>0.32900000000000001</v>
      </c>
      <c r="E3862" s="72">
        <v>211600</v>
      </c>
      <c r="F3862" s="72">
        <v>0</v>
      </c>
      <c r="G3862" s="70" t="s">
        <v>76</v>
      </c>
      <c r="H3862" s="70" t="s">
        <v>354</v>
      </c>
      <c r="I3862" s="70" t="s">
        <v>153</v>
      </c>
    </row>
    <row r="3863" spans="1:9" x14ac:dyDescent="0.2">
      <c r="A3863" s="71">
        <v>7213013301634</v>
      </c>
      <c r="B3863" s="71">
        <v>7006554502607</v>
      </c>
      <c r="C3863" s="70" t="s">
        <v>75</v>
      </c>
      <c r="D3863">
        <v>0</v>
      </c>
      <c r="E3863" s="72">
        <v>-211500</v>
      </c>
      <c r="F3863" s="72">
        <v>0</v>
      </c>
      <c r="G3863" s="70" t="s">
        <v>82</v>
      </c>
      <c r="H3863" s="70" t="s">
        <v>354</v>
      </c>
      <c r="I3863" s="70" t="s">
        <v>83</v>
      </c>
    </row>
    <row r="3864" spans="1:9" x14ac:dyDescent="0.2">
      <c r="A3864" s="71">
        <v>7213013811646</v>
      </c>
      <c r="B3864" s="71">
        <v>7006554502691</v>
      </c>
      <c r="C3864" s="70" t="s">
        <v>48</v>
      </c>
      <c r="D3864">
        <v>-0.33100000000000002</v>
      </c>
      <c r="E3864" s="72">
        <v>-232000</v>
      </c>
      <c r="F3864" s="72">
        <v>0</v>
      </c>
      <c r="G3864" s="70" t="s">
        <v>76</v>
      </c>
      <c r="H3864" s="70" t="s">
        <v>357</v>
      </c>
      <c r="I3864" s="70" t="s">
        <v>94</v>
      </c>
    </row>
    <row r="3865" spans="1:9" x14ac:dyDescent="0.2">
      <c r="A3865" s="71">
        <v>7213013811647</v>
      </c>
      <c r="B3865" s="71">
        <v>7006554502691</v>
      </c>
      <c r="C3865" s="70" t="s">
        <v>75</v>
      </c>
      <c r="D3865">
        <v>0.33100000000000002</v>
      </c>
      <c r="E3865" s="72">
        <v>232000</v>
      </c>
      <c r="F3865" s="72">
        <v>0</v>
      </c>
      <c r="G3865" s="70" t="s">
        <v>76</v>
      </c>
      <c r="H3865" s="70" t="s">
        <v>357</v>
      </c>
      <c r="I3865" s="70" t="s">
        <v>153</v>
      </c>
    </row>
    <row r="3866" spans="1:9" x14ac:dyDescent="0.2">
      <c r="A3866" s="71">
        <v>7213013811648</v>
      </c>
      <c r="B3866" s="71">
        <v>7006554502691</v>
      </c>
      <c r="C3866" s="70" t="s">
        <v>75</v>
      </c>
      <c r="D3866">
        <v>0</v>
      </c>
      <c r="E3866" s="72">
        <v>-231900</v>
      </c>
      <c r="F3866" s="72">
        <v>0</v>
      </c>
      <c r="G3866" s="70" t="s">
        <v>82</v>
      </c>
      <c r="H3866" s="70" t="s">
        <v>357</v>
      </c>
      <c r="I3866" s="70" t="s">
        <v>83</v>
      </c>
    </row>
    <row r="3867" spans="1:9" x14ac:dyDescent="0.2">
      <c r="A3867" s="71">
        <v>7213014211660</v>
      </c>
      <c r="B3867" s="71">
        <v>7006554502712</v>
      </c>
      <c r="C3867" s="70" t="s">
        <v>48</v>
      </c>
      <c r="D3867">
        <v>-0.28599999999999998</v>
      </c>
      <c r="E3867" s="72">
        <v>-178500</v>
      </c>
      <c r="F3867" s="72">
        <v>0</v>
      </c>
      <c r="G3867" s="70" t="s">
        <v>76</v>
      </c>
      <c r="H3867" s="70" t="s">
        <v>358</v>
      </c>
      <c r="I3867" s="70" t="s">
        <v>94</v>
      </c>
    </row>
    <row r="3868" spans="1:9" x14ac:dyDescent="0.2">
      <c r="A3868" s="71">
        <v>7213014211661</v>
      </c>
      <c r="B3868" s="71">
        <v>7006554502712</v>
      </c>
      <c r="C3868" s="70" t="s">
        <v>75</v>
      </c>
      <c r="D3868">
        <v>0.28599999999999998</v>
      </c>
      <c r="E3868" s="72">
        <v>178500</v>
      </c>
      <c r="F3868" s="72">
        <v>0</v>
      </c>
      <c r="G3868" s="70" t="s">
        <v>76</v>
      </c>
      <c r="H3868" s="70" t="s">
        <v>358</v>
      </c>
      <c r="I3868" s="70" t="s">
        <v>153</v>
      </c>
    </row>
    <row r="3869" spans="1:9" x14ac:dyDescent="0.2">
      <c r="A3869" s="71">
        <v>7213014211662</v>
      </c>
      <c r="B3869" s="71">
        <v>7006554502712</v>
      </c>
      <c r="C3869" s="70" t="s">
        <v>75</v>
      </c>
      <c r="D3869">
        <v>0</v>
      </c>
      <c r="E3869" s="72">
        <v>-178400</v>
      </c>
      <c r="F3869" s="72">
        <v>0</v>
      </c>
      <c r="G3869" s="70" t="s">
        <v>82</v>
      </c>
      <c r="H3869" s="70" t="s">
        <v>358</v>
      </c>
      <c r="I3869" s="70" t="s">
        <v>83</v>
      </c>
    </row>
    <row r="3870" spans="1:9" x14ac:dyDescent="0.2">
      <c r="A3870" s="71">
        <v>7213014621674</v>
      </c>
      <c r="B3870" s="71">
        <v>7006554804336</v>
      </c>
      <c r="C3870" s="70" t="s">
        <v>48</v>
      </c>
      <c r="D3870">
        <v>-0.30599999999999999</v>
      </c>
      <c r="E3870" s="72">
        <v>-175700</v>
      </c>
      <c r="F3870" s="72">
        <v>0</v>
      </c>
      <c r="G3870" s="70" t="s">
        <v>76</v>
      </c>
      <c r="H3870" s="70" t="s">
        <v>402</v>
      </c>
      <c r="I3870" s="70" t="s">
        <v>94</v>
      </c>
    </row>
    <row r="3871" spans="1:9" x14ac:dyDescent="0.2">
      <c r="A3871" s="71">
        <v>7213014621675</v>
      </c>
      <c r="B3871" s="71">
        <v>7006554804336</v>
      </c>
      <c r="C3871" s="70" t="s">
        <v>75</v>
      </c>
      <c r="D3871">
        <v>0.30599999999999999</v>
      </c>
      <c r="E3871" s="72">
        <v>175700</v>
      </c>
      <c r="F3871" s="72">
        <v>0</v>
      </c>
      <c r="G3871" s="70" t="s">
        <v>76</v>
      </c>
      <c r="H3871" s="70" t="s">
        <v>402</v>
      </c>
      <c r="I3871" s="70" t="s">
        <v>153</v>
      </c>
    </row>
    <row r="3872" spans="1:9" x14ac:dyDescent="0.2">
      <c r="A3872" s="71">
        <v>7213014621676</v>
      </c>
      <c r="B3872" s="71">
        <v>7006554804336</v>
      </c>
      <c r="C3872" s="70" t="s">
        <v>75</v>
      </c>
      <c r="D3872">
        <v>0</v>
      </c>
      <c r="E3872" s="72">
        <v>-175600</v>
      </c>
      <c r="F3872" s="72">
        <v>0</v>
      </c>
      <c r="G3872" s="70" t="s">
        <v>82</v>
      </c>
      <c r="H3872" s="70" t="s">
        <v>402</v>
      </c>
      <c r="I3872" s="70" t="s">
        <v>83</v>
      </c>
    </row>
    <row r="3873" spans="1:9" x14ac:dyDescent="0.2">
      <c r="A3873" s="71">
        <v>7213015021688</v>
      </c>
      <c r="B3873" s="71">
        <v>7006554804357</v>
      </c>
      <c r="C3873" s="70" t="s">
        <v>48</v>
      </c>
      <c r="D3873">
        <v>-0.308</v>
      </c>
      <c r="E3873" s="72">
        <v>-176200</v>
      </c>
      <c r="F3873" s="72">
        <v>0</v>
      </c>
      <c r="G3873" s="70" t="s">
        <v>76</v>
      </c>
      <c r="H3873" s="70" t="s">
        <v>403</v>
      </c>
      <c r="I3873" s="70" t="s">
        <v>94</v>
      </c>
    </row>
    <row r="3874" spans="1:9" x14ac:dyDescent="0.2">
      <c r="A3874" s="71">
        <v>7213015021689</v>
      </c>
      <c r="B3874" s="71">
        <v>7006554804357</v>
      </c>
      <c r="C3874" s="70" t="s">
        <v>75</v>
      </c>
      <c r="D3874">
        <v>0.308</v>
      </c>
      <c r="E3874" s="72">
        <v>176200</v>
      </c>
      <c r="F3874" s="72">
        <v>0</v>
      </c>
      <c r="G3874" s="70" t="s">
        <v>76</v>
      </c>
      <c r="H3874" s="70" t="s">
        <v>403</v>
      </c>
      <c r="I3874" s="70" t="s">
        <v>153</v>
      </c>
    </row>
    <row r="3875" spans="1:9" x14ac:dyDescent="0.2">
      <c r="A3875" s="71">
        <v>7213015021690</v>
      </c>
      <c r="B3875" s="71">
        <v>7006554804357</v>
      </c>
      <c r="C3875" s="70" t="s">
        <v>75</v>
      </c>
      <c r="D3875">
        <v>0</v>
      </c>
      <c r="E3875" s="72">
        <v>-176100</v>
      </c>
      <c r="F3875" s="72">
        <v>0</v>
      </c>
      <c r="G3875" s="70" t="s">
        <v>82</v>
      </c>
      <c r="H3875" s="70" t="s">
        <v>403</v>
      </c>
      <c r="I3875" s="70" t="s">
        <v>83</v>
      </c>
    </row>
    <row r="3876" spans="1:9" x14ac:dyDescent="0.2">
      <c r="A3876" s="71">
        <v>7213015401702</v>
      </c>
      <c r="B3876" s="71">
        <v>7006554804378</v>
      </c>
      <c r="C3876" s="70" t="s">
        <v>48</v>
      </c>
      <c r="D3876">
        <v>-0.28799999999999998</v>
      </c>
      <c r="E3876" s="72">
        <v>-179100</v>
      </c>
      <c r="F3876" s="72">
        <v>0</v>
      </c>
      <c r="G3876" s="70" t="s">
        <v>76</v>
      </c>
      <c r="H3876" s="70" t="s">
        <v>404</v>
      </c>
      <c r="I3876" s="70" t="s">
        <v>94</v>
      </c>
    </row>
    <row r="3877" spans="1:9" x14ac:dyDescent="0.2">
      <c r="A3877" s="71">
        <v>7213015401703</v>
      </c>
      <c r="B3877" s="71">
        <v>7006554804378</v>
      </c>
      <c r="C3877" s="70" t="s">
        <v>75</v>
      </c>
      <c r="D3877">
        <v>0.28799999999999998</v>
      </c>
      <c r="E3877" s="72">
        <v>179100</v>
      </c>
      <c r="F3877" s="72">
        <v>0</v>
      </c>
      <c r="G3877" s="70" t="s">
        <v>76</v>
      </c>
      <c r="H3877" s="70" t="s">
        <v>404</v>
      </c>
      <c r="I3877" s="70" t="s">
        <v>153</v>
      </c>
    </row>
    <row r="3878" spans="1:9" x14ac:dyDescent="0.2">
      <c r="A3878" s="71">
        <v>7213015401704</v>
      </c>
      <c r="B3878" s="71">
        <v>7006554804378</v>
      </c>
      <c r="C3878" s="70" t="s">
        <v>75</v>
      </c>
      <c r="D3878">
        <v>0</v>
      </c>
      <c r="E3878" s="72">
        <v>-179000</v>
      </c>
      <c r="F3878" s="72">
        <v>0</v>
      </c>
      <c r="G3878" s="70" t="s">
        <v>82</v>
      </c>
      <c r="H3878" s="70" t="s">
        <v>404</v>
      </c>
      <c r="I3878" s="70" t="s">
        <v>83</v>
      </c>
    </row>
    <row r="3879" spans="1:9" x14ac:dyDescent="0.2">
      <c r="A3879" s="71">
        <v>7213015811717</v>
      </c>
      <c r="B3879" s="71">
        <v>7006554804399</v>
      </c>
      <c r="C3879" s="70" t="s">
        <v>48</v>
      </c>
      <c r="D3879">
        <v>-0.33300000000000002</v>
      </c>
      <c r="E3879" s="72">
        <v>-232600</v>
      </c>
      <c r="F3879" s="72">
        <v>0</v>
      </c>
      <c r="G3879" s="70" t="s">
        <v>76</v>
      </c>
      <c r="H3879" s="70" t="s">
        <v>405</v>
      </c>
      <c r="I3879" s="70" t="s">
        <v>94</v>
      </c>
    </row>
    <row r="3880" spans="1:9" x14ac:dyDescent="0.2">
      <c r="A3880" s="71">
        <v>7213015811718</v>
      </c>
      <c r="B3880" s="71">
        <v>7006554804399</v>
      </c>
      <c r="C3880" s="70" t="s">
        <v>75</v>
      </c>
      <c r="D3880">
        <v>0.33300000000000002</v>
      </c>
      <c r="E3880" s="72">
        <v>232600</v>
      </c>
      <c r="F3880" s="72">
        <v>0</v>
      </c>
      <c r="G3880" s="70" t="s">
        <v>76</v>
      </c>
      <c r="H3880" s="70" t="s">
        <v>405</v>
      </c>
      <c r="I3880" s="70" t="s">
        <v>153</v>
      </c>
    </row>
    <row r="3881" spans="1:9" x14ac:dyDescent="0.2">
      <c r="A3881" s="71">
        <v>7213015811719</v>
      </c>
      <c r="B3881" s="71">
        <v>7006554804399</v>
      </c>
      <c r="C3881" s="70" t="s">
        <v>75</v>
      </c>
      <c r="D3881">
        <v>0</v>
      </c>
      <c r="E3881" s="72">
        <v>-232500</v>
      </c>
      <c r="F3881" s="72">
        <v>0</v>
      </c>
      <c r="G3881" s="70" t="s">
        <v>82</v>
      </c>
      <c r="H3881" s="70" t="s">
        <v>405</v>
      </c>
      <c r="I3881" s="70" t="s">
        <v>83</v>
      </c>
    </row>
    <row r="3882" spans="1:9" x14ac:dyDescent="0.2">
      <c r="A3882" s="71">
        <v>7213016201731</v>
      </c>
      <c r="B3882" s="71">
        <v>7006554804420</v>
      </c>
      <c r="C3882" s="70" t="s">
        <v>48</v>
      </c>
      <c r="D3882">
        <v>-0.32900000000000001</v>
      </c>
      <c r="E3882" s="72">
        <v>-230800</v>
      </c>
      <c r="F3882" s="72">
        <v>0</v>
      </c>
      <c r="G3882" s="70" t="s">
        <v>76</v>
      </c>
      <c r="H3882" s="70" t="s">
        <v>406</v>
      </c>
      <c r="I3882" s="70" t="s">
        <v>94</v>
      </c>
    </row>
    <row r="3883" spans="1:9" x14ac:dyDescent="0.2">
      <c r="A3883" s="71">
        <v>7213016201732</v>
      </c>
      <c r="B3883" s="71">
        <v>7006554804420</v>
      </c>
      <c r="C3883" s="70" t="s">
        <v>75</v>
      </c>
      <c r="D3883">
        <v>0.32900000000000001</v>
      </c>
      <c r="E3883" s="72">
        <v>230800</v>
      </c>
      <c r="F3883" s="72">
        <v>0</v>
      </c>
      <c r="G3883" s="70" t="s">
        <v>76</v>
      </c>
      <c r="H3883" s="70" t="s">
        <v>406</v>
      </c>
      <c r="I3883" s="70" t="s">
        <v>153</v>
      </c>
    </row>
    <row r="3884" spans="1:9" x14ac:dyDescent="0.2">
      <c r="A3884" s="71">
        <v>7213016201733</v>
      </c>
      <c r="B3884" s="71">
        <v>7006554804420</v>
      </c>
      <c r="C3884" s="70" t="s">
        <v>75</v>
      </c>
      <c r="D3884">
        <v>0</v>
      </c>
      <c r="E3884" s="72">
        <v>-230700</v>
      </c>
      <c r="F3884" s="72">
        <v>0</v>
      </c>
      <c r="G3884" s="70" t="s">
        <v>82</v>
      </c>
      <c r="H3884" s="70" t="s">
        <v>406</v>
      </c>
      <c r="I3884" s="70" t="s">
        <v>83</v>
      </c>
    </row>
    <row r="3885" spans="1:9" x14ac:dyDescent="0.2">
      <c r="A3885" s="71">
        <v>7213016601746</v>
      </c>
      <c r="B3885" s="71">
        <v>7006554814441</v>
      </c>
      <c r="C3885" s="70" t="s">
        <v>48</v>
      </c>
      <c r="D3885">
        <v>-0.28299999999999997</v>
      </c>
      <c r="E3885" s="72">
        <v>-177600</v>
      </c>
      <c r="F3885" s="72">
        <v>0</v>
      </c>
      <c r="G3885" s="70" t="s">
        <v>76</v>
      </c>
      <c r="H3885" s="70" t="s">
        <v>407</v>
      </c>
      <c r="I3885" s="70" t="s">
        <v>94</v>
      </c>
    </row>
    <row r="3886" spans="1:9" x14ac:dyDescent="0.2">
      <c r="A3886" s="71">
        <v>7213016601747</v>
      </c>
      <c r="B3886" s="71">
        <v>7006554814441</v>
      </c>
      <c r="C3886" s="70" t="s">
        <v>75</v>
      </c>
      <c r="D3886">
        <v>0.28299999999999997</v>
      </c>
      <c r="E3886" s="72">
        <v>177600</v>
      </c>
      <c r="F3886" s="72">
        <v>0</v>
      </c>
      <c r="G3886" s="70" t="s">
        <v>76</v>
      </c>
      <c r="H3886" s="70" t="s">
        <v>407</v>
      </c>
      <c r="I3886" s="70" t="s">
        <v>153</v>
      </c>
    </row>
    <row r="3887" spans="1:9" x14ac:dyDescent="0.2">
      <c r="A3887" s="71">
        <v>7213016601748</v>
      </c>
      <c r="B3887" s="71">
        <v>7006554814441</v>
      </c>
      <c r="C3887" s="70" t="s">
        <v>75</v>
      </c>
      <c r="D3887">
        <v>0</v>
      </c>
      <c r="E3887" s="72">
        <v>-177500</v>
      </c>
      <c r="F3887" s="72">
        <v>0</v>
      </c>
      <c r="G3887" s="70" t="s">
        <v>82</v>
      </c>
      <c r="H3887" s="70" t="s">
        <v>407</v>
      </c>
      <c r="I3887" s="70" t="s">
        <v>83</v>
      </c>
    </row>
    <row r="3888" spans="1:9" x14ac:dyDescent="0.2">
      <c r="A3888" s="71">
        <v>7213016951760</v>
      </c>
      <c r="B3888" s="71">
        <v>7006554814462</v>
      </c>
      <c r="C3888" s="70" t="s">
        <v>48</v>
      </c>
      <c r="D3888">
        <v>-0.32900000000000001</v>
      </c>
      <c r="E3888" s="72">
        <v>-183000</v>
      </c>
      <c r="F3888" s="72">
        <v>0</v>
      </c>
      <c r="G3888" s="70" t="s">
        <v>76</v>
      </c>
      <c r="H3888" s="70" t="s">
        <v>408</v>
      </c>
      <c r="I3888" s="70" t="s">
        <v>94</v>
      </c>
    </row>
    <row r="3889" spans="1:9" x14ac:dyDescent="0.2">
      <c r="A3889" s="71">
        <v>7213016951761</v>
      </c>
      <c r="B3889" s="71">
        <v>7006554814462</v>
      </c>
      <c r="C3889" s="70" t="s">
        <v>75</v>
      </c>
      <c r="D3889">
        <v>0.32900000000000001</v>
      </c>
      <c r="E3889" s="72">
        <v>183000</v>
      </c>
      <c r="F3889" s="72">
        <v>0</v>
      </c>
      <c r="G3889" s="70" t="s">
        <v>76</v>
      </c>
      <c r="H3889" s="70" t="s">
        <v>408</v>
      </c>
      <c r="I3889" s="70" t="s">
        <v>153</v>
      </c>
    </row>
    <row r="3890" spans="1:9" x14ac:dyDescent="0.2">
      <c r="A3890" s="71">
        <v>7213016951762</v>
      </c>
      <c r="B3890" s="71">
        <v>7006554814462</v>
      </c>
      <c r="C3890" s="70" t="s">
        <v>75</v>
      </c>
      <c r="D3890">
        <v>0</v>
      </c>
      <c r="E3890" s="72">
        <v>-182900</v>
      </c>
      <c r="F3890" s="72">
        <v>0</v>
      </c>
      <c r="G3890" s="70" t="s">
        <v>82</v>
      </c>
      <c r="H3890" s="70" t="s">
        <v>408</v>
      </c>
      <c r="I3890" s="70" t="s">
        <v>83</v>
      </c>
    </row>
    <row r="3891" spans="1:9" x14ac:dyDescent="0.2">
      <c r="A3891" s="71">
        <v>7213017441774</v>
      </c>
      <c r="B3891" s="71">
        <v>7006554814483</v>
      </c>
      <c r="C3891" s="70" t="s">
        <v>48</v>
      </c>
      <c r="D3891">
        <v>-0.40600000000000003</v>
      </c>
      <c r="E3891" s="72">
        <v>-194600</v>
      </c>
      <c r="F3891" s="72">
        <v>0</v>
      </c>
      <c r="G3891" s="70" t="s">
        <v>76</v>
      </c>
      <c r="H3891" s="70" t="s">
        <v>409</v>
      </c>
      <c r="I3891" s="70" t="s">
        <v>94</v>
      </c>
    </row>
    <row r="3892" spans="1:9" x14ac:dyDescent="0.2">
      <c r="A3892" s="71">
        <v>7213017441775</v>
      </c>
      <c r="B3892" s="71">
        <v>7006554814483</v>
      </c>
      <c r="C3892" s="70" t="s">
        <v>75</v>
      </c>
      <c r="D3892">
        <v>0.40600000000000003</v>
      </c>
      <c r="E3892" s="72">
        <v>194600</v>
      </c>
      <c r="F3892" s="72">
        <v>0</v>
      </c>
      <c r="G3892" s="70" t="s">
        <v>76</v>
      </c>
      <c r="H3892" s="70" t="s">
        <v>409</v>
      </c>
      <c r="I3892" s="70" t="s">
        <v>153</v>
      </c>
    </row>
    <row r="3893" spans="1:9" x14ac:dyDescent="0.2">
      <c r="A3893" s="71">
        <v>7213017441776</v>
      </c>
      <c r="B3893" s="71">
        <v>7006554814483</v>
      </c>
      <c r="C3893" s="70" t="s">
        <v>75</v>
      </c>
      <c r="D3893">
        <v>0</v>
      </c>
      <c r="E3893" s="72">
        <v>-194500</v>
      </c>
      <c r="F3893" s="72">
        <v>0</v>
      </c>
      <c r="G3893" s="70" t="s">
        <v>82</v>
      </c>
      <c r="H3893" s="70" t="s">
        <v>409</v>
      </c>
      <c r="I3893" s="70" t="s">
        <v>83</v>
      </c>
    </row>
    <row r="3894" spans="1:9" x14ac:dyDescent="0.2">
      <c r="A3894" s="71">
        <v>7213017841789</v>
      </c>
      <c r="B3894" s="71">
        <v>7006554814504</v>
      </c>
      <c r="C3894" s="70" t="s">
        <v>48</v>
      </c>
      <c r="D3894">
        <v>-0.28299999999999997</v>
      </c>
      <c r="E3894" s="72">
        <v>-177600</v>
      </c>
      <c r="F3894" s="72">
        <v>0</v>
      </c>
      <c r="G3894" s="70" t="s">
        <v>76</v>
      </c>
      <c r="H3894" s="70" t="s">
        <v>410</v>
      </c>
      <c r="I3894" s="70" t="s">
        <v>94</v>
      </c>
    </row>
    <row r="3895" spans="1:9" x14ac:dyDescent="0.2">
      <c r="A3895" s="71">
        <v>7213017841790</v>
      </c>
      <c r="B3895" s="71">
        <v>7006554814504</v>
      </c>
      <c r="C3895" s="70" t="s">
        <v>75</v>
      </c>
      <c r="D3895">
        <v>0.28299999999999997</v>
      </c>
      <c r="E3895" s="72">
        <v>177600</v>
      </c>
      <c r="F3895" s="72">
        <v>0</v>
      </c>
      <c r="G3895" s="70" t="s">
        <v>76</v>
      </c>
      <c r="H3895" s="70" t="s">
        <v>410</v>
      </c>
      <c r="I3895" s="70" t="s">
        <v>153</v>
      </c>
    </row>
    <row r="3896" spans="1:9" x14ac:dyDescent="0.2">
      <c r="A3896" s="71">
        <v>7213017841791</v>
      </c>
      <c r="B3896" s="71">
        <v>7006554814504</v>
      </c>
      <c r="C3896" s="70" t="s">
        <v>75</v>
      </c>
      <c r="D3896">
        <v>0</v>
      </c>
      <c r="E3896" s="72">
        <v>-177500</v>
      </c>
      <c r="F3896" s="72">
        <v>0</v>
      </c>
      <c r="G3896" s="70" t="s">
        <v>82</v>
      </c>
      <c r="H3896" s="70" t="s">
        <v>410</v>
      </c>
      <c r="I3896" s="70" t="s">
        <v>83</v>
      </c>
    </row>
    <row r="3897" spans="1:9" x14ac:dyDescent="0.2">
      <c r="A3897" s="71">
        <v>7213018181804</v>
      </c>
      <c r="B3897" s="71">
        <v>7006554814525</v>
      </c>
      <c r="C3897" s="70" t="s">
        <v>48</v>
      </c>
      <c r="D3897">
        <v>-0.32900000000000001</v>
      </c>
      <c r="E3897" s="72">
        <v>-230800</v>
      </c>
      <c r="F3897" s="72">
        <v>0</v>
      </c>
      <c r="G3897" s="70" t="s">
        <v>76</v>
      </c>
      <c r="H3897" s="70" t="s">
        <v>411</v>
      </c>
      <c r="I3897" s="70" t="s">
        <v>94</v>
      </c>
    </row>
    <row r="3898" spans="1:9" x14ac:dyDescent="0.2">
      <c r="A3898" s="71">
        <v>7213018181805</v>
      </c>
      <c r="B3898" s="71">
        <v>7006554814525</v>
      </c>
      <c r="C3898" s="70" t="s">
        <v>75</v>
      </c>
      <c r="D3898">
        <v>0.32900000000000001</v>
      </c>
      <c r="E3898" s="72">
        <v>230800</v>
      </c>
      <c r="F3898" s="72">
        <v>0</v>
      </c>
      <c r="G3898" s="70" t="s">
        <v>76</v>
      </c>
      <c r="H3898" s="70" t="s">
        <v>411</v>
      </c>
      <c r="I3898" s="70" t="s">
        <v>153</v>
      </c>
    </row>
    <row r="3899" spans="1:9" x14ac:dyDescent="0.2">
      <c r="A3899" s="71">
        <v>7213018181806</v>
      </c>
      <c r="B3899" s="71">
        <v>7006554814525</v>
      </c>
      <c r="C3899" s="70" t="s">
        <v>75</v>
      </c>
      <c r="D3899">
        <v>0</v>
      </c>
      <c r="E3899" s="72">
        <v>-230700</v>
      </c>
      <c r="F3899" s="72">
        <v>0</v>
      </c>
      <c r="G3899" s="70" t="s">
        <v>82</v>
      </c>
      <c r="H3899" s="70" t="s">
        <v>411</v>
      </c>
      <c r="I3899" s="70" t="s">
        <v>83</v>
      </c>
    </row>
    <row r="3900" spans="1:9" x14ac:dyDescent="0.2">
      <c r="A3900" s="71">
        <v>7213018561818</v>
      </c>
      <c r="B3900" s="71">
        <v>7006554864802</v>
      </c>
      <c r="C3900" s="70" t="s">
        <v>48</v>
      </c>
      <c r="D3900">
        <v>-0.35499999999999998</v>
      </c>
      <c r="E3900" s="72">
        <v>-236500</v>
      </c>
      <c r="F3900" s="72">
        <v>0</v>
      </c>
      <c r="G3900" s="70" t="s">
        <v>76</v>
      </c>
      <c r="H3900" s="70" t="s">
        <v>417</v>
      </c>
      <c r="I3900" s="70" t="s">
        <v>94</v>
      </c>
    </row>
    <row r="3901" spans="1:9" x14ac:dyDescent="0.2">
      <c r="A3901" s="71">
        <v>7213018561819</v>
      </c>
      <c r="B3901" s="71">
        <v>7006554864802</v>
      </c>
      <c r="C3901" s="70" t="s">
        <v>75</v>
      </c>
      <c r="D3901">
        <v>0.35499999999999998</v>
      </c>
      <c r="E3901" s="72">
        <v>236500</v>
      </c>
      <c r="F3901" s="72">
        <v>0</v>
      </c>
      <c r="G3901" s="70" t="s">
        <v>76</v>
      </c>
      <c r="H3901" s="70" t="s">
        <v>417</v>
      </c>
      <c r="I3901" s="70" t="s">
        <v>153</v>
      </c>
    </row>
    <row r="3902" spans="1:9" x14ac:dyDescent="0.2">
      <c r="A3902" s="71">
        <v>7213018561820</v>
      </c>
      <c r="B3902" s="71">
        <v>7006554864802</v>
      </c>
      <c r="C3902" s="70" t="s">
        <v>75</v>
      </c>
      <c r="D3902">
        <v>0</v>
      </c>
      <c r="E3902" s="72">
        <v>-236400</v>
      </c>
      <c r="F3902" s="72">
        <v>0</v>
      </c>
      <c r="G3902" s="70" t="s">
        <v>82</v>
      </c>
      <c r="H3902" s="70" t="s">
        <v>417</v>
      </c>
      <c r="I3902" s="70" t="s">
        <v>83</v>
      </c>
    </row>
    <row r="3903" spans="1:9" x14ac:dyDescent="0.2">
      <c r="A3903" s="71">
        <v>7213018901832</v>
      </c>
      <c r="B3903" s="71">
        <v>7006554864823</v>
      </c>
      <c r="C3903" s="70" t="s">
        <v>48</v>
      </c>
      <c r="D3903">
        <v>-0.318</v>
      </c>
      <c r="E3903" s="72">
        <v>-188900</v>
      </c>
      <c r="F3903" s="72">
        <v>0</v>
      </c>
      <c r="G3903" s="70" t="s">
        <v>76</v>
      </c>
      <c r="H3903" s="70" t="s">
        <v>418</v>
      </c>
      <c r="I3903" s="70" t="s">
        <v>94</v>
      </c>
    </row>
    <row r="3904" spans="1:9" x14ac:dyDescent="0.2">
      <c r="A3904" s="71">
        <v>7213018901833</v>
      </c>
      <c r="B3904" s="71">
        <v>7006554864823</v>
      </c>
      <c r="C3904" s="70" t="s">
        <v>75</v>
      </c>
      <c r="D3904">
        <v>0.318</v>
      </c>
      <c r="E3904" s="72">
        <v>188900</v>
      </c>
      <c r="F3904" s="72">
        <v>0</v>
      </c>
      <c r="G3904" s="70" t="s">
        <v>76</v>
      </c>
      <c r="H3904" s="70" t="s">
        <v>418</v>
      </c>
      <c r="I3904" s="70" t="s">
        <v>153</v>
      </c>
    </row>
    <row r="3905" spans="1:9" x14ac:dyDescent="0.2">
      <c r="A3905" s="71">
        <v>7213018901834</v>
      </c>
      <c r="B3905" s="71">
        <v>7006554864823</v>
      </c>
      <c r="C3905" s="70" t="s">
        <v>75</v>
      </c>
      <c r="D3905">
        <v>0</v>
      </c>
      <c r="E3905" s="72">
        <v>-188800</v>
      </c>
      <c r="F3905" s="72">
        <v>0</v>
      </c>
      <c r="G3905" s="70" t="s">
        <v>82</v>
      </c>
      <c r="H3905" s="70" t="s">
        <v>418</v>
      </c>
      <c r="I3905" s="70" t="s">
        <v>83</v>
      </c>
    </row>
    <row r="3906" spans="1:9" x14ac:dyDescent="0.2">
      <c r="A3906" s="71">
        <v>7213019251846</v>
      </c>
      <c r="B3906" s="71">
        <v>7006554874844</v>
      </c>
      <c r="C3906" s="70" t="s">
        <v>48</v>
      </c>
      <c r="D3906">
        <v>-0.41199999999999998</v>
      </c>
      <c r="E3906" s="72">
        <v>-205800</v>
      </c>
      <c r="F3906" s="72">
        <v>0</v>
      </c>
      <c r="G3906" s="70" t="s">
        <v>76</v>
      </c>
      <c r="H3906" s="70" t="s">
        <v>419</v>
      </c>
      <c r="I3906" s="70" t="s">
        <v>94</v>
      </c>
    </row>
    <row r="3907" spans="1:9" x14ac:dyDescent="0.2">
      <c r="A3907" s="71">
        <v>7213019251847</v>
      </c>
      <c r="B3907" s="71">
        <v>7006554874844</v>
      </c>
      <c r="C3907" s="70" t="s">
        <v>75</v>
      </c>
      <c r="D3907">
        <v>0.41199999999999998</v>
      </c>
      <c r="E3907" s="72">
        <v>205800</v>
      </c>
      <c r="F3907" s="72">
        <v>0</v>
      </c>
      <c r="G3907" s="70" t="s">
        <v>76</v>
      </c>
      <c r="H3907" s="70" t="s">
        <v>419</v>
      </c>
      <c r="I3907" s="70" t="s">
        <v>153</v>
      </c>
    </row>
    <row r="3908" spans="1:9" x14ac:dyDescent="0.2">
      <c r="A3908" s="71">
        <v>7213019251848</v>
      </c>
      <c r="B3908" s="71">
        <v>7006554874844</v>
      </c>
      <c r="C3908" s="70" t="s">
        <v>75</v>
      </c>
      <c r="D3908">
        <v>0</v>
      </c>
      <c r="E3908" s="72">
        <v>-205700</v>
      </c>
      <c r="F3908" s="72">
        <v>0</v>
      </c>
      <c r="G3908" s="70" t="s">
        <v>82</v>
      </c>
      <c r="H3908" s="70" t="s">
        <v>419</v>
      </c>
      <c r="I3908" s="70" t="s">
        <v>83</v>
      </c>
    </row>
    <row r="3909" spans="1:9" x14ac:dyDescent="0.2">
      <c r="A3909" s="71">
        <v>7213019991860</v>
      </c>
      <c r="B3909" s="71">
        <v>7006554874865</v>
      </c>
      <c r="C3909" s="70" t="s">
        <v>48</v>
      </c>
      <c r="D3909">
        <v>-0.35</v>
      </c>
      <c r="E3909" s="72">
        <v>-196400</v>
      </c>
      <c r="F3909" s="72">
        <v>0</v>
      </c>
      <c r="G3909" s="70" t="s">
        <v>76</v>
      </c>
      <c r="H3909" s="70" t="s">
        <v>420</v>
      </c>
      <c r="I3909" s="70" t="s">
        <v>94</v>
      </c>
    </row>
    <row r="3910" spans="1:9" x14ac:dyDescent="0.2">
      <c r="A3910" s="71">
        <v>7213019991861</v>
      </c>
      <c r="B3910" s="71">
        <v>7006554874865</v>
      </c>
      <c r="C3910" s="70" t="s">
        <v>75</v>
      </c>
      <c r="D3910">
        <v>0.35</v>
      </c>
      <c r="E3910" s="72">
        <v>196400</v>
      </c>
      <c r="F3910" s="72">
        <v>0</v>
      </c>
      <c r="G3910" s="70" t="s">
        <v>76</v>
      </c>
      <c r="H3910" s="70" t="s">
        <v>420</v>
      </c>
      <c r="I3910" s="70" t="s">
        <v>153</v>
      </c>
    </row>
    <row r="3911" spans="1:9" x14ac:dyDescent="0.2">
      <c r="A3911" s="71">
        <v>7213019991862</v>
      </c>
      <c r="B3911" s="71">
        <v>7006554874865</v>
      </c>
      <c r="C3911" s="70" t="s">
        <v>75</v>
      </c>
      <c r="D3911">
        <v>0</v>
      </c>
      <c r="E3911" s="72">
        <v>-196300</v>
      </c>
      <c r="F3911" s="72">
        <v>0</v>
      </c>
      <c r="G3911" s="70" t="s">
        <v>82</v>
      </c>
      <c r="H3911" s="70" t="s">
        <v>420</v>
      </c>
      <c r="I3911" s="70" t="s">
        <v>83</v>
      </c>
    </row>
    <row r="3912" spans="1:9" x14ac:dyDescent="0.2">
      <c r="A3912" s="71">
        <v>7213020401874</v>
      </c>
      <c r="B3912" s="71">
        <v>7006554874886</v>
      </c>
      <c r="C3912" s="70" t="s">
        <v>48</v>
      </c>
      <c r="D3912">
        <v>-0.28299999999999997</v>
      </c>
      <c r="E3912" s="72">
        <v>-177600</v>
      </c>
      <c r="F3912" s="72">
        <v>0</v>
      </c>
      <c r="G3912" s="70" t="s">
        <v>76</v>
      </c>
      <c r="H3912" s="70" t="s">
        <v>421</v>
      </c>
      <c r="I3912" s="70" t="s">
        <v>94</v>
      </c>
    </row>
    <row r="3913" spans="1:9" x14ac:dyDescent="0.2">
      <c r="A3913" s="71">
        <v>7213020401875</v>
      </c>
      <c r="B3913" s="71">
        <v>7006554874886</v>
      </c>
      <c r="C3913" s="70" t="s">
        <v>75</v>
      </c>
      <c r="D3913">
        <v>0.28299999999999997</v>
      </c>
      <c r="E3913" s="72">
        <v>177600</v>
      </c>
      <c r="F3913" s="72">
        <v>0</v>
      </c>
      <c r="G3913" s="70" t="s">
        <v>76</v>
      </c>
      <c r="H3913" s="70" t="s">
        <v>421</v>
      </c>
      <c r="I3913" s="70" t="s">
        <v>153</v>
      </c>
    </row>
    <row r="3914" spans="1:9" x14ac:dyDescent="0.2">
      <c r="A3914" s="71">
        <v>7213020401876</v>
      </c>
      <c r="B3914" s="71">
        <v>7006554874886</v>
      </c>
      <c r="C3914" s="70" t="s">
        <v>75</v>
      </c>
      <c r="D3914">
        <v>0</v>
      </c>
      <c r="E3914" s="72">
        <v>-177500</v>
      </c>
      <c r="F3914" s="72">
        <v>0</v>
      </c>
      <c r="G3914" s="70" t="s">
        <v>82</v>
      </c>
      <c r="H3914" s="70" t="s">
        <v>421</v>
      </c>
      <c r="I3914" s="70" t="s">
        <v>83</v>
      </c>
    </row>
    <row r="3915" spans="1:9" x14ac:dyDescent="0.2">
      <c r="A3915" s="71">
        <v>7213020811888</v>
      </c>
      <c r="B3915" s="71">
        <v>7006554874970</v>
      </c>
      <c r="C3915" s="70" t="s">
        <v>48</v>
      </c>
      <c r="D3915">
        <v>-0.30299999999999999</v>
      </c>
      <c r="E3915" s="72">
        <v>-184000</v>
      </c>
      <c r="F3915" s="72">
        <v>0</v>
      </c>
      <c r="G3915" s="70" t="s">
        <v>76</v>
      </c>
      <c r="H3915" s="70" t="s">
        <v>425</v>
      </c>
      <c r="I3915" s="70" t="s">
        <v>94</v>
      </c>
    </row>
    <row r="3916" spans="1:9" x14ac:dyDescent="0.2">
      <c r="A3916" s="71">
        <v>7213020811889</v>
      </c>
      <c r="B3916" s="71">
        <v>7006554874970</v>
      </c>
      <c r="C3916" s="70" t="s">
        <v>75</v>
      </c>
      <c r="D3916">
        <v>0.30299999999999999</v>
      </c>
      <c r="E3916" s="72">
        <v>184000</v>
      </c>
      <c r="F3916" s="72">
        <v>0</v>
      </c>
      <c r="G3916" s="70" t="s">
        <v>76</v>
      </c>
      <c r="H3916" s="70" t="s">
        <v>425</v>
      </c>
      <c r="I3916" s="70" t="s">
        <v>153</v>
      </c>
    </row>
    <row r="3917" spans="1:9" x14ac:dyDescent="0.2">
      <c r="A3917" s="71">
        <v>7213020811890</v>
      </c>
      <c r="B3917" s="71">
        <v>7006554874970</v>
      </c>
      <c r="C3917" s="70" t="s">
        <v>75</v>
      </c>
      <c r="D3917">
        <v>0</v>
      </c>
      <c r="E3917" s="72">
        <v>-183900</v>
      </c>
      <c r="F3917" s="72">
        <v>0</v>
      </c>
      <c r="G3917" s="70" t="s">
        <v>82</v>
      </c>
      <c r="H3917" s="70" t="s">
        <v>425</v>
      </c>
      <c r="I3917" s="70" t="s">
        <v>83</v>
      </c>
    </row>
    <row r="3918" spans="1:9" x14ac:dyDescent="0.2">
      <c r="A3918" s="71">
        <v>7213021351903</v>
      </c>
      <c r="B3918" s="71">
        <v>7006554874991</v>
      </c>
      <c r="C3918" s="70" t="s">
        <v>48</v>
      </c>
      <c r="D3918">
        <v>-0.34499999999999997</v>
      </c>
      <c r="E3918" s="72">
        <v>-195600</v>
      </c>
      <c r="F3918" s="72">
        <v>0</v>
      </c>
      <c r="G3918" s="70" t="s">
        <v>76</v>
      </c>
      <c r="H3918" s="70" t="s">
        <v>426</v>
      </c>
      <c r="I3918" s="70" t="s">
        <v>94</v>
      </c>
    </row>
    <row r="3919" spans="1:9" x14ac:dyDescent="0.2">
      <c r="A3919" s="71">
        <v>7213021351904</v>
      </c>
      <c r="B3919" s="71">
        <v>7006554874991</v>
      </c>
      <c r="C3919" s="70" t="s">
        <v>75</v>
      </c>
      <c r="D3919">
        <v>0.34499999999999997</v>
      </c>
      <c r="E3919" s="72">
        <v>195600</v>
      </c>
      <c r="F3919" s="72">
        <v>0</v>
      </c>
      <c r="G3919" s="70" t="s">
        <v>76</v>
      </c>
      <c r="H3919" s="70" t="s">
        <v>426</v>
      </c>
      <c r="I3919" s="70" t="s">
        <v>153</v>
      </c>
    </row>
    <row r="3920" spans="1:9" x14ac:dyDescent="0.2">
      <c r="A3920" s="71">
        <v>7213021351905</v>
      </c>
      <c r="B3920" s="71">
        <v>7006554874991</v>
      </c>
      <c r="C3920" s="70" t="s">
        <v>75</v>
      </c>
      <c r="D3920">
        <v>0</v>
      </c>
      <c r="E3920" s="72">
        <v>-195500</v>
      </c>
      <c r="F3920" s="72">
        <v>0</v>
      </c>
      <c r="G3920" s="70" t="s">
        <v>82</v>
      </c>
      <c r="H3920" s="70" t="s">
        <v>426</v>
      </c>
      <c r="I3920" s="70" t="s">
        <v>83</v>
      </c>
    </row>
    <row r="3921" spans="1:9" x14ac:dyDescent="0.2">
      <c r="A3921" s="71">
        <v>7213021751917</v>
      </c>
      <c r="B3921" s="71">
        <v>7006554915254</v>
      </c>
      <c r="C3921" s="70" t="s">
        <v>48</v>
      </c>
      <c r="D3921">
        <v>-0.31</v>
      </c>
      <c r="E3921" s="72">
        <v>-186300</v>
      </c>
      <c r="F3921" s="72">
        <v>0</v>
      </c>
      <c r="G3921" s="70" t="s">
        <v>76</v>
      </c>
      <c r="H3921" s="70" t="s">
        <v>430</v>
      </c>
      <c r="I3921" s="70" t="s">
        <v>94</v>
      </c>
    </row>
    <row r="3922" spans="1:9" x14ac:dyDescent="0.2">
      <c r="A3922" s="71">
        <v>7213021751918</v>
      </c>
      <c r="B3922" s="71">
        <v>7006554915254</v>
      </c>
      <c r="C3922" s="70" t="s">
        <v>75</v>
      </c>
      <c r="D3922">
        <v>0.31</v>
      </c>
      <c r="E3922" s="72">
        <v>186300</v>
      </c>
      <c r="F3922" s="72">
        <v>0</v>
      </c>
      <c r="G3922" s="70" t="s">
        <v>76</v>
      </c>
      <c r="H3922" s="70" t="s">
        <v>430</v>
      </c>
      <c r="I3922" s="70" t="s">
        <v>153</v>
      </c>
    </row>
    <row r="3923" spans="1:9" x14ac:dyDescent="0.2">
      <c r="A3923" s="71">
        <v>7213021751919</v>
      </c>
      <c r="B3923" s="71">
        <v>7006554915254</v>
      </c>
      <c r="C3923" s="70" t="s">
        <v>75</v>
      </c>
      <c r="D3923">
        <v>0</v>
      </c>
      <c r="E3923" s="72">
        <v>-186200</v>
      </c>
      <c r="F3923" s="72">
        <v>0</v>
      </c>
      <c r="G3923" s="70" t="s">
        <v>82</v>
      </c>
      <c r="H3923" s="70" t="s">
        <v>430</v>
      </c>
      <c r="I3923" s="70" t="s">
        <v>83</v>
      </c>
    </row>
    <row r="3924" spans="1:9" x14ac:dyDescent="0.2">
      <c r="A3924" s="71">
        <v>7213022201940</v>
      </c>
      <c r="B3924" s="71">
        <v>7006554915275</v>
      </c>
      <c r="C3924" s="70" t="s">
        <v>48</v>
      </c>
      <c r="D3924">
        <v>-0.30299999999999999</v>
      </c>
      <c r="E3924" s="72">
        <v>-184000</v>
      </c>
      <c r="F3924" s="72">
        <v>0</v>
      </c>
      <c r="G3924" s="70" t="s">
        <v>76</v>
      </c>
      <c r="H3924" s="70" t="s">
        <v>431</v>
      </c>
      <c r="I3924" s="70" t="s">
        <v>94</v>
      </c>
    </row>
    <row r="3925" spans="1:9" x14ac:dyDescent="0.2">
      <c r="A3925" s="71">
        <v>7213022201941</v>
      </c>
      <c r="B3925" s="71">
        <v>7006554915275</v>
      </c>
      <c r="C3925" s="70" t="s">
        <v>75</v>
      </c>
      <c r="D3925">
        <v>0.30299999999999999</v>
      </c>
      <c r="E3925" s="72">
        <v>184000</v>
      </c>
      <c r="F3925" s="72">
        <v>0</v>
      </c>
      <c r="G3925" s="70" t="s">
        <v>76</v>
      </c>
      <c r="H3925" s="70" t="s">
        <v>431</v>
      </c>
      <c r="I3925" s="70" t="s">
        <v>153</v>
      </c>
    </row>
    <row r="3926" spans="1:9" x14ac:dyDescent="0.2">
      <c r="A3926" s="71">
        <v>7213022201942</v>
      </c>
      <c r="B3926" s="71">
        <v>7006554915275</v>
      </c>
      <c r="C3926" s="70" t="s">
        <v>75</v>
      </c>
      <c r="D3926">
        <v>0</v>
      </c>
      <c r="E3926" s="72">
        <v>-183900</v>
      </c>
      <c r="F3926" s="72">
        <v>0</v>
      </c>
      <c r="G3926" s="70" t="s">
        <v>82</v>
      </c>
      <c r="H3926" s="70" t="s">
        <v>431</v>
      </c>
      <c r="I3926" s="70" t="s">
        <v>83</v>
      </c>
    </row>
    <row r="3927" spans="1:9" x14ac:dyDescent="0.2">
      <c r="A3927" s="71">
        <v>7213023981991</v>
      </c>
      <c r="B3927" s="71">
        <v>7006554874907</v>
      </c>
      <c r="C3927" s="70" t="s">
        <v>48</v>
      </c>
      <c r="D3927">
        <v>-0.32900000000000001</v>
      </c>
      <c r="E3927" s="72">
        <v>-230800</v>
      </c>
      <c r="F3927" s="72">
        <v>0</v>
      </c>
      <c r="G3927" s="70" t="s">
        <v>76</v>
      </c>
      <c r="H3927" s="70" t="s">
        <v>422</v>
      </c>
      <c r="I3927" s="70" t="s">
        <v>94</v>
      </c>
    </row>
    <row r="3928" spans="1:9" x14ac:dyDescent="0.2">
      <c r="A3928" s="71">
        <v>7213023981992</v>
      </c>
      <c r="B3928" s="71">
        <v>7006554874907</v>
      </c>
      <c r="C3928" s="70" t="s">
        <v>75</v>
      </c>
      <c r="D3928">
        <v>0.32900000000000001</v>
      </c>
      <c r="E3928" s="72">
        <v>230800</v>
      </c>
      <c r="F3928" s="72">
        <v>0</v>
      </c>
      <c r="G3928" s="70" t="s">
        <v>76</v>
      </c>
      <c r="H3928" s="70" t="s">
        <v>422</v>
      </c>
      <c r="I3928" s="70" t="s">
        <v>153</v>
      </c>
    </row>
    <row r="3929" spans="1:9" x14ac:dyDescent="0.2">
      <c r="A3929" s="71">
        <v>7213023981993</v>
      </c>
      <c r="B3929" s="71">
        <v>7006554874907</v>
      </c>
      <c r="C3929" s="70" t="s">
        <v>75</v>
      </c>
      <c r="D3929">
        <v>0</v>
      </c>
      <c r="E3929" s="72">
        <v>-230700</v>
      </c>
      <c r="F3929" s="72">
        <v>0</v>
      </c>
      <c r="G3929" s="70" t="s">
        <v>82</v>
      </c>
      <c r="H3929" s="70" t="s">
        <v>422</v>
      </c>
      <c r="I3929" s="70" t="s">
        <v>83</v>
      </c>
    </row>
    <row r="3930" spans="1:9" x14ac:dyDescent="0.2">
      <c r="A3930" s="71">
        <v>7213024332006</v>
      </c>
      <c r="B3930" s="71">
        <v>7006554874928</v>
      </c>
      <c r="C3930" s="70" t="s">
        <v>48</v>
      </c>
      <c r="D3930">
        <v>-0.32900000000000001</v>
      </c>
      <c r="E3930" s="72">
        <v>-230800</v>
      </c>
      <c r="F3930" s="72">
        <v>0</v>
      </c>
      <c r="G3930" s="70" t="s">
        <v>76</v>
      </c>
      <c r="H3930" s="70" t="s">
        <v>423</v>
      </c>
      <c r="I3930" s="70" t="s">
        <v>94</v>
      </c>
    </row>
    <row r="3931" spans="1:9" x14ac:dyDescent="0.2">
      <c r="A3931" s="71">
        <v>7213024332007</v>
      </c>
      <c r="B3931" s="71">
        <v>7006554874928</v>
      </c>
      <c r="C3931" s="70" t="s">
        <v>75</v>
      </c>
      <c r="D3931">
        <v>0.32900000000000001</v>
      </c>
      <c r="E3931" s="72">
        <v>230800</v>
      </c>
      <c r="F3931" s="72">
        <v>0</v>
      </c>
      <c r="G3931" s="70" t="s">
        <v>76</v>
      </c>
      <c r="H3931" s="70" t="s">
        <v>423</v>
      </c>
      <c r="I3931" s="70" t="s">
        <v>153</v>
      </c>
    </row>
    <row r="3932" spans="1:9" x14ac:dyDescent="0.2">
      <c r="A3932" s="71">
        <v>7213024332008</v>
      </c>
      <c r="B3932" s="71">
        <v>7006554874928</v>
      </c>
      <c r="C3932" s="70" t="s">
        <v>75</v>
      </c>
      <c r="D3932">
        <v>0</v>
      </c>
      <c r="E3932" s="72">
        <v>-230700</v>
      </c>
      <c r="F3932" s="72">
        <v>0</v>
      </c>
      <c r="G3932" s="70" t="s">
        <v>82</v>
      </c>
      <c r="H3932" s="70" t="s">
        <v>423</v>
      </c>
      <c r="I3932" s="70" t="s">
        <v>83</v>
      </c>
    </row>
    <row r="3933" spans="1:9" x14ac:dyDescent="0.2">
      <c r="A3933" s="71">
        <v>7213024702020</v>
      </c>
      <c r="B3933" s="71">
        <v>7006554874949</v>
      </c>
      <c r="C3933" s="70" t="s">
        <v>48</v>
      </c>
      <c r="D3933">
        <v>-0.28299999999999997</v>
      </c>
      <c r="E3933" s="72">
        <v>-177600</v>
      </c>
      <c r="F3933" s="72">
        <v>0</v>
      </c>
      <c r="G3933" s="70" t="s">
        <v>76</v>
      </c>
      <c r="H3933" s="70" t="s">
        <v>424</v>
      </c>
      <c r="I3933" s="70" t="s">
        <v>94</v>
      </c>
    </row>
    <row r="3934" spans="1:9" x14ac:dyDescent="0.2">
      <c r="A3934" s="71">
        <v>7213024702021</v>
      </c>
      <c r="B3934" s="71">
        <v>7006554874949</v>
      </c>
      <c r="C3934" s="70" t="s">
        <v>75</v>
      </c>
      <c r="D3934">
        <v>0.28299999999999997</v>
      </c>
      <c r="E3934" s="72">
        <v>177600</v>
      </c>
      <c r="F3934" s="72">
        <v>0</v>
      </c>
      <c r="G3934" s="70" t="s">
        <v>76</v>
      </c>
      <c r="H3934" s="70" t="s">
        <v>424</v>
      </c>
      <c r="I3934" s="70" t="s">
        <v>153</v>
      </c>
    </row>
    <row r="3935" spans="1:9" x14ac:dyDescent="0.2">
      <c r="A3935" s="71">
        <v>7213024702022</v>
      </c>
      <c r="B3935" s="71">
        <v>7006554874949</v>
      </c>
      <c r="C3935" s="70" t="s">
        <v>75</v>
      </c>
      <c r="D3935">
        <v>0</v>
      </c>
      <c r="E3935" s="72">
        <v>-177500</v>
      </c>
      <c r="F3935" s="72">
        <v>0</v>
      </c>
      <c r="G3935" s="70" t="s">
        <v>82</v>
      </c>
      <c r="H3935" s="70" t="s">
        <v>424</v>
      </c>
      <c r="I3935" s="70" t="s">
        <v>83</v>
      </c>
    </row>
    <row r="3936" spans="1:9" x14ac:dyDescent="0.2">
      <c r="A3936" s="71">
        <v>7213025102035</v>
      </c>
      <c r="B3936" s="71">
        <v>7006554915296</v>
      </c>
      <c r="C3936" s="70" t="s">
        <v>48</v>
      </c>
      <c r="D3936">
        <v>-0.28299999999999997</v>
      </c>
      <c r="E3936" s="72">
        <v>-177600</v>
      </c>
      <c r="F3936" s="72">
        <v>0</v>
      </c>
      <c r="G3936" s="70" t="s">
        <v>76</v>
      </c>
      <c r="H3936" s="70" t="s">
        <v>432</v>
      </c>
      <c r="I3936" s="70" t="s">
        <v>94</v>
      </c>
    </row>
    <row r="3937" spans="1:9" x14ac:dyDescent="0.2">
      <c r="A3937" s="71">
        <v>7213025102036</v>
      </c>
      <c r="B3937" s="71">
        <v>7006554915296</v>
      </c>
      <c r="C3937" s="70" t="s">
        <v>75</v>
      </c>
      <c r="D3937">
        <v>0.28299999999999997</v>
      </c>
      <c r="E3937" s="72">
        <v>177600</v>
      </c>
      <c r="F3937" s="72">
        <v>0</v>
      </c>
      <c r="G3937" s="70" t="s">
        <v>76</v>
      </c>
      <c r="H3937" s="70" t="s">
        <v>432</v>
      </c>
      <c r="I3937" s="70" t="s">
        <v>153</v>
      </c>
    </row>
    <row r="3938" spans="1:9" x14ac:dyDescent="0.2">
      <c r="A3938" s="71">
        <v>7213025102037</v>
      </c>
      <c r="B3938" s="71">
        <v>7006554915296</v>
      </c>
      <c r="C3938" s="70" t="s">
        <v>75</v>
      </c>
      <c r="D3938">
        <v>0</v>
      </c>
      <c r="E3938" s="72">
        <v>-177500</v>
      </c>
      <c r="F3938" s="72">
        <v>0</v>
      </c>
      <c r="G3938" s="70" t="s">
        <v>82</v>
      </c>
      <c r="H3938" s="70" t="s">
        <v>432</v>
      </c>
      <c r="I3938" s="70" t="s">
        <v>83</v>
      </c>
    </row>
    <row r="3939" spans="1:9" x14ac:dyDescent="0.2">
      <c r="A3939" s="71">
        <v>7213025492050</v>
      </c>
      <c r="B3939" s="71">
        <v>7006554915317</v>
      </c>
      <c r="C3939" s="70" t="s">
        <v>48</v>
      </c>
      <c r="D3939">
        <v>-0.32900000000000001</v>
      </c>
      <c r="E3939" s="72">
        <v>-230800</v>
      </c>
      <c r="F3939" s="72">
        <v>0</v>
      </c>
      <c r="G3939" s="70" t="s">
        <v>76</v>
      </c>
      <c r="H3939" s="70" t="s">
        <v>433</v>
      </c>
      <c r="I3939" s="70" t="s">
        <v>94</v>
      </c>
    </row>
    <row r="3940" spans="1:9" x14ac:dyDescent="0.2">
      <c r="A3940" s="71">
        <v>7213025492051</v>
      </c>
      <c r="B3940" s="71">
        <v>7006554915317</v>
      </c>
      <c r="C3940" s="70" t="s">
        <v>75</v>
      </c>
      <c r="D3940">
        <v>0.32900000000000001</v>
      </c>
      <c r="E3940" s="72">
        <v>230800</v>
      </c>
      <c r="F3940" s="72">
        <v>0</v>
      </c>
      <c r="G3940" s="70" t="s">
        <v>76</v>
      </c>
      <c r="H3940" s="70" t="s">
        <v>433</v>
      </c>
      <c r="I3940" s="70" t="s">
        <v>153</v>
      </c>
    </row>
    <row r="3941" spans="1:9" x14ac:dyDescent="0.2">
      <c r="A3941" s="71">
        <v>7213025492052</v>
      </c>
      <c r="B3941" s="71">
        <v>7006554915317</v>
      </c>
      <c r="C3941" s="70" t="s">
        <v>75</v>
      </c>
      <c r="D3941">
        <v>0</v>
      </c>
      <c r="E3941" s="72">
        <v>-230700</v>
      </c>
      <c r="F3941" s="72">
        <v>0</v>
      </c>
      <c r="G3941" s="70" t="s">
        <v>82</v>
      </c>
      <c r="H3941" s="70" t="s">
        <v>433</v>
      </c>
      <c r="I3941" s="70" t="s">
        <v>83</v>
      </c>
    </row>
    <row r="3942" spans="1:9" x14ac:dyDescent="0.2">
      <c r="A3942" s="71">
        <v>7213026222072</v>
      </c>
      <c r="B3942" s="71">
        <v>7006554502628</v>
      </c>
      <c r="C3942" s="70" t="s">
        <v>48</v>
      </c>
      <c r="D3942">
        <v>-0.32900000000000001</v>
      </c>
      <c r="E3942" s="72">
        <v>-211600</v>
      </c>
      <c r="F3942" s="72">
        <v>0</v>
      </c>
      <c r="G3942" s="70" t="s">
        <v>76</v>
      </c>
      <c r="H3942" s="70" t="s">
        <v>355</v>
      </c>
      <c r="I3942" s="70" t="s">
        <v>94</v>
      </c>
    </row>
    <row r="3943" spans="1:9" x14ac:dyDescent="0.2">
      <c r="A3943" s="71">
        <v>7213026222073</v>
      </c>
      <c r="B3943" s="71">
        <v>7006554502628</v>
      </c>
      <c r="C3943" s="70" t="s">
        <v>75</v>
      </c>
      <c r="D3943">
        <v>0.32900000000000001</v>
      </c>
      <c r="E3943" s="72">
        <v>211600</v>
      </c>
      <c r="F3943" s="72">
        <v>0</v>
      </c>
      <c r="G3943" s="70" t="s">
        <v>76</v>
      </c>
      <c r="H3943" s="70" t="s">
        <v>355</v>
      </c>
      <c r="I3943" s="70" t="s">
        <v>153</v>
      </c>
    </row>
    <row r="3944" spans="1:9" x14ac:dyDescent="0.2">
      <c r="A3944" s="71">
        <v>7213026222074</v>
      </c>
      <c r="B3944" s="71">
        <v>7006554502628</v>
      </c>
      <c r="C3944" s="70" t="s">
        <v>75</v>
      </c>
      <c r="D3944">
        <v>0</v>
      </c>
      <c r="E3944" s="72">
        <v>-211500</v>
      </c>
      <c r="F3944" s="72">
        <v>0</v>
      </c>
      <c r="G3944" s="70" t="s">
        <v>82</v>
      </c>
      <c r="H3944" s="70" t="s">
        <v>355</v>
      </c>
      <c r="I3944" s="70" t="s">
        <v>83</v>
      </c>
    </row>
    <row r="3945" spans="1:9" x14ac:dyDescent="0.2">
      <c r="A3945" s="71">
        <v>7213026602086</v>
      </c>
      <c r="B3945" s="71">
        <v>7006554502649</v>
      </c>
      <c r="C3945" s="70" t="s">
        <v>48</v>
      </c>
      <c r="D3945">
        <v>-0.28299999999999997</v>
      </c>
      <c r="E3945" s="72">
        <v>-159800</v>
      </c>
      <c r="F3945" s="72">
        <v>0</v>
      </c>
      <c r="G3945" s="70" t="s">
        <v>76</v>
      </c>
      <c r="H3945" s="70" t="s">
        <v>356</v>
      </c>
      <c r="I3945" s="70" t="s">
        <v>94</v>
      </c>
    </row>
    <row r="3946" spans="1:9" x14ac:dyDescent="0.2">
      <c r="A3946" s="71">
        <v>7213026602087</v>
      </c>
      <c r="B3946" s="71">
        <v>7006554502649</v>
      </c>
      <c r="C3946" s="70" t="s">
        <v>75</v>
      </c>
      <c r="D3946">
        <v>0.28299999999999997</v>
      </c>
      <c r="E3946" s="72">
        <v>159800</v>
      </c>
      <c r="F3946" s="72">
        <v>0</v>
      </c>
      <c r="G3946" s="70" t="s">
        <v>76</v>
      </c>
      <c r="H3946" s="70" t="s">
        <v>356</v>
      </c>
      <c r="I3946" s="70" t="s">
        <v>153</v>
      </c>
    </row>
    <row r="3947" spans="1:9" x14ac:dyDescent="0.2">
      <c r="A3947" s="71">
        <v>7213026602088</v>
      </c>
      <c r="B3947" s="71">
        <v>7006554502649</v>
      </c>
      <c r="C3947" s="70" t="s">
        <v>75</v>
      </c>
      <c r="D3947">
        <v>0</v>
      </c>
      <c r="E3947" s="72">
        <v>-159700</v>
      </c>
      <c r="F3947" s="72">
        <v>0</v>
      </c>
      <c r="G3947" s="70" t="s">
        <v>82</v>
      </c>
      <c r="H3947" s="70" t="s">
        <v>356</v>
      </c>
      <c r="I3947" s="70" t="s">
        <v>83</v>
      </c>
    </row>
    <row r="3948" spans="1:9" x14ac:dyDescent="0.2">
      <c r="A3948" s="71">
        <v>7213027452118</v>
      </c>
      <c r="B3948" s="71">
        <v>7006554915359</v>
      </c>
      <c r="C3948" s="70" t="s">
        <v>48</v>
      </c>
      <c r="D3948">
        <v>-0.28299999999999997</v>
      </c>
      <c r="E3948" s="72">
        <v>-159800</v>
      </c>
      <c r="F3948" s="72">
        <v>0</v>
      </c>
      <c r="G3948" s="70" t="s">
        <v>76</v>
      </c>
      <c r="H3948" s="70" t="s">
        <v>434</v>
      </c>
      <c r="I3948" s="70" t="s">
        <v>94</v>
      </c>
    </row>
    <row r="3949" spans="1:9" x14ac:dyDescent="0.2">
      <c r="A3949" s="71">
        <v>7213027452119</v>
      </c>
      <c r="B3949" s="71">
        <v>7006554915359</v>
      </c>
      <c r="C3949" s="70" t="s">
        <v>75</v>
      </c>
      <c r="D3949">
        <v>0.28299999999999997</v>
      </c>
      <c r="E3949" s="72">
        <v>159800</v>
      </c>
      <c r="F3949" s="72">
        <v>0</v>
      </c>
      <c r="G3949" s="70" t="s">
        <v>76</v>
      </c>
      <c r="H3949" s="70" t="s">
        <v>434</v>
      </c>
      <c r="I3949" s="70" t="s">
        <v>153</v>
      </c>
    </row>
    <row r="3950" spans="1:9" x14ac:dyDescent="0.2">
      <c r="A3950" s="71">
        <v>7213027452120</v>
      </c>
      <c r="B3950" s="71">
        <v>7006554915359</v>
      </c>
      <c r="C3950" s="70" t="s">
        <v>75</v>
      </c>
      <c r="D3950">
        <v>0</v>
      </c>
      <c r="E3950" s="72">
        <v>-159700</v>
      </c>
      <c r="F3950" s="72">
        <v>0</v>
      </c>
      <c r="G3950" s="70" t="s">
        <v>82</v>
      </c>
      <c r="H3950" s="70" t="s">
        <v>434</v>
      </c>
      <c r="I3950" s="70" t="s">
        <v>83</v>
      </c>
    </row>
    <row r="3951" spans="1:9" x14ac:dyDescent="0.2">
      <c r="A3951" s="71">
        <v>7213027922132</v>
      </c>
      <c r="B3951" s="71">
        <v>7006554915380</v>
      </c>
      <c r="C3951" s="70" t="s">
        <v>48</v>
      </c>
      <c r="D3951">
        <v>-0.32900000000000001</v>
      </c>
      <c r="E3951" s="72">
        <v>-211600</v>
      </c>
      <c r="F3951" s="72">
        <v>0</v>
      </c>
      <c r="G3951" s="70" t="s">
        <v>76</v>
      </c>
      <c r="H3951" s="70" t="s">
        <v>435</v>
      </c>
      <c r="I3951" s="70" t="s">
        <v>94</v>
      </c>
    </row>
    <row r="3952" spans="1:9" x14ac:dyDescent="0.2">
      <c r="A3952" s="71">
        <v>7213027922133</v>
      </c>
      <c r="B3952" s="71">
        <v>7006554915380</v>
      </c>
      <c r="C3952" s="70" t="s">
        <v>75</v>
      </c>
      <c r="D3952">
        <v>0.32900000000000001</v>
      </c>
      <c r="E3952" s="72">
        <v>211600</v>
      </c>
      <c r="F3952" s="72">
        <v>0</v>
      </c>
      <c r="G3952" s="70" t="s">
        <v>76</v>
      </c>
      <c r="H3952" s="70" t="s">
        <v>435</v>
      </c>
      <c r="I3952" s="70" t="s">
        <v>153</v>
      </c>
    </row>
    <row r="3953" spans="1:9" x14ac:dyDescent="0.2">
      <c r="A3953" s="71">
        <v>7213027922134</v>
      </c>
      <c r="B3953" s="71">
        <v>7006554915380</v>
      </c>
      <c r="C3953" s="70" t="s">
        <v>75</v>
      </c>
      <c r="D3953">
        <v>0</v>
      </c>
      <c r="E3953" s="72">
        <v>-211500</v>
      </c>
      <c r="F3953" s="72">
        <v>0</v>
      </c>
      <c r="G3953" s="70" t="s">
        <v>82</v>
      </c>
      <c r="H3953" s="70" t="s">
        <v>435</v>
      </c>
      <c r="I3953" s="70" t="s">
        <v>83</v>
      </c>
    </row>
    <row r="3954" spans="1:9" x14ac:dyDescent="0.2">
      <c r="A3954" s="71">
        <v>7213028402147</v>
      </c>
      <c r="B3954" s="71">
        <v>7006554915401</v>
      </c>
      <c r="C3954" s="70" t="s">
        <v>48</v>
      </c>
      <c r="D3954">
        <v>-0.32900000000000001</v>
      </c>
      <c r="E3954" s="72">
        <v>-221200</v>
      </c>
      <c r="F3954" s="72">
        <v>0</v>
      </c>
      <c r="G3954" s="70" t="s">
        <v>76</v>
      </c>
      <c r="H3954" s="70" t="s">
        <v>436</v>
      </c>
      <c r="I3954" s="70" t="s">
        <v>94</v>
      </c>
    </row>
    <row r="3955" spans="1:9" x14ac:dyDescent="0.2">
      <c r="A3955" s="71">
        <v>7213028402148</v>
      </c>
      <c r="B3955" s="71">
        <v>7006554915401</v>
      </c>
      <c r="C3955" s="70" t="s">
        <v>75</v>
      </c>
      <c r="D3955">
        <v>0.32900000000000001</v>
      </c>
      <c r="E3955" s="72">
        <v>221200</v>
      </c>
      <c r="F3955" s="72">
        <v>0</v>
      </c>
      <c r="G3955" s="70" t="s">
        <v>76</v>
      </c>
      <c r="H3955" s="70" t="s">
        <v>436</v>
      </c>
      <c r="I3955" s="70" t="s">
        <v>153</v>
      </c>
    </row>
    <row r="3956" spans="1:9" x14ac:dyDescent="0.2">
      <c r="A3956" s="71">
        <v>7213028402149</v>
      </c>
      <c r="B3956" s="71">
        <v>7006554915401</v>
      </c>
      <c r="C3956" s="70" t="s">
        <v>75</v>
      </c>
      <c r="D3956">
        <v>0</v>
      </c>
      <c r="E3956" s="72">
        <v>-221100</v>
      </c>
      <c r="F3956" s="72">
        <v>0</v>
      </c>
      <c r="G3956" s="70" t="s">
        <v>82</v>
      </c>
      <c r="H3956" s="70" t="s">
        <v>436</v>
      </c>
      <c r="I3956" s="70" t="s">
        <v>83</v>
      </c>
    </row>
    <row r="3957" spans="1:9" x14ac:dyDescent="0.2">
      <c r="A3957" s="71">
        <v>7213028782161</v>
      </c>
      <c r="B3957" s="71">
        <v>7006554925422</v>
      </c>
      <c r="C3957" s="70" t="s">
        <v>48</v>
      </c>
      <c r="D3957">
        <v>-0.28299999999999997</v>
      </c>
      <c r="E3957" s="72">
        <v>-177600</v>
      </c>
      <c r="F3957" s="72">
        <v>0</v>
      </c>
      <c r="G3957" s="70" t="s">
        <v>76</v>
      </c>
      <c r="H3957" s="70" t="s">
        <v>437</v>
      </c>
      <c r="I3957" s="70" t="s">
        <v>94</v>
      </c>
    </row>
    <row r="3958" spans="1:9" x14ac:dyDescent="0.2">
      <c r="A3958" s="71">
        <v>7213028782162</v>
      </c>
      <c r="B3958" s="71">
        <v>7006554925422</v>
      </c>
      <c r="C3958" s="70" t="s">
        <v>75</v>
      </c>
      <c r="D3958">
        <v>0.28299999999999997</v>
      </c>
      <c r="E3958" s="72">
        <v>177600</v>
      </c>
      <c r="F3958" s="72">
        <v>0</v>
      </c>
      <c r="G3958" s="70" t="s">
        <v>76</v>
      </c>
      <c r="H3958" s="70" t="s">
        <v>437</v>
      </c>
      <c r="I3958" s="70" t="s">
        <v>153</v>
      </c>
    </row>
    <row r="3959" spans="1:9" x14ac:dyDescent="0.2">
      <c r="A3959" s="71">
        <v>7213028782163</v>
      </c>
      <c r="B3959" s="71">
        <v>7006554925422</v>
      </c>
      <c r="C3959" s="70" t="s">
        <v>75</v>
      </c>
      <c r="D3959">
        <v>0</v>
      </c>
      <c r="E3959" s="72">
        <v>-177500</v>
      </c>
      <c r="F3959" s="72">
        <v>0</v>
      </c>
      <c r="G3959" s="70" t="s">
        <v>82</v>
      </c>
      <c r="H3959" s="70" t="s">
        <v>437</v>
      </c>
      <c r="I3959" s="70" t="s">
        <v>83</v>
      </c>
    </row>
    <row r="3960" spans="1:9" x14ac:dyDescent="0.2">
      <c r="A3960" s="71">
        <v>7213029122175</v>
      </c>
      <c r="B3960" s="71">
        <v>7006554925443</v>
      </c>
      <c r="C3960" s="70" t="s">
        <v>48</v>
      </c>
      <c r="D3960">
        <v>-0.30299999999999999</v>
      </c>
      <c r="E3960" s="72">
        <v>-174800</v>
      </c>
      <c r="F3960" s="72">
        <v>0</v>
      </c>
      <c r="G3960" s="70" t="s">
        <v>76</v>
      </c>
      <c r="H3960" s="70" t="s">
        <v>438</v>
      </c>
      <c r="I3960" s="70" t="s">
        <v>94</v>
      </c>
    </row>
    <row r="3961" spans="1:9" x14ac:dyDescent="0.2">
      <c r="A3961" s="71">
        <v>7213029122176</v>
      </c>
      <c r="B3961" s="71">
        <v>7006554925443</v>
      </c>
      <c r="C3961" s="70" t="s">
        <v>75</v>
      </c>
      <c r="D3961">
        <v>0.30299999999999999</v>
      </c>
      <c r="E3961" s="72">
        <v>174800</v>
      </c>
      <c r="F3961" s="72">
        <v>0</v>
      </c>
      <c r="G3961" s="70" t="s">
        <v>76</v>
      </c>
      <c r="H3961" s="70" t="s">
        <v>438</v>
      </c>
      <c r="I3961" s="70" t="s">
        <v>153</v>
      </c>
    </row>
    <row r="3962" spans="1:9" x14ac:dyDescent="0.2">
      <c r="A3962" s="71">
        <v>7213029122177</v>
      </c>
      <c r="B3962" s="71">
        <v>7006554925443</v>
      </c>
      <c r="C3962" s="70" t="s">
        <v>75</v>
      </c>
      <c r="D3962">
        <v>0</v>
      </c>
      <c r="E3962" s="72">
        <v>-174700</v>
      </c>
      <c r="F3962" s="72">
        <v>0</v>
      </c>
      <c r="G3962" s="70" t="s">
        <v>82</v>
      </c>
      <c r="H3962" s="70" t="s">
        <v>438</v>
      </c>
      <c r="I3962" s="70" t="s">
        <v>83</v>
      </c>
    </row>
    <row r="3963" spans="1:9" x14ac:dyDescent="0.2">
      <c r="A3963" s="71">
        <v>7213029482190</v>
      </c>
      <c r="B3963" s="71">
        <v>7006555005750</v>
      </c>
      <c r="C3963" s="70" t="s">
        <v>48</v>
      </c>
      <c r="D3963">
        <v>-0.30299999999999999</v>
      </c>
      <c r="E3963" s="72">
        <v>-165600</v>
      </c>
      <c r="F3963" s="72">
        <v>0</v>
      </c>
      <c r="G3963" s="70" t="s">
        <v>76</v>
      </c>
      <c r="H3963" s="70" t="s">
        <v>446</v>
      </c>
      <c r="I3963" s="70" t="s">
        <v>94</v>
      </c>
    </row>
    <row r="3964" spans="1:9" x14ac:dyDescent="0.2">
      <c r="A3964" s="71">
        <v>7213029482191</v>
      </c>
      <c r="B3964" s="71">
        <v>7006555005750</v>
      </c>
      <c r="C3964" s="70" t="s">
        <v>75</v>
      </c>
      <c r="D3964">
        <v>0.30299999999999999</v>
      </c>
      <c r="E3964" s="72">
        <v>165600</v>
      </c>
      <c r="F3964" s="72">
        <v>0</v>
      </c>
      <c r="G3964" s="70" t="s">
        <v>76</v>
      </c>
      <c r="H3964" s="70" t="s">
        <v>446</v>
      </c>
      <c r="I3964" s="70" t="s">
        <v>153</v>
      </c>
    </row>
    <row r="3965" spans="1:9" x14ac:dyDescent="0.2">
      <c r="A3965" s="71">
        <v>7213029482192</v>
      </c>
      <c r="B3965" s="71">
        <v>7006555005750</v>
      </c>
      <c r="C3965" s="70" t="s">
        <v>75</v>
      </c>
      <c r="D3965">
        <v>0</v>
      </c>
      <c r="E3965" s="72">
        <v>-165500</v>
      </c>
      <c r="F3965" s="72">
        <v>0</v>
      </c>
      <c r="G3965" s="70" t="s">
        <v>82</v>
      </c>
      <c r="H3965" s="70" t="s">
        <v>446</v>
      </c>
      <c r="I3965" s="70" t="s">
        <v>83</v>
      </c>
    </row>
    <row r="3966" spans="1:9" x14ac:dyDescent="0.2">
      <c r="A3966" s="71">
        <v>7213029832205</v>
      </c>
      <c r="B3966" s="71">
        <v>7006555005771</v>
      </c>
      <c r="C3966" s="70" t="s">
        <v>48</v>
      </c>
      <c r="D3966">
        <v>-0.28299999999999997</v>
      </c>
      <c r="E3966" s="72">
        <v>-177600</v>
      </c>
      <c r="F3966" s="72">
        <v>0</v>
      </c>
      <c r="G3966" s="70" t="s">
        <v>76</v>
      </c>
      <c r="H3966" s="70" t="s">
        <v>447</v>
      </c>
      <c r="I3966" s="70" t="s">
        <v>94</v>
      </c>
    </row>
    <row r="3967" spans="1:9" x14ac:dyDescent="0.2">
      <c r="A3967" s="71">
        <v>7213029832206</v>
      </c>
      <c r="B3967" s="71">
        <v>7006555005771</v>
      </c>
      <c r="C3967" s="70" t="s">
        <v>75</v>
      </c>
      <c r="D3967">
        <v>0.28299999999999997</v>
      </c>
      <c r="E3967" s="72">
        <v>177600</v>
      </c>
      <c r="F3967" s="72">
        <v>0</v>
      </c>
      <c r="G3967" s="70" t="s">
        <v>76</v>
      </c>
      <c r="H3967" s="70" t="s">
        <v>447</v>
      </c>
      <c r="I3967" s="70" t="s">
        <v>153</v>
      </c>
    </row>
    <row r="3968" spans="1:9" x14ac:dyDescent="0.2">
      <c r="A3968" s="71">
        <v>7213029832207</v>
      </c>
      <c r="B3968" s="71">
        <v>7006555005771</v>
      </c>
      <c r="C3968" s="70" t="s">
        <v>75</v>
      </c>
      <c r="D3968">
        <v>0</v>
      </c>
      <c r="E3968" s="72">
        <v>-177500</v>
      </c>
      <c r="F3968" s="72">
        <v>0</v>
      </c>
      <c r="G3968" s="70" t="s">
        <v>82</v>
      </c>
      <c r="H3968" s="70" t="s">
        <v>447</v>
      </c>
      <c r="I3968" s="70" t="s">
        <v>83</v>
      </c>
    </row>
    <row r="3969" spans="1:9" x14ac:dyDescent="0.2">
      <c r="A3969" s="71">
        <v>7213030212219</v>
      </c>
      <c r="B3969" s="71">
        <v>7006555005792</v>
      </c>
      <c r="C3969" s="70" t="s">
        <v>48</v>
      </c>
      <c r="D3969">
        <v>-0.32900000000000001</v>
      </c>
      <c r="E3969" s="72">
        <v>-221200</v>
      </c>
      <c r="F3969" s="72">
        <v>0</v>
      </c>
      <c r="G3969" s="70" t="s">
        <v>76</v>
      </c>
      <c r="H3969" s="70" t="s">
        <v>448</v>
      </c>
      <c r="I3969" s="70" t="s">
        <v>94</v>
      </c>
    </row>
    <row r="3970" spans="1:9" x14ac:dyDescent="0.2">
      <c r="A3970" s="71">
        <v>7213030212220</v>
      </c>
      <c r="B3970" s="71">
        <v>7006555005792</v>
      </c>
      <c r="C3970" s="70" t="s">
        <v>75</v>
      </c>
      <c r="D3970">
        <v>0.32900000000000001</v>
      </c>
      <c r="E3970" s="72">
        <v>221200</v>
      </c>
      <c r="F3970" s="72">
        <v>0</v>
      </c>
      <c r="G3970" s="70" t="s">
        <v>76</v>
      </c>
      <c r="H3970" s="70" t="s">
        <v>448</v>
      </c>
      <c r="I3970" s="70" t="s">
        <v>153</v>
      </c>
    </row>
    <row r="3971" spans="1:9" x14ac:dyDescent="0.2">
      <c r="A3971" s="71">
        <v>7213030212221</v>
      </c>
      <c r="B3971" s="71">
        <v>7006555005792</v>
      </c>
      <c r="C3971" s="70" t="s">
        <v>75</v>
      </c>
      <c r="D3971">
        <v>0</v>
      </c>
      <c r="E3971" s="72">
        <v>-221100</v>
      </c>
      <c r="F3971" s="72">
        <v>0</v>
      </c>
      <c r="G3971" s="70" t="s">
        <v>82</v>
      </c>
      <c r="H3971" s="70" t="s">
        <v>448</v>
      </c>
      <c r="I3971" s="70" t="s">
        <v>83</v>
      </c>
    </row>
    <row r="3972" spans="1:9" x14ac:dyDescent="0.2">
      <c r="A3972" s="71">
        <v>7213030562233</v>
      </c>
      <c r="B3972" s="71">
        <v>7006555005813</v>
      </c>
      <c r="C3972" s="70" t="s">
        <v>48</v>
      </c>
      <c r="D3972">
        <v>-0.32900000000000001</v>
      </c>
      <c r="E3972" s="72">
        <v>-221200</v>
      </c>
      <c r="F3972" s="72">
        <v>0</v>
      </c>
      <c r="G3972" s="70" t="s">
        <v>76</v>
      </c>
      <c r="H3972" s="70" t="s">
        <v>449</v>
      </c>
      <c r="I3972" s="70" t="s">
        <v>94</v>
      </c>
    </row>
    <row r="3973" spans="1:9" x14ac:dyDescent="0.2">
      <c r="A3973" s="71">
        <v>7213030562234</v>
      </c>
      <c r="B3973" s="71">
        <v>7006555005813</v>
      </c>
      <c r="C3973" s="70" t="s">
        <v>75</v>
      </c>
      <c r="D3973">
        <v>0.32900000000000001</v>
      </c>
      <c r="E3973" s="72">
        <v>221200</v>
      </c>
      <c r="F3973" s="72">
        <v>0</v>
      </c>
      <c r="G3973" s="70" t="s">
        <v>76</v>
      </c>
      <c r="H3973" s="70" t="s">
        <v>449</v>
      </c>
      <c r="I3973" s="70" t="s">
        <v>153</v>
      </c>
    </row>
    <row r="3974" spans="1:9" x14ac:dyDescent="0.2">
      <c r="A3974" s="71">
        <v>7213030562235</v>
      </c>
      <c r="B3974" s="71">
        <v>7006555005813</v>
      </c>
      <c r="C3974" s="70" t="s">
        <v>75</v>
      </c>
      <c r="D3974">
        <v>0</v>
      </c>
      <c r="E3974" s="72">
        <v>-221100</v>
      </c>
      <c r="F3974" s="72">
        <v>0</v>
      </c>
      <c r="G3974" s="70" t="s">
        <v>82</v>
      </c>
      <c r="H3974" s="70" t="s">
        <v>449</v>
      </c>
      <c r="I3974" s="70" t="s">
        <v>83</v>
      </c>
    </row>
    <row r="3975" spans="1:9" x14ac:dyDescent="0.2">
      <c r="A3975" s="71">
        <v>7213031012248</v>
      </c>
      <c r="B3975" s="71">
        <v>7006555005834</v>
      </c>
      <c r="C3975" s="70" t="s">
        <v>48</v>
      </c>
      <c r="D3975">
        <v>-0.28299999999999997</v>
      </c>
      <c r="E3975" s="72">
        <v>-177600</v>
      </c>
      <c r="F3975" s="72">
        <v>0</v>
      </c>
      <c r="G3975" s="70" t="s">
        <v>76</v>
      </c>
      <c r="H3975" s="70" t="s">
        <v>450</v>
      </c>
      <c r="I3975" s="70" t="s">
        <v>94</v>
      </c>
    </row>
    <row r="3976" spans="1:9" x14ac:dyDescent="0.2">
      <c r="A3976" s="71">
        <v>7213031012249</v>
      </c>
      <c r="B3976" s="71">
        <v>7006555005834</v>
      </c>
      <c r="C3976" s="70" t="s">
        <v>75</v>
      </c>
      <c r="D3976">
        <v>0.28299999999999997</v>
      </c>
      <c r="E3976" s="72">
        <v>177600</v>
      </c>
      <c r="F3976" s="72">
        <v>0</v>
      </c>
      <c r="G3976" s="70" t="s">
        <v>76</v>
      </c>
      <c r="H3976" s="70" t="s">
        <v>450</v>
      </c>
      <c r="I3976" s="70" t="s">
        <v>153</v>
      </c>
    </row>
    <row r="3977" spans="1:9" x14ac:dyDescent="0.2">
      <c r="A3977" s="71">
        <v>7213031012250</v>
      </c>
      <c r="B3977" s="71">
        <v>7006555005834</v>
      </c>
      <c r="C3977" s="70" t="s">
        <v>75</v>
      </c>
      <c r="D3977">
        <v>0</v>
      </c>
      <c r="E3977" s="72">
        <v>-177500</v>
      </c>
      <c r="F3977" s="72">
        <v>0</v>
      </c>
      <c r="G3977" s="70" t="s">
        <v>82</v>
      </c>
      <c r="H3977" s="70" t="s">
        <v>450</v>
      </c>
      <c r="I3977" s="70" t="s">
        <v>83</v>
      </c>
    </row>
    <row r="3978" spans="1:9" x14ac:dyDescent="0.2">
      <c r="A3978" s="71">
        <v>7213031492262</v>
      </c>
      <c r="B3978" s="71">
        <v>7006555005855</v>
      </c>
      <c r="C3978" s="70" t="s">
        <v>48</v>
      </c>
      <c r="D3978">
        <v>-0.34399999999999997</v>
      </c>
      <c r="E3978" s="72">
        <v>-185700</v>
      </c>
      <c r="F3978" s="72">
        <v>0</v>
      </c>
      <c r="G3978" s="70" t="s">
        <v>76</v>
      </c>
      <c r="H3978" s="70" t="s">
        <v>451</v>
      </c>
      <c r="I3978" s="70" t="s">
        <v>94</v>
      </c>
    </row>
    <row r="3979" spans="1:9" x14ac:dyDescent="0.2">
      <c r="A3979" s="71">
        <v>7213031492263</v>
      </c>
      <c r="B3979" s="71">
        <v>7006555005855</v>
      </c>
      <c r="C3979" s="70" t="s">
        <v>75</v>
      </c>
      <c r="D3979">
        <v>0.34399999999999997</v>
      </c>
      <c r="E3979" s="72">
        <v>185700</v>
      </c>
      <c r="F3979" s="72">
        <v>0</v>
      </c>
      <c r="G3979" s="70" t="s">
        <v>76</v>
      </c>
      <c r="H3979" s="70" t="s">
        <v>451</v>
      </c>
      <c r="I3979" s="70" t="s">
        <v>153</v>
      </c>
    </row>
    <row r="3980" spans="1:9" x14ac:dyDescent="0.2">
      <c r="A3980" s="71">
        <v>7213031492264</v>
      </c>
      <c r="B3980" s="71">
        <v>7006555005855</v>
      </c>
      <c r="C3980" s="70" t="s">
        <v>75</v>
      </c>
      <c r="D3980">
        <v>0</v>
      </c>
      <c r="E3980" s="72">
        <v>-185600</v>
      </c>
      <c r="F3980" s="72">
        <v>0</v>
      </c>
      <c r="G3980" s="70" t="s">
        <v>82</v>
      </c>
      <c r="H3980" s="70" t="s">
        <v>451</v>
      </c>
      <c r="I3980" s="70" t="s">
        <v>83</v>
      </c>
    </row>
    <row r="3981" spans="1:9" x14ac:dyDescent="0.2">
      <c r="A3981" s="71">
        <v>7213031852276</v>
      </c>
      <c r="B3981" s="71">
        <v>7006555005876</v>
      </c>
      <c r="C3981" s="70" t="s">
        <v>48</v>
      </c>
      <c r="D3981">
        <v>-0.35599999999999998</v>
      </c>
      <c r="E3981" s="72">
        <v>-187400</v>
      </c>
      <c r="F3981" s="72">
        <v>0</v>
      </c>
      <c r="G3981" s="70" t="s">
        <v>76</v>
      </c>
      <c r="H3981" s="70" t="s">
        <v>452</v>
      </c>
      <c r="I3981" s="70" t="s">
        <v>94</v>
      </c>
    </row>
    <row r="3982" spans="1:9" x14ac:dyDescent="0.2">
      <c r="A3982" s="71">
        <v>7213031852277</v>
      </c>
      <c r="B3982" s="71">
        <v>7006555005876</v>
      </c>
      <c r="C3982" s="70" t="s">
        <v>75</v>
      </c>
      <c r="D3982">
        <v>0.35599999999999998</v>
      </c>
      <c r="E3982" s="72">
        <v>187400</v>
      </c>
      <c r="F3982" s="72">
        <v>0</v>
      </c>
      <c r="G3982" s="70" t="s">
        <v>76</v>
      </c>
      <c r="H3982" s="70" t="s">
        <v>452</v>
      </c>
      <c r="I3982" s="70" t="s">
        <v>153</v>
      </c>
    </row>
    <row r="3983" spans="1:9" x14ac:dyDescent="0.2">
      <c r="A3983" s="71">
        <v>7213031852278</v>
      </c>
      <c r="B3983" s="71">
        <v>7006555005876</v>
      </c>
      <c r="C3983" s="70" t="s">
        <v>75</v>
      </c>
      <c r="D3983">
        <v>0</v>
      </c>
      <c r="E3983" s="72">
        <v>-187300</v>
      </c>
      <c r="F3983" s="72">
        <v>0</v>
      </c>
      <c r="G3983" s="70" t="s">
        <v>82</v>
      </c>
      <c r="H3983" s="70" t="s">
        <v>452</v>
      </c>
      <c r="I3983" s="70" t="s">
        <v>83</v>
      </c>
    </row>
    <row r="3984" spans="1:9" x14ac:dyDescent="0.2">
      <c r="A3984" s="71">
        <v>7213032202290</v>
      </c>
      <c r="B3984" s="71">
        <v>7006555015897</v>
      </c>
      <c r="C3984" s="70" t="s">
        <v>48</v>
      </c>
      <c r="D3984">
        <v>-0.35299999999999998</v>
      </c>
      <c r="E3984" s="72">
        <v>-196800</v>
      </c>
      <c r="F3984" s="72">
        <v>0</v>
      </c>
      <c r="G3984" s="70" t="s">
        <v>76</v>
      </c>
      <c r="H3984" s="70" t="s">
        <v>453</v>
      </c>
      <c r="I3984" s="70" t="s">
        <v>94</v>
      </c>
    </row>
    <row r="3985" spans="1:9" x14ac:dyDescent="0.2">
      <c r="A3985" s="71">
        <v>7213032202291</v>
      </c>
      <c r="B3985" s="71">
        <v>7006555015897</v>
      </c>
      <c r="C3985" s="70" t="s">
        <v>75</v>
      </c>
      <c r="D3985">
        <v>0.35299999999999998</v>
      </c>
      <c r="E3985" s="72">
        <v>196800</v>
      </c>
      <c r="F3985" s="72">
        <v>0</v>
      </c>
      <c r="G3985" s="70" t="s">
        <v>76</v>
      </c>
      <c r="H3985" s="70" t="s">
        <v>453</v>
      </c>
      <c r="I3985" s="70" t="s">
        <v>153</v>
      </c>
    </row>
    <row r="3986" spans="1:9" x14ac:dyDescent="0.2">
      <c r="A3986" s="71">
        <v>7213032202292</v>
      </c>
      <c r="B3986" s="71">
        <v>7006555015897</v>
      </c>
      <c r="C3986" s="70" t="s">
        <v>75</v>
      </c>
      <c r="D3986">
        <v>0</v>
      </c>
      <c r="E3986" s="72">
        <v>-196700</v>
      </c>
      <c r="F3986" s="72">
        <v>0</v>
      </c>
      <c r="G3986" s="70" t="s">
        <v>82</v>
      </c>
      <c r="H3986" s="70" t="s">
        <v>453</v>
      </c>
      <c r="I3986" s="70" t="s">
        <v>83</v>
      </c>
    </row>
    <row r="3987" spans="1:9" x14ac:dyDescent="0.2">
      <c r="A3987" s="71">
        <v>7213032702304</v>
      </c>
      <c r="B3987" s="71">
        <v>7006555015918</v>
      </c>
      <c r="C3987" s="70" t="s">
        <v>48</v>
      </c>
      <c r="D3987">
        <v>-0.38</v>
      </c>
      <c r="E3987" s="72">
        <v>-229100</v>
      </c>
      <c r="F3987" s="72">
        <v>0</v>
      </c>
      <c r="G3987" s="70" t="s">
        <v>76</v>
      </c>
      <c r="H3987" s="70" t="s">
        <v>454</v>
      </c>
      <c r="I3987" s="70" t="s">
        <v>94</v>
      </c>
    </row>
    <row r="3988" spans="1:9" x14ac:dyDescent="0.2">
      <c r="A3988" s="71">
        <v>7213032702305</v>
      </c>
      <c r="B3988" s="71">
        <v>7006555015918</v>
      </c>
      <c r="C3988" s="70" t="s">
        <v>75</v>
      </c>
      <c r="D3988">
        <v>0.38</v>
      </c>
      <c r="E3988" s="72">
        <v>229100</v>
      </c>
      <c r="F3988" s="72">
        <v>0</v>
      </c>
      <c r="G3988" s="70" t="s">
        <v>76</v>
      </c>
      <c r="H3988" s="70" t="s">
        <v>454</v>
      </c>
      <c r="I3988" s="70" t="s">
        <v>153</v>
      </c>
    </row>
    <row r="3989" spans="1:9" x14ac:dyDescent="0.2">
      <c r="A3989" s="71">
        <v>7213032702306</v>
      </c>
      <c r="B3989" s="71">
        <v>7006555015918</v>
      </c>
      <c r="C3989" s="70" t="s">
        <v>75</v>
      </c>
      <c r="D3989">
        <v>0</v>
      </c>
      <c r="E3989" s="72">
        <v>-229000</v>
      </c>
      <c r="F3989" s="72">
        <v>0</v>
      </c>
      <c r="G3989" s="70" t="s">
        <v>82</v>
      </c>
      <c r="H3989" s="70" t="s">
        <v>454</v>
      </c>
      <c r="I3989" s="70" t="s">
        <v>83</v>
      </c>
    </row>
    <row r="3990" spans="1:9" x14ac:dyDescent="0.2">
      <c r="A3990" s="71">
        <v>7213033062319</v>
      </c>
      <c r="B3990" s="71">
        <v>7006555015939</v>
      </c>
      <c r="C3990" s="70" t="s">
        <v>48</v>
      </c>
      <c r="D3990">
        <v>-0.32900000000000001</v>
      </c>
      <c r="E3990" s="72">
        <v>-240400</v>
      </c>
      <c r="F3990" s="72">
        <v>0</v>
      </c>
      <c r="G3990" s="70" t="s">
        <v>76</v>
      </c>
      <c r="H3990" s="70" t="s">
        <v>455</v>
      </c>
      <c r="I3990" s="70" t="s">
        <v>94</v>
      </c>
    </row>
    <row r="3991" spans="1:9" x14ac:dyDescent="0.2">
      <c r="A3991" s="71">
        <v>7213033062320</v>
      </c>
      <c r="B3991" s="71">
        <v>7006555015939</v>
      </c>
      <c r="C3991" s="70" t="s">
        <v>75</v>
      </c>
      <c r="D3991">
        <v>0.32900000000000001</v>
      </c>
      <c r="E3991" s="72">
        <v>240400</v>
      </c>
      <c r="F3991" s="72">
        <v>0</v>
      </c>
      <c r="G3991" s="70" t="s">
        <v>76</v>
      </c>
      <c r="H3991" s="70" t="s">
        <v>455</v>
      </c>
      <c r="I3991" s="70" t="s">
        <v>153</v>
      </c>
    </row>
    <row r="3992" spans="1:9" x14ac:dyDescent="0.2">
      <c r="A3992" s="71">
        <v>7213033062321</v>
      </c>
      <c r="B3992" s="71">
        <v>7006555015939</v>
      </c>
      <c r="C3992" s="70" t="s">
        <v>75</v>
      </c>
      <c r="D3992">
        <v>0</v>
      </c>
      <c r="E3992" s="72">
        <v>-240300</v>
      </c>
      <c r="F3992" s="72">
        <v>0</v>
      </c>
      <c r="G3992" s="70" t="s">
        <v>82</v>
      </c>
      <c r="H3992" s="70" t="s">
        <v>455</v>
      </c>
      <c r="I3992" s="70" t="s">
        <v>83</v>
      </c>
    </row>
    <row r="3993" spans="1:9" x14ac:dyDescent="0.2">
      <c r="A3993" s="71">
        <v>7213033392333</v>
      </c>
      <c r="B3993" s="71">
        <v>7006555106320</v>
      </c>
      <c r="C3993" s="70" t="s">
        <v>48</v>
      </c>
      <c r="D3993">
        <v>-0.28299999999999997</v>
      </c>
      <c r="E3993" s="72">
        <v>-230800</v>
      </c>
      <c r="F3993" s="72">
        <v>0</v>
      </c>
      <c r="G3993" s="70" t="s">
        <v>76</v>
      </c>
      <c r="H3993" s="70" t="s">
        <v>465</v>
      </c>
      <c r="I3993" s="70" t="s">
        <v>94</v>
      </c>
    </row>
    <row r="3994" spans="1:9" x14ac:dyDescent="0.2">
      <c r="A3994" s="71">
        <v>7213033392334</v>
      </c>
      <c r="B3994" s="71">
        <v>7006555106320</v>
      </c>
      <c r="C3994" s="70" t="s">
        <v>75</v>
      </c>
      <c r="D3994">
        <v>0.28299999999999997</v>
      </c>
      <c r="E3994" s="72">
        <v>230800</v>
      </c>
      <c r="F3994" s="72">
        <v>0</v>
      </c>
      <c r="G3994" s="70" t="s">
        <v>76</v>
      </c>
      <c r="H3994" s="70" t="s">
        <v>465</v>
      </c>
      <c r="I3994" s="70" t="s">
        <v>153</v>
      </c>
    </row>
    <row r="3995" spans="1:9" x14ac:dyDescent="0.2">
      <c r="A3995" s="71">
        <v>7213033392335</v>
      </c>
      <c r="B3995" s="71">
        <v>7006555106320</v>
      </c>
      <c r="C3995" s="70" t="s">
        <v>75</v>
      </c>
      <c r="D3995">
        <v>0</v>
      </c>
      <c r="E3995" s="72">
        <v>-230700</v>
      </c>
      <c r="F3995" s="72">
        <v>0</v>
      </c>
      <c r="G3995" s="70" t="s">
        <v>82</v>
      </c>
      <c r="H3995" s="70" t="s">
        <v>465</v>
      </c>
      <c r="I3995" s="70" t="s">
        <v>83</v>
      </c>
    </row>
    <row r="3996" spans="1:9" x14ac:dyDescent="0.2">
      <c r="A3996" s="71">
        <v>7213033742347</v>
      </c>
      <c r="B3996" s="71">
        <v>7006555106341</v>
      </c>
      <c r="C3996" s="70" t="s">
        <v>48</v>
      </c>
      <c r="D3996">
        <v>-0.307</v>
      </c>
      <c r="E3996" s="72">
        <v>-240700</v>
      </c>
      <c r="F3996" s="72">
        <v>0</v>
      </c>
      <c r="G3996" s="70" t="s">
        <v>76</v>
      </c>
      <c r="H3996" s="70" t="s">
        <v>466</v>
      </c>
      <c r="I3996" s="70" t="s">
        <v>94</v>
      </c>
    </row>
    <row r="3997" spans="1:9" x14ac:dyDescent="0.2">
      <c r="A3997" s="71">
        <v>7213033742348</v>
      </c>
      <c r="B3997" s="71">
        <v>7006555106341</v>
      </c>
      <c r="C3997" s="70" t="s">
        <v>75</v>
      </c>
      <c r="D3997">
        <v>0.307</v>
      </c>
      <c r="E3997" s="72">
        <v>240700</v>
      </c>
      <c r="F3997" s="72">
        <v>0</v>
      </c>
      <c r="G3997" s="70" t="s">
        <v>76</v>
      </c>
      <c r="H3997" s="70" t="s">
        <v>466</v>
      </c>
      <c r="I3997" s="70" t="s">
        <v>153</v>
      </c>
    </row>
    <row r="3998" spans="1:9" x14ac:dyDescent="0.2">
      <c r="A3998" s="71">
        <v>7213033742349</v>
      </c>
      <c r="B3998" s="71">
        <v>7006555106341</v>
      </c>
      <c r="C3998" s="70" t="s">
        <v>75</v>
      </c>
      <c r="D3998">
        <v>0</v>
      </c>
      <c r="E3998" s="72">
        <v>-240600</v>
      </c>
      <c r="F3998" s="72">
        <v>0</v>
      </c>
      <c r="G3998" s="70" t="s">
        <v>82</v>
      </c>
      <c r="H3998" s="70" t="s">
        <v>466</v>
      </c>
      <c r="I3998" s="70" t="s">
        <v>83</v>
      </c>
    </row>
    <row r="3999" spans="1:9" x14ac:dyDescent="0.2">
      <c r="A3999" s="71">
        <v>7213034182361</v>
      </c>
      <c r="B3999" s="71">
        <v>7006555106384</v>
      </c>
      <c r="C3999" s="70" t="s">
        <v>48</v>
      </c>
      <c r="D3999">
        <v>-0.312</v>
      </c>
      <c r="E3999" s="72">
        <v>-233600</v>
      </c>
      <c r="F3999" s="72">
        <v>0</v>
      </c>
      <c r="G3999" s="70" t="s">
        <v>76</v>
      </c>
      <c r="H3999" s="70" t="s">
        <v>468</v>
      </c>
      <c r="I3999" s="70" t="s">
        <v>94</v>
      </c>
    </row>
    <row r="4000" spans="1:9" x14ac:dyDescent="0.2">
      <c r="A4000" s="71">
        <v>7213034182362</v>
      </c>
      <c r="B4000" s="71">
        <v>7006555106384</v>
      </c>
      <c r="C4000" s="70" t="s">
        <v>75</v>
      </c>
      <c r="D4000">
        <v>0.312</v>
      </c>
      <c r="E4000" s="72">
        <v>233600</v>
      </c>
      <c r="F4000" s="72">
        <v>0</v>
      </c>
      <c r="G4000" s="70" t="s">
        <v>76</v>
      </c>
      <c r="H4000" s="70" t="s">
        <v>468</v>
      </c>
      <c r="I4000" s="70" t="s">
        <v>153</v>
      </c>
    </row>
    <row r="4001" spans="1:9" x14ac:dyDescent="0.2">
      <c r="A4001" s="71">
        <v>7213034182363</v>
      </c>
      <c r="B4001" s="71">
        <v>7006555106384</v>
      </c>
      <c r="C4001" s="70" t="s">
        <v>75</v>
      </c>
      <c r="D4001">
        <v>0</v>
      </c>
      <c r="E4001" s="72">
        <v>-233500</v>
      </c>
      <c r="F4001" s="72">
        <v>0</v>
      </c>
      <c r="G4001" s="70" t="s">
        <v>82</v>
      </c>
      <c r="H4001" s="70" t="s">
        <v>468</v>
      </c>
      <c r="I4001" s="70" t="s">
        <v>83</v>
      </c>
    </row>
    <row r="4002" spans="1:9" x14ac:dyDescent="0.2">
      <c r="A4002" s="71">
        <v>7213034562376</v>
      </c>
      <c r="B4002" s="71">
        <v>7006555106405</v>
      </c>
      <c r="C4002" s="70" t="s">
        <v>48</v>
      </c>
      <c r="D4002">
        <v>-0.32300000000000001</v>
      </c>
      <c r="E4002" s="72">
        <v>-238200</v>
      </c>
      <c r="F4002" s="72">
        <v>0</v>
      </c>
      <c r="G4002" s="70" t="s">
        <v>76</v>
      </c>
      <c r="H4002" s="70" t="s">
        <v>469</v>
      </c>
      <c r="I4002" s="70" t="s">
        <v>94</v>
      </c>
    </row>
    <row r="4003" spans="1:9" x14ac:dyDescent="0.2">
      <c r="A4003" s="71">
        <v>7213034562377</v>
      </c>
      <c r="B4003" s="71">
        <v>7006555106405</v>
      </c>
      <c r="C4003" s="70" t="s">
        <v>75</v>
      </c>
      <c r="D4003">
        <v>0.32300000000000001</v>
      </c>
      <c r="E4003" s="72">
        <v>238200</v>
      </c>
      <c r="F4003" s="72">
        <v>0</v>
      </c>
      <c r="G4003" s="70" t="s">
        <v>76</v>
      </c>
      <c r="H4003" s="70" t="s">
        <v>469</v>
      </c>
      <c r="I4003" s="70" t="s">
        <v>153</v>
      </c>
    </row>
    <row r="4004" spans="1:9" x14ac:dyDescent="0.2">
      <c r="A4004" s="71">
        <v>7213034562378</v>
      </c>
      <c r="B4004" s="71">
        <v>7006555106405</v>
      </c>
      <c r="C4004" s="70" t="s">
        <v>75</v>
      </c>
      <c r="D4004">
        <v>0</v>
      </c>
      <c r="E4004" s="72">
        <v>-238100</v>
      </c>
      <c r="F4004" s="72">
        <v>0</v>
      </c>
      <c r="G4004" s="70" t="s">
        <v>82</v>
      </c>
      <c r="H4004" s="70" t="s">
        <v>469</v>
      </c>
      <c r="I4004" s="70" t="s">
        <v>83</v>
      </c>
    </row>
    <row r="4005" spans="1:9" x14ac:dyDescent="0.2">
      <c r="A4005" s="71">
        <v>7213034912390</v>
      </c>
      <c r="B4005" s="71">
        <v>7006555106426</v>
      </c>
      <c r="C4005" s="70" t="s">
        <v>48</v>
      </c>
      <c r="D4005">
        <v>-0.28299999999999997</v>
      </c>
      <c r="E4005" s="72">
        <v>-230800</v>
      </c>
      <c r="F4005" s="72">
        <v>0</v>
      </c>
      <c r="G4005" s="70" t="s">
        <v>76</v>
      </c>
      <c r="H4005" s="70" t="s">
        <v>470</v>
      </c>
      <c r="I4005" s="70" t="s">
        <v>94</v>
      </c>
    </row>
    <row r="4006" spans="1:9" x14ac:dyDescent="0.2">
      <c r="A4006" s="71">
        <v>7213034912391</v>
      </c>
      <c r="B4006" s="71">
        <v>7006555106426</v>
      </c>
      <c r="C4006" s="70" t="s">
        <v>75</v>
      </c>
      <c r="D4006">
        <v>0.28299999999999997</v>
      </c>
      <c r="E4006" s="72">
        <v>230800</v>
      </c>
      <c r="F4006" s="72">
        <v>0</v>
      </c>
      <c r="G4006" s="70" t="s">
        <v>76</v>
      </c>
      <c r="H4006" s="70" t="s">
        <v>470</v>
      </c>
      <c r="I4006" s="70" t="s">
        <v>153</v>
      </c>
    </row>
    <row r="4007" spans="1:9" x14ac:dyDescent="0.2">
      <c r="A4007" s="71">
        <v>7213034912392</v>
      </c>
      <c r="B4007" s="71">
        <v>7006555106426</v>
      </c>
      <c r="C4007" s="70" t="s">
        <v>75</v>
      </c>
      <c r="D4007">
        <v>0</v>
      </c>
      <c r="E4007" s="72">
        <v>-230700</v>
      </c>
      <c r="F4007" s="72">
        <v>0</v>
      </c>
      <c r="G4007" s="70" t="s">
        <v>82</v>
      </c>
      <c r="H4007" s="70" t="s">
        <v>470</v>
      </c>
      <c r="I4007" s="70" t="s">
        <v>83</v>
      </c>
    </row>
    <row r="4008" spans="1:9" x14ac:dyDescent="0.2">
      <c r="A4008" s="71">
        <v>7213035222404</v>
      </c>
      <c r="B4008" s="71">
        <v>7006555106447</v>
      </c>
      <c r="C4008" s="70" t="s">
        <v>48</v>
      </c>
      <c r="D4008">
        <v>-0.32900000000000001</v>
      </c>
      <c r="E4008" s="72">
        <v>-250100</v>
      </c>
      <c r="F4008" s="72">
        <v>0</v>
      </c>
      <c r="G4008" s="70" t="s">
        <v>76</v>
      </c>
      <c r="H4008" s="70" t="s">
        <v>471</v>
      </c>
      <c r="I4008" s="70" t="s">
        <v>94</v>
      </c>
    </row>
    <row r="4009" spans="1:9" x14ac:dyDescent="0.2">
      <c r="A4009" s="71">
        <v>7213035222405</v>
      </c>
      <c r="B4009" s="71">
        <v>7006555106447</v>
      </c>
      <c r="C4009" s="70" t="s">
        <v>75</v>
      </c>
      <c r="D4009">
        <v>0.32900000000000001</v>
      </c>
      <c r="E4009" s="72">
        <v>250100</v>
      </c>
      <c r="F4009" s="72">
        <v>0</v>
      </c>
      <c r="G4009" s="70" t="s">
        <v>76</v>
      </c>
      <c r="H4009" s="70" t="s">
        <v>471</v>
      </c>
      <c r="I4009" s="70" t="s">
        <v>153</v>
      </c>
    </row>
    <row r="4010" spans="1:9" x14ac:dyDescent="0.2">
      <c r="A4010" s="71">
        <v>7213035222406</v>
      </c>
      <c r="B4010" s="71">
        <v>7006555106447</v>
      </c>
      <c r="C4010" s="70" t="s">
        <v>75</v>
      </c>
      <c r="D4010">
        <v>0</v>
      </c>
      <c r="E4010" s="72">
        <v>-250000</v>
      </c>
      <c r="F4010" s="72">
        <v>0</v>
      </c>
      <c r="G4010" s="70" t="s">
        <v>82</v>
      </c>
      <c r="H4010" s="70" t="s">
        <v>471</v>
      </c>
      <c r="I4010" s="70" t="s">
        <v>83</v>
      </c>
    </row>
    <row r="4011" spans="1:9" x14ac:dyDescent="0.2">
      <c r="A4011" s="71">
        <v>7213035642418</v>
      </c>
      <c r="B4011" s="71">
        <v>7006555106493</v>
      </c>
      <c r="C4011" s="70" t="s">
        <v>48</v>
      </c>
      <c r="D4011">
        <v>-0.28299999999999997</v>
      </c>
      <c r="E4011" s="72">
        <v>-221900</v>
      </c>
      <c r="F4011" s="72">
        <v>0</v>
      </c>
      <c r="G4011" s="70" t="s">
        <v>76</v>
      </c>
      <c r="H4011" s="70" t="s">
        <v>472</v>
      </c>
      <c r="I4011" s="70" t="s">
        <v>94</v>
      </c>
    </row>
    <row r="4012" spans="1:9" x14ac:dyDescent="0.2">
      <c r="A4012" s="71">
        <v>7213035642419</v>
      </c>
      <c r="B4012" s="71">
        <v>7006555106493</v>
      </c>
      <c r="C4012" s="70" t="s">
        <v>75</v>
      </c>
      <c r="D4012">
        <v>0.28299999999999997</v>
      </c>
      <c r="E4012" s="72">
        <v>221900</v>
      </c>
      <c r="F4012" s="72">
        <v>0</v>
      </c>
      <c r="G4012" s="70" t="s">
        <v>76</v>
      </c>
      <c r="H4012" s="70" t="s">
        <v>472</v>
      </c>
      <c r="I4012" s="70" t="s">
        <v>153</v>
      </c>
    </row>
    <row r="4013" spans="1:9" x14ac:dyDescent="0.2">
      <c r="A4013" s="71">
        <v>7213035642420</v>
      </c>
      <c r="B4013" s="71">
        <v>7006555106493</v>
      </c>
      <c r="C4013" s="70" t="s">
        <v>75</v>
      </c>
      <c r="D4013">
        <v>0</v>
      </c>
      <c r="E4013" s="72">
        <v>-221800</v>
      </c>
      <c r="F4013" s="72">
        <v>0</v>
      </c>
      <c r="G4013" s="70" t="s">
        <v>82</v>
      </c>
      <c r="H4013" s="70" t="s">
        <v>472</v>
      </c>
      <c r="I4013" s="70" t="s">
        <v>83</v>
      </c>
    </row>
    <row r="4014" spans="1:9" x14ac:dyDescent="0.2">
      <c r="A4014" s="71">
        <v>7213036042432</v>
      </c>
      <c r="B4014" s="71">
        <v>7006555106514</v>
      </c>
      <c r="C4014" s="70" t="s">
        <v>48</v>
      </c>
      <c r="D4014">
        <v>-0.35799999999999998</v>
      </c>
      <c r="E4014" s="72">
        <v>-237000</v>
      </c>
      <c r="F4014" s="72">
        <v>0</v>
      </c>
      <c r="G4014" s="70" t="s">
        <v>76</v>
      </c>
      <c r="H4014" s="70" t="s">
        <v>473</v>
      </c>
      <c r="I4014" s="70" t="s">
        <v>94</v>
      </c>
    </row>
    <row r="4015" spans="1:9" x14ac:dyDescent="0.2">
      <c r="A4015" s="71">
        <v>7213036042433</v>
      </c>
      <c r="B4015" s="71">
        <v>7006555106514</v>
      </c>
      <c r="C4015" s="70" t="s">
        <v>75</v>
      </c>
      <c r="D4015">
        <v>0.35799999999999998</v>
      </c>
      <c r="E4015" s="72">
        <v>237000</v>
      </c>
      <c r="F4015" s="72">
        <v>0</v>
      </c>
      <c r="G4015" s="70" t="s">
        <v>76</v>
      </c>
      <c r="H4015" s="70" t="s">
        <v>473</v>
      </c>
      <c r="I4015" s="70" t="s">
        <v>153</v>
      </c>
    </row>
    <row r="4016" spans="1:9" x14ac:dyDescent="0.2">
      <c r="A4016" s="71">
        <v>7213036042434</v>
      </c>
      <c r="B4016" s="71">
        <v>7006555106514</v>
      </c>
      <c r="C4016" s="70" t="s">
        <v>75</v>
      </c>
      <c r="D4016">
        <v>0</v>
      </c>
      <c r="E4016" s="72">
        <v>-236900</v>
      </c>
      <c r="F4016" s="72">
        <v>0</v>
      </c>
      <c r="G4016" s="70" t="s">
        <v>82</v>
      </c>
      <c r="H4016" s="70" t="s">
        <v>473</v>
      </c>
      <c r="I4016" s="70" t="s">
        <v>83</v>
      </c>
    </row>
    <row r="4017" spans="1:9" x14ac:dyDescent="0.2">
      <c r="A4017" s="71">
        <v>7213036422446</v>
      </c>
      <c r="B4017" s="71">
        <v>7006555166796</v>
      </c>
      <c r="C4017" s="70" t="s">
        <v>48</v>
      </c>
      <c r="D4017">
        <v>-0.33500000000000002</v>
      </c>
      <c r="E4017" s="72">
        <v>-194100</v>
      </c>
      <c r="F4017" s="72">
        <v>0</v>
      </c>
      <c r="G4017" s="70" t="s">
        <v>76</v>
      </c>
      <c r="H4017" s="70" t="s">
        <v>481</v>
      </c>
      <c r="I4017" s="70" t="s">
        <v>94</v>
      </c>
    </row>
    <row r="4018" spans="1:9" x14ac:dyDescent="0.2">
      <c r="A4018" s="71">
        <v>7213036422447</v>
      </c>
      <c r="B4018" s="71">
        <v>7006555166796</v>
      </c>
      <c r="C4018" s="70" t="s">
        <v>75</v>
      </c>
      <c r="D4018">
        <v>0.33500000000000002</v>
      </c>
      <c r="E4018" s="72">
        <v>194100</v>
      </c>
      <c r="F4018" s="72">
        <v>0</v>
      </c>
      <c r="G4018" s="70" t="s">
        <v>76</v>
      </c>
      <c r="H4018" s="70" t="s">
        <v>481</v>
      </c>
      <c r="I4018" s="70" t="s">
        <v>153</v>
      </c>
    </row>
    <row r="4019" spans="1:9" x14ac:dyDescent="0.2">
      <c r="A4019" s="71">
        <v>7213036422448</v>
      </c>
      <c r="B4019" s="71">
        <v>7006555166796</v>
      </c>
      <c r="C4019" s="70" t="s">
        <v>75</v>
      </c>
      <c r="D4019">
        <v>0</v>
      </c>
      <c r="E4019" s="72">
        <v>-194000</v>
      </c>
      <c r="F4019" s="72">
        <v>0</v>
      </c>
      <c r="G4019" s="70" t="s">
        <v>82</v>
      </c>
      <c r="H4019" s="70" t="s">
        <v>481</v>
      </c>
      <c r="I4019" s="70" t="s">
        <v>83</v>
      </c>
    </row>
    <row r="4020" spans="1:9" x14ac:dyDescent="0.2">
      <c r="A4020" s="71">
        <v>7213036772460</v>
      </c>
      <c r="B4020" s="71">
        <v>7006555166817</v>
      </c>
      <c r="C4020" s="70" t="s">
        <v>48</v>
      </c>
      <c r="D4020">
        <v>-0.28199999999999997</v>
      </c>
      <c r="E4020" s="72">
        <v>-177000</v>
      </c>
      <c r="F4020" s="72">
        <v>0</v>
      </c>
      <c r="G4020" s="70" t="s">
        <v>76</v>
      </c>
      <c r="H4020" s="70" t="s">
        <v>482</v>
      </c>
      <c r="I4020" s="70" t="s">
        <v>94</v>
      </c>
    </row>
    <row r="4021" spans="1:9" x14ac:dyDescent="0.2">
      <c r="A4021" s="71">
        <v>7213036772461</v>
      </c>
      <c r="B4021" s="71">
        <v>7006555166817</v>
      </c>
      <c r="C4021" s="70" t="s">
        <v>75</v>
      </c>
      <c r="D4021">
        <v>0.28199999999999997</v>
      </c>
      <c r="E4021" s="72">
        <v>177000</v>
      </c>
      <c r="F4021" s="72">
        <v>0</v>
      </c>
      <c r="G4021" s="70" t="s">
        <v>76</v>
      </c>
      <c r="H4021" s="70" t="s">
        <v>482</v>
      </c>
      <c r="I4021" s="70" t="s">
        <v>153</v>
      </c>
    </row>
    <row r="4022" spans="1:9" x14ac:dyDescent="0.2">
      <c r="A4022" s="71">
        <v>7213036772462</v>
      </c>
      <c r="B4022" s="71">
        <v>7006555166817</v>
      </c>
      <c r="C4022" s="70" t="s">
        <v>75</v>
      </c>
      <c r="D4022">
        <v>0</v>
      </c>
      <c r="E4022" s="72">
        <v>-176900</v>
      </c>
      <c r="F4022" s="72">
        <v>0</v>
      </c>
      <c r="G4022" s="70" t="s">
        <v>82</v>
      </c>
      <c r="H4022" s="70" t="s">
        <v>482</v>
      </c>
      <c r="I4022" s="70" t="s">
        <v>83</v>
      </c>
    </row>
    <row r="4023" spans="1:9" x14ac:dyDescent="0.2">
      <c r="A4023" s="71">
        <v>7213037112474</v>
      </c>
      <c r="B4023" s="71">
        <v>7006555166838</v>
      </c>
      <c r="C4023" s="70" t="s">
        <v>48</v>
      </c>
      <c r="D4023">
        <v>-0.32700000000000001</v>
      </c>
      <c r="E4023" s="72">
        <v>-191800</v>
      </c>
      <c r="F4023" s="72">
        <v>0</v>
      </c>
      <c r="G4023" s="70" t="s">
        <v>76</v>
      </c>
      <c r="H4023" s="70" t="s">
        <v>483</v>
      </c>
      <c r="I4023" s="70" t="s">
        <v>94</v>
      </c>
    </row>
    <row r="4024" spans="1:9" x14ac:dyDescent="0.2">
      <c r="A4024" s="71">
        <v>7213037112475</v>
      </c>
      <c r="B4024" s="71">
        <v>7006555166838</v>
      </c>
      <c r="C4024" s="70" t="s">
        <v>75</v>
      </c>
      <c r="D4024">
        <v>0.32700000000000001</v>
      </c>
      <c r="E4024" s="72">
        <v>191800</v>
      </c>
      <c r="F4024" s="72">
        <v>0</v>
      </c>
      <c r="G4024" s="70" t="s">
        <v>76</v>
      </c>
      <c r="H4024" s="70" t="s">
        <v>483</v>
      </c>
      <c r="I4024" s="70" t="s">
        <v>153</v>
      </c>
    </row>
    <row r="4025" spans="1:9" x14ac:dyDescent="0.2">
      <c r="A4025" s="71">
        <v>7213037112476</v>
      </c>
      <c r="B4025" s="71">
        <v>7006555166838</v>
      </c>
      <c r="C4025" s="70" t="s">
        <v>75</v>
      </c>
      <c r="D4025">
        <v>0</v>
      </c>
      <c r="E4025" s="72">
        <v>-191700</v>
      </c>
      <c r="F4025" s="72">
        <v>0</v>
      </c>
      <c r="G4025" s="70" t="s">
        <v>82</v>
      </c>
      <c r="H4025" s="70" t="s">
        <v>483</v>
      </c>
      <c r="I4025" s="70" t="s">
        <v>83</v>
      </c>
    </row>
    <row r="4026" spans="1:9" x14ac:dyDescent="0.2">
      <c r="A4026" s="71">
        <v>7213037512488</v>
      </c>
      <c r="B4026" s="71">
        <v>7006555166859</v>
      </c>
      <c r="C4026" s="70" t="s">
        <v>48</v>
      </c>
      <c r="D4026">
        <v>-0.32900000000000001</v>
      </c>
      <c r="E4026" s="72">
        <v>-173100</v>
      </c>
      <c r="F4026" s="72">
        <v>0</v>
      </c>
      <c r="G4026" s="70" t="s">
        <v>76</v>
      </c>
      <c r="H4026" s="70" t="s">
        <v>484</v>
      </c>
      <c r="I4026" s="70" t="s">
        <v>94</v>
      </c>
    </row>
    <row r="4027" spans="1:9" x14ac:dyDescent="0.2">
      <c r="A4027" s="71">
        <v>7213037512489</v>
      </c>
      <c r="B4027" s="71">
        <v>7006555166859</v>
      </c>
      <c r="C4027" s="70" t="s">
        <v>75</v>
      </c>
      <c r="D4027">
        <v>0.32900000000000001</v>
      </c>
      <c r="E4027" s="72">
        <v>173100</v>
      </c>
      <c r="F4027" s="72">
        <v>0</v>
      </c>
      <c r="G4027" s="70" t="s">
        <v>76</v>
      </c>
      <c r="H4027" s="70" t="s">
        <v>484</v>
      </c>
      <c r="I4027" s="70" t="s">
        <v>153</v>
      </c>
    </row>
    <row r="4028" spans="1:9" x14ac:dyDescent="0.2">
      <c r="A4028" s="71">
        <v>7213037512490</v>
      </c>
      <c r="B4028" s="71">
        <v>7006555166859</v>
      </c>
      <c r="C4028" s="70" t="s">
        <v>75</v>
      </c>
      <c r="D4028">
        <v>0</v>
      </c>
      <c r="E4028" s="72">
        <v>-173000</v>
      </c>
      <c r="F4028" s="72">
        <v>0</v>
      </c>
      <c r="G4028" s="70" t="s">
        <v>82</v>
      </c>
      <c r="H4028" s="70" t="s">
        <v>484</v>
      </c>
      <c r="I4028" s="70" t="s">
        <v>83</v>
      </c>
    </row>
    <row r="4029" spans="1:9" x14ac:dyDescent="0.2">
      <c r="A4029" s="71">
        <v>7213037852502</v>
      </c>
      <c r="B4029" s="71">
        <v>7006555166880</v>
      </c>
      <c r="C4029" s="70" t="s">
        <v>48</v>
      </c>
      <c r="D4029">
        <v>-0.28299999999999997</v>
      </c>
      <c r="E4029" s="72">
        <v>-177600</v>
      </c>
      <c r="F4029" s="72">
        <v>0</v>
      </c>
      <c r="G4029" s="70" t="s">
        <v>76</v>
      </c>
      <c r="H4029" s="70" t="s">
        <v>485</v>
      </c>
      <c r="I4029" s="70" t="s">
        <v>94</v>
      </c>
    </row>
    <row r="4030" spans="1:9" x14ac:dyDescent="0.2">
      <c r="A4030" s="71">
        <v>7213037852503</v>
      </c>
      <c r="B4030" s="71">
        <v>7006555166880</v>
      </c>
      <c r="C4030" s="70" t="s">
        <v>75</v>
      </c>
      <c r="D4030">
        <v>0.28299999999999997</v>
      </c>
      <c r="E4030" s="72">
        <v>177600</v>
      </c>
      <c r="F4030" s="72">
        <v>0</v>
      </c>
      <c r="G4030" s="70" t="s">
        <v>76</v>
      </c>
      <c r="H4030" s="70" t="s">
        <v>485</v>
      </c>
      <c r="I4030" s="70" t="s">
        <v>153</v>
      </c>
    </row>
    <row r="4031" spans="1:9" x14ac:dyDescent="0.2">
      <c r="A4031" s="71">
        <v>7213037852504</v>
      </c>
      <c r="B4031" s="71">
        <v>7006555166880</v>
      </c>
      <c r="C4031" s="70" t="s">
        <v>75</v>
      </c>
      <c r="D4031">
        <v>0</v>
      </c>
      <c r="E4031" s="72">
        <v>-177500</v>
      </c>
      <c r="F4031" s="72">
        <v>0</v>
      </c>
      <c r="G4031" s="70" t="s">
        <v>82</v>
      </c>
      <c r="H4031" s="70" t="s">
        <v>485</v>
      </c>
      <c r="I4031" s="70" t="s">
        <v>83</v>
      </c>
    </row>
    <row r="4032" spans="1:9" x14ac:dyDescent="0.2">
      <c r="A4032" s="71">
        <v>7213038192516</v>
      </c>
      <c r="B4032" s="71">
        <v>7006555166901</v>
      </c>
      <c r="C4032" s="70" t="s">
        <v>48</v>
      </c>
      <c r="D4032">
        <v>-0.38200000000000001</v>
      </c>
      <c r="E4032" s="72">
        <v>-201200</v>
      </c>
      <c r="F4032" s="72">
        <v>0</v>
      </c>
      <c r="G4032" s="70" t="s">
        <v>76</v>
      </c>
      <c r="H4032" s="70" t="s">
        <v>486</v>
      </c>
      <c r="I4032" s="70" t="s">
        <v>94</v>
      </c>
    </row>
    <row r="4033" spans="1:9" x14ac:dyDescent="0.2">
      <c r="A4033" s="71">
        <v>7213038192517</v>
      </c>
      <c r="B4033" s="71">
        <v>7006555166901</v>
      </c>
      <c r="C4033" s="70" t="s">
        <v>75</v>
      </c>
      <c r="D4033">
        <v>0.38200000000000001</v>
      </c>
      <c r="E4033" s="72">
        <v>201200</v>
      </c>
      <c r="F4033" s="72">
        <v>0</v>
      </c>
      <c r="G4033" s="70" t="s">
        <v>76</v>
      </c>
      <c r="H4033" s="70" t="s">
        <v>486</v>
      </c>
      <c r="I4033" s="70" t="s">
        <v>153</v>
      </c>
    </row>
    <row r="4034" spans="1:9" x14ac:dyDescent="0.2">
      <c r="A4034" s="71">
        <v>7213038192518</v>
      </c>
      <c r="B4034" s="71">
        <v>7006555166901</v>
      </c>
      <c r="C4034" s="70" t="s">
        <v>75</v>
      </c>
      <c r="D4034">
        <v>0</v>
      </c>
      <c r="E4034" s="72">
        <v>-201100</v>
      </c>
      <c r="F4034" s="72">
        <v>0</v>
      </c>
      <c r="G4034" s="70" t="s">
        <v>82</v>
      </c>
      <c r="H4034" s="70" t="s">
        <v>486</v>
      </c>
      <c r="I4034" s="70" t="s">
        <v>83</v>
      </c>
    </row>
    <row r="4035" spans="1:9" x14ac:dyDescent="0.2">
      <c r="A4035" s="71">
        <v>7213038582530</v>
      </c>
      <c r="B4035" s="71">
        <v>7006555176922</v>
      </c>
      <c r="C4035" s="70" t="s">
        <v>48</v>
      </c>
      <c r="D4035">
        <v>-0.30199999999999999</v>
      </c>
      <c r="E4035" s="72">
        <v>-174600</v>
      </c>
      <c r="F4035" s="72">
        <v>0</v>
      </c>
      <c r="G4035" s="70" t="s">
        <v>76</v>
      </c>
      <c r="H4035" s="70" t="s">
        <v>487</v>
      </c>
      <c r="I4035" s="70" t="s">
        <v>94</v>
      </c>
    </row>
    <row r="4036" spans="1:9" x14ac:dyDescent="0.2">
      <c r="A4036" s="71">
        <v>7213038582531</v>
      </c>
      <c r="B4036" s="71">
        <v>7006555176922</v>
      </c>
      <c r="C4036" s="70" t="s">
        <v>75</v>
      </c>
      <c r="D4036">
        <v>0.30199999999999999</v>
      </c>
      <c r="E4036" s="72">
        <v>174600</v>
      </c>
      <c r="F4036" s="72">
        <v>0</v>
      </c>
      <c r="G4036" s="70" t="s">
        <v>76</v>
      </c>
      <c r="H4036" s="70" t="s">
        <v>487</v>
      </c>
      <c r="I4036" s="70" t="s">
        <v>153</v>
      </c>
    </row>
    <row r="4037" spans="1:9" x14ac:dyDescent="0.2">
      <c r="A4037" s="71">
        <v>7213038582532</v>
      </c>
      <c r="B4037" s="71">
        <v>7006555176922</v>
      </c>
      <c r="C4037" s="70" t="s">
        <v>75</v>
      </c>
      <c r="D4037">
        <v>0</v>
      </c>
      <c r="E4037" s="72">
        <v>-174500</v>
      </c>
      <c r="F4037" s="72">
        <v>0</v>
      </c>
      <c r="G4037" s="70" t="s">
        <v>82</v>
      </c>
      <c r="H4037" s="70" t="s">
        <v>487</v>
      </c>
      <c r="I4037" s="70" t="s">
        <v>83</v>
      </c>
    </row>
    <row r="4038" spans="1:9" x14ac:dyDescent="0.2">
      <c r="A4038" s="71">
        <v>7213038902544</v>
      </c>
      <c r="B4038" s="71">
        <v>7006555176943</v>
      </c>
      <c r="C4038" s="70" t="s">
        <v>48</v>
      </c>
      <c r="D4038">
        <v>-0.28299999999999997</v>
      </c>
      <c r="E4038" s="72">
        <v>-168600</v>
      </c>
      <c r="F4038" s="72">
        <v>0</v>
      </c>
      <c r="G4038" s="70" t="s">
        <v>76</v>
      </c>
      <c r="H4038" s="70" t="s">
        <v>488</v>
      </c>
      <c r="I4038" s="70" t="s">
        <v>94</v>
      </c>
    </row>
    <row r="4039" spans="1:9" x14ac:dyDescent="0.2">
      <c r="A4039" s="71">
        <v>7213038902545</v>
      </c>
      <c r="B4039" s="71">
        <v>7006555176943</v>
      </c>
      <c r="C4039" s="70" t="s">
        <v>75</v>
      </c>
      <c r="D4039">
        <v>0.28299999999999997</v>
      </c>
      <c r="E4039" s="72">
        <v>168600</v>
      </c>
      <c r="F4039" s="72">
        <v>0</v>
      </c>
      <c r="G4039" s="70" t="s">
        <v>76</v>
      </c>
      <c r="H4039" s="70" t="s">
        <v>488</v>
      </c>
      <c r="I4039" s="70" t="s">
        <v>153</v>
      </c>
    </row>
    <row r="4040" spans="1:9" x14ac:dyDescent="0.2">
      <c r="A4040" s="71">
        <v>7213038902546</v>
      </c>
      <c r="B4040" s="71">
        <v>7006555176943</v>
      </c>
      <c r="C4040" s="70" t="s">
        <v>75</v>
      </c>
      <c r="D4040">
        <v>0</v>
      </c>
      <c r="E4040" s="72">
        <v>-168500</v>
      </c>
      <c r="F4040" s="72">
        <v>0</v>
      </c>
      <c r="G4040" s="70" t="s">
        <v>82</v>
      </c>
      <c r="H4040" s="70" t="s">
        <v>488</v>
      </c>
      <c r="I4040" s="70" t="s">
        <v>83</v>
      </c>
    </row>
    <row r="4041" spans="1:9" x14ac:dyDescent="0.2">
      <c r="A4041" s="71">
        <v>7213039232558</v>
      </c>
      <c r="B4041" s="71">
        <v>7006555176964</v>
      </c>
      <c r="C4041" s="70" t="s">
        <v>48</v>
      </c>
      <c r="D4041">
        <v>-0.28999999999999998</v>
      </c>
      <c r="E4041" s="72">
        <v>-170700</v>
      </c>
      <c r="F4041" s="72">
        <v>0</v>
      </c>
      <c r="G4041" s="70" t="s">
        <v>76</v>
      </c>
      <c r="H4041" s="70" t="s">
        <v>489</v>
      </c>
      <c r="I4041" s="70" t="s">
        <v>94</v>
      </c>
    </row>
    <row r="4042" spans="1:9" x14ac:dyDescent="0.2">
      <c r="A4042" s="71">
        <v>7213039232559</v>
      </c>
      <c r="B4042" s="71">
        <v>7006555176964</v>
      </c>
      <c r="C4042" s="70" t="s">
        <v>75</v>
      </c>
      <c r="D4042">
        <v>0.28999999999999998</v>
      </c>
      <c r="E4042" s="72">
        <v>170700</v>
      </c>
      <c r="F4042" s="72">
        <v>0</v>
      </c>
      <c r="G4042" s="70" t="s">
        <v>76</v>
      </c>
      <c r="H4042" s="70" t="s">
        <v>489</v>
      </c>
      <c r="I4042" s="70" t="s">
        <v>153</v>
      </c>
    </row>
    <row r="4043" spans="1:9" x14ac:dyDescent="0.2">
      <c r="A4043" s="71">
        <v>7213039232560</v>
      </c>
      <c r="B4043" s="71">
        <v>7006555176964</v>
      </c>
      <c r="C4043" s="70" t="s">
        <v>75</v>
      </c>
      <c r="D4043">
        <v>0</v>
      </c>
      <c r="E4043" s="72">
        <v>-170600</v>
      </c>
      <c r="F4043" s="72">
        <v>0</v>
      </c>
      <c r="G4043" s="70" t="s">
        <v>82</v>
      </c>
      <c r="H4043" s="70" t="s">
        <v>489</v>
      </c>
      <c r="I4043" s="70" t="s">
        <v>83</v>
      </c>
    </row>
    <row r="4044" spans="1:9" x14ac:dyDescent="0.2">
      <c r="A4044" s="71">
        <v>7213039662572</v>
      </c>
      <c r="B4044" s="71">
        <v>7006555176985</v>
      </c>
      <c r="C4044" s="70" t="s">
        <v>48</v>
      </c>
      <c r="D4044">
        <v>-0.27200000000000002</v>
      </c>
      <c r="E4044" s="72">
        <v>-156400</v>
      </c>
      <c r="F4044" s="72">
        <v>0</v>
      </c>
      <c r="G4044" s="70" t="s">
        <v>76</v>
      </c>
      <c r="H4044" s="70" t="s">
        <v>490</v>
      </c>
      <c r="I4044" s="70" t="s">
        <v>94</v>
      </c>
    </row>
    <row r="4045" spans="1:9" x14ac:dyDescent="0.2">
      <c r="A4045" s="71">
        <v>7213039662573</v>
      </c>
      <c r="B4045" s="71">
        <v>7006555176985</v>
      </c>
      <c r="C4045" s="70" t="s">
        <v>75</v>
      </c>
      <c r="D4045">
        <v>0.27200000000000002</v>
      </c>
      <c r="E4045" s="72">
        <v>156400</v>
      </c>
      <c r="F4045" s="72">
        <v>0</v>
      </c>
      <c r="G4045" s="70" t="s">
        <v>76</v>
      </c>
      <c r="H4045" s="70" t="s">
        <v>490</v>
      </c>
      <c r="I4045" s="70" t="s">
        <v>153</v>
      </c>
    </row>
    <row r="4046" spans="1:9" x14ac:dyDescent="0.2">
      <c r="A4046" s="71">
        <v>7213039662574</v>
      </c>
      <c r="B4046" s="71">
        <v>7006555176985</v>
      </c>
      <c r="C4046" s="70" t="s">
        <v>75</v>
      </c>
      <c r="D4046">
        <v>0</v>
      </c>
      <c r="E4046" s="72">
        <v>-156300</v>
      </c>
      <c r="F4046" s="72">
        <v>0</v>
      </c>
      <c r="G4046" s="70" t="s">
        <v>82</v>
      </c>
      <c r="H4046" s="70" t="s">
        <v>490</v>
      </c>
      <c r="I4046" s="70" t="s">
        <v>83</v>
      </c>
    </row>
    <row r="4047" spans="1:9" x14ac:dyDescent="0.2">
      <c r="A4047" s="71">
        <v>7213039952586</v>
      </c>
      <c r="B4047" s="71">
        <v>7006555257293</v>
      </c>
      <c r="C4047" s="70" t="s">
        <v>48</v>
      </c>
      <c r="D4047">
        <v>-0.27600000000000002</v>
      </c>
      <c r="E4047" s="72">
        <v>-166500</v>
      </c>
      <c r="F4047" s="72">
        <v>0</v>
      </c>
      <c r="G4047" s="70" t="s">
        <v>76</v>
      </c>
      <c r="H4047" s="70" t="s">
        <v>498</v>
      </c>
      <c r="I4047" s="70" t="s">
        <v>94</v>
      </c>
    </row>
    <row r="4048" spans="1:9" x14ac:dyDescent="0.2">
      <c r="A4048" s="71">
        <v>7213039952587</v>
      </c>
      <c r="B4048" s="71">
        <v>7006555257293</v>
      </c>
      <c r="C4048" s="70" t="s">
        <v>75</v>
      </c>
      <c r="D4048">
        <v>0.27600000000000002</v>
      </c>
      <c r="E4048" s="72">
        <v>166500</v>
      </c>
      <c r="F4048" s="72">
        <v>0</v>
      </c>
      <c r="G4048" s="70" t="s">
        <v>76</v>
      </c>
      <c r="H4048" s="70" t="s">
        <v>498</v>
      </c>
      <c r="I4048" s="70" t="s">
        <v>153</v>
      </c>
    </row>
    <row r="4049" spans="1:9" x14ac:dyDescent="0.2">
      <c r="A4049" s="71">
        <v>7213039952588</v>
      </c>
      <c r="B4049" s="71">
        <v>7006555257293</v>
      </c>
      <c r="C4049" s="70" t="s">
        <v>75</v>
      </c>
      <c r="D4049">
        <v>0</v>
      </c>
      <c r="E4049" s="72">
        <v>-166400</v>
      </c>
      <c r="F4049" s="72">
        <v>0</v>
      </c>
      <c r="G4049" s="70" t="s">
        <v>82</v>
      </c>
      <c r="H4049" s="70" t="s">
        <v>498</v>
      </c>
      <c r="I4049" s="70" t="s">
        <v>83</v>
      </c>
    </row>
    <row r="4050" spans="1:9" x14ac:dyDescent="0.2">
      <c r="A4050" s="71">
        <v>7213040322601</v>
      </c>
      <c r="B4050" s="71">
        <v>7006555257314</v>
      </c>
      <c r="C4050" s="70" t="s">
        <v>48</v>
      </c>
      <c r="D4050">
        <v>-0.28299999999999997</v>
      </c>
      <c r="E4050" s="72">
        <v>-168600</v>
      </c>
      <c r="F4050" s="72">
        <v>0</v>
      </c>
      <c r="G4050" s="70" t="s">
        <v>76</v>
      </c>
      <c r="H4050" s="70" t="s">
        <v>499</v>
      </c>
      <c r="I4050" s="70" t="s">
        <v>94</v>
      </c>
    </row>
    <row r="4051" spans="1:9" x14ac:dyDescent="0.2">
      <c r="A4051" s="71">
        <v>7213040322602</v>
      </c>
      <c r="B4051" s="71">
        <v>7006555257314</v>
      </c>
      <c r="C4051" s="70" t="s">
        <v>75</v>
      </c>
      <c r="D4051">
        <v>0.28299999999999997</v>
      </c>
      <c r="E4051" s="72">
        <v>168600</v>
      </c>
      <c r="F4051" s="72">
        <v>0</v>
      </c>
      <c r="G4051" s="70" t="s">
        <v>76</v>
      </c>
      <c r="H4051" s="70" t="s">
        <v>499</v>
      </c>
      <c r="I4051" s="70" t="s">
        <v>153</v>
      </c>
    </row>
    <row r="4052" spans="1:9" x14ac:dyDescent="0.2">
      <c r="A4052" s="71">
        <v>7213040322603</v>
      </c>
      <c r="B4052" s="71">
        <v>7006555257314</v>
      </c>
      <c r="C4052" s="70" t="s">
        <v>75</v>
      </c>
      <c r="D4052">
        <v>0</v>
      </c>
      <c r="E4052" s="72">
        <v>-168500</v>
      </c>
      <c r="F4052" s="72">
        <v>0</v>
      </c>
      <c r="G4052" s="70" t="s">
        <v>82</v>
      </c>
      <c r="H4052" s="70" t="s">
        <v>499</v>
      </c>
      <c r="I4052" s="70" t="s">
        <v>83</v>
      </c>
    </row>
    <row r="4053" spans="1:9" x14ac:dyDescent="0.2">
      <c r="A4053" s="71">
        <v>7213040792615</v>
      </c>
      <c r="B4053" s="71">
        <v>7006555267335</v>
      </c>
      <c r="C4053" s="70" t="s">
        <v>48</v>
      </c>
      <c r="D4053">
        <v>-0.28299999999999997</v>
      </c>
      <c r="E4053" s="72">
        <v>-168600</v>
      </c>
      <c r="F4053" s="72">
        <v>0</v>
      </c>
      <c r="G4053" s="70" t="s">
        <v>76</v>
      </c>
      <c r="H4053" s="70" t="s">
        <v>500</v>
      </c>
      <c r="I4053" s="70" t="s">
        <v>94</v>
      </c>
    </row>
    <row r="4054" spans="1:9" x14ac:dyDescent="0.2">
      <c r="A4054" s="71">
        <v>7213040792616</v>
      </c>
      <c r="B4054" s="71">
        <v>7006555267335</v>
      </c>
      <c r="C4054" s="70" t="s">
        <v>75</v>
      </c>
      <c r="D4054">
        <v>0.28299999999999997</v>
      </c>
      <c r="E4054" s="72">
        <v>168600</v>
      </c>
      <c r="F4054" s="72">
        <v>0</v>
      </c>
      <c r="G4054" s="70" t="s">
        <v>76</v>
      </c>
      <c r="H4054" s="70" t="s">
        <v>500</v>
      </c>
      <c r="I4054" s="70" t="s">
        <v>153</v>
      </c>
    </row>
    <row r="4055" spans="1:9" x14ac:dyDescent="0.2">
      <c r="A4055" s="71">
        <v>7213040792617</v>
      </c>
      <c r="B4055" s="71">
        <v>7006555267335</v>
      </c>
      <c r="C4055" s="70" t="s">
        <v>75</v>
      </c>
      <c r="D4055">
        <v>0</v>
      </c>
      <c r="E4055" s="72">
        <v>-168500</v>
      </c>
      <c r="F4055" s="72">
        <v>0</v>
      </c>
      <c r="G4055" s="70" t="s">
        <v>82</v>
      </c>
      <c r="H4055" s="70" t="s">
        <v>500</v>
      </c>
      <c r="I4055" s="70" t="s">
        <v>83</v>
      </c>
    </row>
    <row r="4056" spans="1:9" x14ac:dyDescent="0.2">
      <c r="A4056" s="71">
        <v>7213041512629</v>
      </c>
      <c r="B4056" s="71">
        <v>7006555267356</v>
      </c>
      <c r="C4056" s="70" t="s">
        <v>48</v>
      </c>
      <c r="D4056">
        <v>-0.26300000000000001</v>
      </c>
      <c r="E4056" s="72">
        <v>-196400</v>
      </c>
      <c r="F4056" s="72">
        <v>0</v>
      </c>
      <c r="G4056" s="70" t="s">
        <v>76</v>
      </c>
      <c r="H4056" s="70" t="s">
        <v>501</v>
      </c>
      <c r="I4056" s="70" t="s">
        <v>94</v>
      </c>
    </row>
    <row r="4057" spans="1:9" x14ac:dyDescent="0.2">
      <c r="A4057" s="71">
        <v>7213041512630</v>
      </c>
      <c r="B4057" s="71">
        <v>7006555267356</v>
      </c>
      <c r="C4057" s="70" t="s">
        <v>75</v>
      </c>
      <c r="D4057">
        <v>0.26300000000000001</v>
      </c>
      <c r="E4057" s="72">
        <v>196400</v>
      </c>
      <c r="F4057" s="72">
        <v>0</v>
      </c>
      <c r="G4057" s="70" t="s">
        <v>76</v>
      </c>
      <c r="H4057" s="70" t="s">
        <v>501</v>
      </c>
      <c r="I4057" s="70" t="s">
        <v>153</v>
      </c>
    </row>
    <row r="4058" spans="1:9" x14ac:dyDescent="0.2">
      <c r="A4058" s="71">
        <v>7213041512631</v>
      </c>
      <c r="B4058" s="71">
        <v>7006555267356</v>
      </c>
      <c r="C4058" s="70" t="s">
        <v>75</v>
      </c>
      <c r="D4058">
        <v>0</v>
      </c>
      <c r="E4058" s="72">
        <v>-196300</v>
      </c>
      <c r="F4058" s="72">
        <v>0</v>
      </c>
      <c r="G4058" s="70" t="s">
        <v>82</v>
      </c>
      <c r="H4058" s="70" t="s">
        <v>501</v>
      </c>
      <c r="I4058" s="70" t="s">
        <v>83</v>
      </c>
    </row>
    <row r="4059" spans="1:9" x14ac:dyDescent="0.2">
      <c r="A4059" s="71">
        <v>7213041832643</v>
      </c>
      <c r="B4059" s="71">
        <v>7006555267377</v>
      </c>
      <c r="C4059" s="70" t="s">
        <v>48</v>
      </c>
      <c r="D4059">
        <v>-0.26300000000000001</v>
      </c>
      <c r="E4059" s="72">
        <v>-196400</v>
      </c>
      <c r="F4059" s="72">
        <v>0</v>
      </c>
      <c r="G4059" s="70" t="s">
        <v>76</v>
      </c>
      <c r="H4059" s="70" t="s">
        <v>502</v>
      </c>
      <c r="I4059" s="70" t="s">
        <v>94</v>
      </c>
    </row>
    <row r="4060" spans="1:9" x14ac:dyDescent="0.2">
      <c r="A4060" s="71">
        <v>7213041832644</v>
      </c>
      <c r="B4060" s="71">
        <v>7006555267377</v>
      </c>
      <c r="C4060" s="70" t="s">
        <v>75</v>
      </c>
      <c r="D4060">
        <v>0.26300000000000001</v>
      </c>
      <c r="E4060" s="72">
        <v>196400</v>
      </c>
      <c r="F4060" s="72">
        <v>0</v>
      </c>
      <c r="G4060" s="70" t="s">
        <v>76</v>
      </c>
      <c r="H4060" s="70" t="s">
        <v>502</v>
      </c>
      <c r="I4060" s="70" t="s">
        <v>153</v>
      </c>
    </row>
    <row r="4061" spans="1:9" x14ac:dyDescent="0.2">
      <c r="A4061" s="71">
        <v>7213041832645</v>
      </c>
      <c r="B4061" s="71">
        <v>7006555267377</v>
      </c>
      <c r="C4061" s="70" t="s">
        <v>75</v>
      </c>
      <c r="D4061">
        <v>0</v>
      </c>
      <c r="E4061" s="72">
        <v>-196300</v>
      </c>
      <c r="F4061" s="72">
        <v>0</v>
      </c>
      <c r="G4061" s="70" t="s">
        <v>82</v>
      </c>
      <c r="H4061" s="70" t="s">
        <v>502</v>
      </c>
      <c r="I4061" s="70" t="s">
        <v>83</v>
      </c>
    </row>
    <row r="4062" spans="1:9" x14ac:dyDescent="0.2">
      <c r="A4062" s="71">
        <v>7213042272657</v>
      </c>
      <c r="B4062" s="71">
        <v>7006555267398</v>
      </c>
      <c r="C4062" s="70" t="s">
        <v>48</v>
      </c>
      <c r="D4062">
        <v>-0.26300000000000001</v>
      </c>
      <c r="E4062" s="72">
        <v>-196400</v>
      </c>
      <c r="F4062" s="72">
        <v>0</v>
      </c>
      <c r="G4062" s="70" t="s">
        <v>76</v>
      </c>
      <c r="H4062" s="70" t="s">
        <v>503</v>
      </c>
      <c r="I4062" s="70" t="s">
        <v>94</v>
      </c>
    </row>
    <row r="4063" spans="1:9" x14ac:dyDescent="0.2">
      <c r="A4063" s="71">
        <v>7213042272658</v>
      </c>
      <c r="B4063" s="71">
        <v>7006555267398</v>
      </c>
      <c r="C4063" s="70" t="s">
        <v>75</v>
      </c>
      <c r="D4063">
        <v>0.26300000000000001</v>
      </c>
      <c r="E4063" s="72">
        <v>196400</v>
      </c>
      <c r="F4063" s="72">
        <v>0</v>
      </c>
      <c r="G4063" s="70" t="s">
        <v>76</v>
      </c>
      <c r="H4063" s="70" t="s">
        <v>503</v>
      </c>
      <c r="I4063" s="70" t="s">
        <v>153</v>
      </c>
    </row>
    <row r="4064" spans="1:9" x14ac:dyDescent="0.2">
      <c r="A4064" s="71">
        <v>7213042272659</v>
      </c>
      <c r="B4064" s="71">
        <v>7006555267398</v>
      </c>
      <c r="C4064" s="70" t="s">
        <v>75</v>
      </c>
      <c r="D4064">
        <v>0</v>
      </c>
      <c r="E4064" s="72">
        <v>-196300</v>
      </c>
      <c r="F4064" s="72">
        <v>0</v>
      </c>
      <c r="G4064" s="70" t="s">
        <v>82</v>
      </c>
      <c r="H4064" s="70" t="s">
        <v>503</v>
      </c>
      <c r="I4064" s="70" t="s">
        <v>83</v>
      </c>
    </row>
    <row r="4065" spans="1:9" x14ac:dyDescent="0.2">
      <c r="A4065" s="71">
        <v>7213042552671</v>
      </c>
      <c r="B4065" s="71">
        <v>7006555267419</v>
      </c>
      <c r="C4065" s="70" t="s">
        <v>48</v>
      </c>
      <c r="D4065">
        <v>-0.27300000000000002</v>
      </c>
      <c r="E4065" s="72">
        <v>-200400</v>
      </c>
      <c r="F4065" s="72">
        <v>0</v>
      </c>
      <c r="G4065" s="70" t="s">
        <v>76</v>
      </c>
      <c r="H4065" s="70" t="s">
        <v>504</v>
      </c>
      <c r="I4065" s="70" t="s">
        <v>94</v>
      </c>
    </row>
    <row r="4066" spans="1:9" x14ac:dyDescent="0.2">
      <c r="A4066" s="71">
        <v>7213042552672</v>
      </c>
      <c r="B4066" s="71">
        <v>7006555267419</v>
      </c>
      <c r="C4066" s="70" t="s">
        <v>75</v>
      </c>
      <c r="D4066">
        <v>0.27300000000000002</v>
      </c>
      <c r="E4066" s="72">
        <v>200400</v>
      </c>
      <c r="F4066" s="72">
        <v>0</v>
      </c>
      <c r="G4066" s="70" t="s">
        <v>76</v>
      </c>
      <c r="H4066" s="70" t="s">
        <v>504</v>
      </c>
      <c r="I4066" s="70" t="s">
        <v>153</v>
      </c>
    </row>
    <row r="4067" spans="1:9" x14ac:dyDescent="0.2">
      <c r="A4067" s="71">
        <v>7213042552673</v>
      </c>
      <c r="B4067" s="71">
        <v>7006555267419</v>
      </c>
      <c r="C4067" s="70" t="s">
        <v>75</v>
      </c>
      <c r="D4067">
        <v>0</v>
      </c>
      <c r="E4067" s="72">
        <v>-200300</v>
      </c>
      <c r="F4067" s="72">
        <v>0</v>
      </c>
      <c r="G4067" s="70" t="s">
        <v>82</v>
      </c>
      <c r="H4067" s="70" t="s">
        <v>504</v>
      </c>
      <c r="I4067" s="70" t="s">
        <v>83</v>
      </c>
    </row>
    <row r="4068" spans="1:9" x14ac:dyDescent="0.2">
      <c r="A4068" s="71">
        <v>7213042842685</v>
      </c>
      <c r="B4068" s="71">
        <v>7006555267440</v>
      </c>
      <c r="C4068" s="70" t="s">
        <v>48</v>
      </c>
      <c r="D4068">
        <v>-0.42099999999999999</v>
      </c>
      <c r="E4068" s="72">
        <v>-227900</v>
      </c>
      <c r="F4068" s="72">
        <v>0</v>
      </c>
      <c r="G4068" s="70" t="s">
        <v>76</v>
      </c>
      <c r="H4068" s="70" t="s">
        <v>505</v>
      </c>
      <c r="I4068" s="70" t="s">
        <v>94</v>
      </c>
    </row>
    <row r="4069" spans="1:9" x14ac:dyDescent="0.2">
      <c r="A4069" s="71">
        <v>7213042842686</v>
      </c>
      <c r="B4069" s="71">
        <v>7006555267440</v>
      </c>
      <c r="C4069" s="70" t="s">
        <v>75</v>
      </c>
      <c r="D4069">
        <v>0.42099999999999999</v>
      </c>
      <c r="E4069" s="72">
        <v>227900</v>
      </c>
      <c r="F4069" s="72">
        <v>0</v>
      </c>
      <c r="G4069" s="70" t="s">
        <v>76</v>
      </c>
      <c r="H4069" s="70" t="s">
        <v>505</v>
      </c>
      <c r="I4069" s="70" t="s">
        <v>153</v>
      </c>
    </row>
    <row r="4070" spans="1:9" x14ac:dyDescent="0.2">
      <c r="A4070" s="71">
        <v>7213042842687</v>
      </c>
      <c r="B4070" s="71">
        <v>7006555267440</v>
      </c>
      <c r="C4070" s="70" t="s">
        <v>75</v>
      </c>
      <c r="D4070">
        <v>0</v>
      </c>
      <c r="E4070" s="72">
        <v>-227800</v>
      </c>
      <c r="F4070" s="72">
        <v>0</v>
      </c>
      <c r="G4070" s="70" t="s">
        <v>82</v>
      </c>
      <c r="H4070" s="70" t="s">
        <v>505</v>
      </c>
      <c r="I4070" s="70" t="s">
        <v>83</v>
      </c>
    </row>
    <row r="4071" spans="1:9" x14ac:dyDescent="0.2">
      <c r="A4071" s="71">
        <v>7213043252699</v>
      </c>
      <c r="B4071" s="71">
        <v>7006555267461</v>
      </c>
      <c r="C4071" s="70" t="s">
        <v>48</v>
      </c>
      <c r="D4071">
        <v>-0.40200000000000002</v>
      </c>
      <c r="E4071" s="72">
        <v>-224700</v>
      </c>
      <c r="F4071" s="72">
        <v>0</v>
      </c>
      <c r="G4071" s="70" t="s">
        <v>76</v>
      </c>
      <c r="H4071" s="70" t="s">
        <v>506</v>
      </c>
      <c r="I4071" s="70" t="s">
        <v>94</v>
      </c>
    </row>
    <row r="4072" spans="1:9" x14ac:dyDescent="0.2">
      <c r="A4072" s="71">
        <v>7213043252700</v>
      </c>
      <c r="B4072" s="71">
        <v>7006555267461</v>
      </c>
      <c r="C4072" s="70" t="s">
        <v>75</v>
      </c>
      <c r="D4072">
        <v>0.40200000000000002</v>
      </c>
      <c r="E4072" s="72">
        <v>224700</v>
      </c>
      <c r="F4072" s="72">
        <v>0</v>
      </c>
      <c r="G4072" s="70" t="s">
        <v>76</v>
      </c>
      <c r="H4072" s="70" t="s">
        <v>506</v>
      </c>
      <c r="I4072" s="70" t="s">
        <v>153</v>
      </c>
    </row>
    <row r="4073" spans="1:9" x14ac:dyDescent="0.2">
      <c r="A4073" s="71">
        <v>7213043252701</v>
      </c>
      <c r="B4073" s="71">
        <v>7006555267461</v>
      </c>
      <c r="C4073" s="70" t="s">
        <v>75</v>
      </c>
      <c r="D4073">
        <v>0</v>
      </c>
      <c r="E4073" s="72">
        <v>-224600</v>
      </c>
      <c r="F4073" s="72">
        <v>0</v>
      </c>
      <c r="G4073" s="70" t="s">
        <v>82</v>
      </c>
      <c r="H4073" s="70" t="s">
        <v>506</v>
      </c>
      <c r="I4073" s="70" t="s">
        <v>83</v>
      </c>
    </row>
    <row r="4074" spans="1:9" x14ac:dyDescent="0.2">
      <c r="A4074" s="71">
        <v>7213043602714</v>
      </c>
      <c r="B4074" s="71">
        <v>7006555267482</v>
      </c>
      <c r="C4074" s="70" t="s">
        <v>48</v>
      </c>
      <c r="D4074">
        <v>-0.28299999999999997</v>
      </c>
      <c r="E4074" s="72">
        <v>-168600</v>
      </c>
      <c r="F4074" s="72">
        <v>0</v>
      </c>
      <c r="G4074" s="70" t="s">
        <v>76</v>
      </c>
      <c r="H4074" s="70" t="s">
        <v>507</v>
      </c>
      <c r="I4074" s="70" t="s">
        <v>94</v>
      </c>
    </row>
    <row r="4075" spans="1:9" x14ac:dyDescent="0.2">
      <c r="A4075" s="71">
        <v>7213043602715</v>
      </c>
      <c r="B4075" s="71">
        <v>7006555267482</v>
      </c>
      <c r="C4075" s="70" t="s">
        <v>75</v>
      </c>
      <c r="D4075">
        <v>0.28299999999999997</v>
      </c>
      <c r="E4075" s="72">
        <v>168600</v>
      </c>
      <c r="F4075" s="72">
        <v>0</v>
      </c>
      <c r="G4075" s="70" t="s">
        <v>76</v>
      </c>
      <c r="H4075" s="70" t="s">
        <v>507</v>
      </c>
      <c r="I4075" s="70" t="s">
        <v>153</v>
      </c>
    </row>
    <row r="4076" spans="1:9" x14ac:dyDescent="0.2">
      <c r="A4076" s="71">
        <v>7213043602716</v>
      </c>
      <c r="B4076" s="71">
        <v>7006555267482</v>
      </c>
      <c r="C4076" s="70" t="s">
        <v>75</v>
      </c>
      <c r="D4076">
        <v>0</v>
      </c>
      <c r="E4076" s="72">
        <v>-168500</v>
      </c>
      <c r="F4076" s="72">
        <v>0</v>
      </c>
      <c r="G4076" s="70" t="s">
        <v>82</v>
      </c>
      <c r="H4076" s="70" t="s">
        <v>507</v>
      </c>
      <c r="I4076" s="70" t="s">
        <v>83</v>
      </c>
    </row>
    <row r="4077" spans="1:9" x14ac:dyDescent="0.2">
      <c r="A4077" s="71">
        <v>7213043902729</v>
      </c>
      <c r="B4077" s="71">
        <v>7006555277710</v>
      </c>
      <c r="C4077" s="70" t="s">
        <v>48</v>
      </c>
      <c r="D4077">
        <v>-0.28299999999999997</v>
      </c>
      <c r="E4077" s="72">
        <v>-168600</v>
      </c>
      <c r="F4077" s="72">
        <v>0</v>
      </c>
      <c r="G4077" s="70" t="s">
        <v>76</v>
      </c>
      <c r="H4077" s="70" t="s">
        <v>509</v>
      </c>
      <c r="I4077" s="70" t="s">
        <v>94</v>
      </c>
    </row>
    <row r="4078" spans="1:9" x14ac:dyDescent="0.2">
      <c r="A4078" s="71">
        <v>7213043902730</v>
      </c>
      <c r="B4078" s="71">
        <v>7006555277710</v>
      </c>
      <c r="C4078" s="70" t="s">
        <v>75</v>
      </c>
      <c r="D4078">
        <v>0.28299999999999997</v>
      </c>
      <c r="E4078" s="72">
        <v>168600</v>
      </c>
      <c r="F4078" s="72">
        <v>0</v>
      </c>
      <c r="G4078" s="70" t="s">
        <v>76</v>
      </c>
      <c r="H4078" s="70" t="s">
        <v>509</v>
      </c>
      <c r="I4078" s="70" t="s">
        <v>153</v>
      </c>
    </row>
    <row r="4079" spans="1:9" x14ac:dyDescent="0.2">
      <c r="A4079" s="71">
        <v>7213043902731</v>
      </c>
      <c r="B4079" s="71">
        <v>7006555277710</v>
      </c>
      <c r="C4079" s="70" t="s">
        <v>75</v>
      </c>
      <c r="D4079">
        <v>0</v>
      </c>
      <c r="E4079" s="72">
        <v>-168500</v>
      </c>
      <c r="F4079" s="72">
        <v>0</v>
      </c>
      <c r="G4079" s="70" t="s">
        <v>82</v>
      </c>
      <c r="H4079" s="70" t="s">
        <v>509</v>
      </c>
      <c r="I4079" s="70" t="s">
        <v>83</v>
      </c>
    </row>
    <row r="4080" spans="1:9" x14ac:dyDescent="0.2">
      <c r="A4080" s="71">
        <v>7213044352744</v>
      </c>
      <c r="B4080" s="71">
        <v>7006555277731</v>
      </c>
      <c r="C4080" s="70" t="s">
        <v>48</v>
      </c>
      <c r="D4080">
        <v>-0.28100000000000003</v>
      </c>
      <c r="E4080" s="72">
        <v>-168100</v>
      </c>
      <c r="F4080" s="72">
        <v>0</v>
      </c>
      <c r="G4080" s="70" t="s">
        <v>76</v>
      </c>
      <c r="H4080" s="70" t="s">
        <v>510</v>
      </c>
      <c r="I4080" s="70" t="s">
        <v>94</v>
      </c>
    </row>
    <row r="4081" spans="1:9" x14ac:dyDescent="0.2">
      <c r="A4081" s="71">
        <v>7213044352745</v>
      </c>
      <c r="B4081" s="71">
        <v>7006555277731</v>
      </c>
      <c r="C4081" s="70" t="s">
        <v>75</v>
      </c>
      <c r="D4081">
        <v>0.28100000000000003</v>
      </c>
      <c r="E4081" s="72">
        <v>168100</v>
      </c>
      <c r="F4081" s="72">
        <v>0</v>
      </c>
      <c r="G4081" s="70" t="s">
        <v>76</v>
      </c>
      <c r="H4081" s="70" t="s">
        <v>510</v>
      </c>
      <c r="I4081" s="70" t="s">
        <v>153</v>
      </c>
    </row>
    <row r="4082" spans="1:9" x14ac:dyDescent="0.2">
      <c r="A4082" s="71">
        <v>7213044352746</v>
      </c>
      <c r="B4082" s="71">
        <v>7006555277731</v>
      </c>
      <c r="C4082" s="70" t="s">
        <v>75</v>
      </c>
      <c r="D4082">
        <v>0</v>
      </c>
      <c r="E4082" s="72">
        <v>-168000</v>
      </c>
      <c r="F4082" s="72">
        <v>0</v>
      </c>
      <c r="G4082" s="70" t="s">
        <v>82</v>
      </c>
      <c r="H4082" s="70" t="s">
        <v>510</v>
      </c>
      <c r="I4082" s="70" t="s">
        <v>83</v>
      </c>
    </row>
    <row r="4083" spans="1:9" x14ac:dyDescent="0.2">
      <c r="A4083" s="71">
        <v>7213080192924</v>
      </c>
      <c r="B4083" s="71">
        <v>7038567927812</v>
      </c>
      <c r="C4083" s="70" t="s">
        <v>48</v>
      </c>
      <c r="D4083">
        <v>0</v>
      </c>
      <c r="E4083" s="72">
        <v>-40600</v>
      </c>
      <c r="F4083" s="72">
        <v>0</v>
      </c>
      <c r="G4083" s="70" t="s">
        <v>82</v>
      </c>
      <c r="H4083" s="70" t="s">
        <v>110</v>
      </c>
      <c r="I4083" s="70" t="s">
        <v>91</v>
      </c>
    </row>
    <row r="4084" spans="1:9" x14ac:dyDescent="0.2">
      <c r="A4084" s="71">
        <v>7213080322934</v>
      </c>
      <c r="B4084" s="71">
        <v>7038567927801</v>
      </c>
      <c r="C4084" s="70" t="s">
        <v>48</v>
      </c>
      <c r="D4084">
        <v>0</v>
      </c>
      <c r="E4084" s="72">
        <v>-28300</v>
      </c>
      <c r="F4084" s="72">
        <v>-32600</v>
      </c>
      <c r="G4084" s="70" t="s">
        <v>82</v>
      </c>
      <c r="H4084" s="70" t="s">
        <v>108</v>
      </c>
      <c r="I4084" s="70" t="s">
        <v>91</v>
      </c>
    </row>
    <row r="4085" spans="1:9" x14ac:dyDescent="0.2">
      <c r="A4085" s="71">
        <v>7213102003170</v>
      </c>
      <c r="B4085" s="71">
        <v>7006567862323</v>
      </c>
      <c r="C4085" s="70" t="s">
        <v>48</v>
      </c>
      <c r="D4085">
        <v>0</v>
      </c>
      <c r="E4085" s="72">
        <v>0</v>
      </c>
      <c r="F4085" s="72">
        <v>-3100</v>
      </c>
      <c r="G4085" s="70" t="s">
        <v>82</v>
      </c>
      <c r="H4085" s="70" t="s">
        <v>2006</v>
      </c>
      <c r="I4085" s="70" t="s">
        <v>91</v>
      </c>
    </row>
    <row r="4086" spans="1:9" x14ac:dyDescent="0.2">
      <c r="A4086" s="71">
        <v>7213188133439</v>
      </c>
      <c r="B4086" s="71">
        <v>7006576746863</v>
      </c>
      <c r="C4086" s="70" t="s">
        <v>48</v>
      </c>
      <c r="D4086">
        <v>0</v>
      </c>
      <c r="E4086" s="72">
        <v>0</v>
      </c>
      <c r="F4086" s="72">
        <v>-71600</v>
      </c>
      <c r="G4086" s="70" t="s">
        <v>82</v>
      </c>
      <c r="H4086" s="70" t="s">
        <v>2427</v>
      </c>
      <c r="I4086" s="70" t="s">
        <v>91</v>
      </c>
    </row>
    <row r="4087" spans="1:9" x14ac:dyDescent="0.2">
      <c r="A4087" s="71">
        <v>7213897230313</v>
      </c>
      <c r="B4087" s="71">
        <v>7006559490056</v>
      </c>
      <c r="C4087" s="70" t="s">
        <v>48</v>
      </c>
      <c r="D4087">
        <v>-0.8</v>
      </c>
      <c r="E4087" s="72">
        <v>0</v>
      </c>
      <c r="F4087" s="72">
        <v>0</v>
      </c>
      <c r="G4087" s="70" t="s">
        <v>76</v>
      </c>
      <c r="H4087" s="70" t="s">
        <v>1026</v>
      </c>
      <c r="I4087" s="70" t="s">
        <v>78</v>
      </c>
    </row>
    <row r="4088" spans="1:9" x14ac:dyDescent="0.2">
      <c r="A4088" s="71">
        <v>7213897230314</v>
      </c>
      <c r="B4088" s="71">
        <v>7006559490056</v>
      </c>
      <c r="C4088" s="70" t="s">
        <v>75</v>
      </c>
      <c r="D4088">
        <v>0.8</v>
      </c>
      <c r="E4088" s="72">
        <v>0</v>
      </c>
      <c r="F4088" s="72">
        <v>0</v>
      </c>
      <c r="G4088" s="70" t="s">
        <v>76</v>
      </c>
      <c r="H4088" s="70" t="s">
        <v>1026</v>
      </c>
      <c r="I4088" s="70" t="s">
        <v>78</v>
      </c>
    </row>
    <row r="4089" spans="1:9" x14ac:dyDescent="0.2">
      <c r="A4089" s="71">
        <v>7213897230315</v>
      </c>
      <c r="B4089" s="71">
        <v>7006559490056</v>
      </c>
      <c r="C4089" s="70" t="s">
        <v>48</v>
      </c>
      <c r="D4089">
        <v>0</v>
      </c>
      <c r="E4089" s="72">
        <v>-16400</v>
      </c>
      <c r="F4089" s="72">
        <v>-25800</v>
      </c>
      <c r="G4089" s="70" t="s">
        <v>82</v>
      </c>
      <c r="H4089" s="70" t="s">
        <v>1026</v>
      </c>
      <c r="I4089" s="70" t="s">
        <v>91</v>
      </c>
    </row>
    <row r="4090" spans="1:9" x14ac:dyDescent="0.2">
      <c r="A4090" s="71">
        <v>7213897230316</v>
      </c>
      <c r="B4090" s="71">
        <v>7006559490056</v>
      </c>
      <c r="C4090" s="70" t="s">
        <v>75</v>
      </c>
      <c r="D4090">
        <v>0</v>
      </c>
      <c r="E4090" s="72">
        <v>300</v>
      </c>
      <c r="F4090" s="72">
        <v>0</v>
      </c>
      <c r="G4090" s="70" t="s">
        <v>84</v>
      </c>
      <c r="H4090" s="70" t="s">
        <v>1026</v>
      </c>
      <c r="I4090" s="70" t="s">
        <v>83</v>
      </c>
    </row>
    <row r="4091" spans="1:9" x14ac:dyDescent="0.2">
      <c r="A4091" s="71">
        <v>7213904720414</v>
      </c>
      <c r="B4091" s="71">
        <v>7006562907935</v>
      </c>
      <c r="C4091" s="70" t="s">
        <v>48</v>
      </c>
      <c r="D4091">
        <v>0</v>
      </c>
      <c r="E4091" s="72">
        <v>0</v>
      </c>
      <c r="F4091" s="72">
        <v>-46300</v>
      </c>
      <c r="G4091" s="70" t="s">
        <v>82</v>
      </c>
      <c r="H4091" s="70" t="s">
        <v>1451</v>
      </c>
      <c r="I4091" s="70" t="s">
        <v>91</v>
      </c>
    </row>
    <row r="4092" spans="1:9" x14ac:dyDescent="0.2">
      <c r="A4092" s="71">
        <v>7213974145219</v>
      </c>
      <c r="B4092" s="71">
        <v>7006564797907</v>
      </c>
      <c r="C4092" s="70" t="s">
        <v>48</v>
      </c>
      <c r="D4092">
        <v>0</v>
      </c>
      <c r="E4092" s="72">
        <v>-33400</v>
      </c>
      <c r="F4092" s="72">
        <v>-25100</v>
      </c>
      <c r="G4092" s="70" t="s">
        <v>82</v>
      </c>
      <c r="H4092" s="70" t="s">
        <v>1706</v>
      </c>
      <c r="I4092" s="70" t="s">
        <v>2530</v>
      </c>
    </row>
    <row r="4093" spans="1:9" x14ac:dyDescent="0.2">
      <c r="A4093" s="71">
        <v>7214802930160</v>
      </c>
      <c r="B4093" s="71">
        <v>7006557309414</v>
      </c>
      <c r="C4093" s="70" t="s">
        <v>48</v>
      </c>
      <c r="D4093">
        <v>0</v>
      </c>
      <c r="E4093" s="72">
        <v>0</v>
      </c>
      <c r="F4093" s="72">
        <v>-98400</v>
      </c>
      <c r="G4093" s="70" t="s">
        <v>82</v>
      </c>
      <c r="H4093" s="70" t="s">
        <v>765</v>
      </c>
      <c r="I4093" s="70" t="s">
        <v>91</v>
      </c>
    </row>
    <row r="4094" spans="1:9" x14ac:dyDescent="0.2">
      <c r="A4094" s="71">
        <v>7214809660185</v>
      </c>
      <c r="B4094" s="71">
        <v>7006569425797</v>
      </c>
      <c r="C4094" s="70" t="s">
        <v>48</v>
      </c>
      <c r="D4094">
        <v>0</v>
      </c>
      <c r="E4094" s="72">
        <v>0</v>
      </c>
      <c r="F4094" s="72">
        <v>-27600</v>
      </c>
      <c r="G4094" s="70" t="s">
        <v>82</v>
      </c>
      <c r="H4094" s="70" t="s">
        <v>2103</v>
      </c>
      <c r="I4094" s="70" t="s">
        <v>91</v>
      </c>
    </row>
    <row r="4095" spans="1:9" x14ac:dyDescent="0.2">
      <c r="A4095" s="71">
        <v>7214831160250</v>
      </c>
      <c r="B4095" s="71">
        <v>7006567009082</v>
      </c>
      <c r="C4095" s="70" t="s">
        <v>48</v>
      </c>
      <c r="D4095">
        <v>0</v>
      </c>
      <c r="E4095" s="72">
        <v>0</v>
      </c>
      <c r="F4095" s="72">
        <v>-10000</v>
      </c>
      <c r="G4095" s="70" t="s">
        <v>82</v>
      </c>
      <c r="H4095" s="70" t="s">
        <v>1928</v>
      </c>
      <c r="I4095" s="70" t="s">
        <v>91</v>
      </c>
    </row>
    <row r="4096" spans="1:9" x14ac:dyDescent="0.2">
      <c r="A4096" s="71">
        <v>7214996330032</v>
      </c>
      <c r="B4096" s="71">
        <v>7006562998398</v>
      </c>
      <c r="C4096" s="70" t="s">
        <v>81</v>
      </c>
      <c r="D4096">
        <v>2.0299999999999998</v>
      </c>
      <c r="E4096" s="72">
        <v>18300</v>
      </c>
      <c r="F4096" s="72">
        <v>0</v>
      </c>
      <c r="G4096" s="70" t="s">
        <v>76</v>
      </c>
      <c r="H4096" s="70" t="s">
        <v>1464</v>
      </c>
      <c r="I4096" s="70" t="s">
        <v>78</v>
      </c>
    </row>
    <row r="4097" spans="1:9" x14ac:dyDescent="0.2">
      <c r="A4097" s="71">
        <v>7214996330033</v>
      </c>
      <c r="B4097" s="71">
        <v>7006562998398</v>
      </c>
      <c r="C4097" s="70" t="s">
        <v>125</v>
      </c>
      <c r="D4097">
        <v>1.17</v>
      </c>
      <c r="E4097" s="72">
        <v>10500</v>
      </c>
      <c r="F4097" s="72">
        <v>0</v>
      </c>
      <c r="G4097" s="70" t="s">
        <v>76</v>
      </c>
      <c r="H4097" s="70" t="s">
        <v>1464</v>
      </c>
      <c r="I4097" s="70" t="s">
        <v>78</v>
      </c>
    </row>
    <row r="4098" spans="1:9" x14ac:dyDescent="0.2">
      <c r="A4098" s="71">
        <v>7214996330034</v>
      </c>
      <c r="B4098" s="71">
        <v>7006562998398</v>
      </c>
      <c r="C4098" s="70" t="s">
        <v>297</v>
      </c>
      <c r="D4098">
        <v>-3.2</v>
      </c>
      <c r="E4098" s="72">
        <v>-28800</v>
      </c>
      <c r="F4098" s="72">
        <v>0</v>
      </c>
      <c r="G4098" s="70" t="s">
        <v>76</v>
      </c>
      <c r="H4098" s="70" t="s">
        <v>1464</v>
      </c>
      <c r="I4098" s="70" t="s">
        <v>78</v>
      </c>
    </row>
    <row r="4099" spans="1:9" x14ac:dyDescent="0.2">
      <c r="A4099" s="71">
        <v>7214996330035</v>
      </c>
      <c r="B4099" s="71">
        <v>7006562998398</v>
      </c>
      <c r="C4099" s="70" t="s">
        <v>81</v>
      </c>
      <c r="D4099">
        <v>0</v>
      </c>
      <c r="E4099" s="72">
        <v>2100</v>
      </c>
      <c r="F4099" s="72">
        <v>0</v>
      </c>
      <c r="G4099" s="70" t="s">
        <v>84</v>
      </c>
      <c r="H4099" s="70" t="s">
        <v>1464</v>
      </c>
      <c r="I4099" s="70" t="s">
        <v>91</v>
      </c>
    </row>
    <row r="4100" spans="1:9" x14ac:dyDescent="0.2">
      <c r="A4100" s="71">
        <v>7214996330036</v>
      </c>
      <c r="B4100" s="71">
        <v>7006562998398</v>
      </c>
      <c r="C4100" s="70" t="s">
        <v>125</v>
      </c>
      <c r="D4100">
        <v>0</v>
      </c>
      <c r="E4100" s="72">
        <v>1300</v>
      </c>
      <c r="F4100" s="72">
        <v>0</v>
      </c>
      <c r="G4100" s="70" t="s">
        <v>84</v>
      </c>
      <c r="H4100" s="70" t="s">
        <v>1464</v>
      </c>
      <c r="I4100" s="70" t="s">
        <v>91</v>
      </c>
    </row>
    <row r="4101" spans="1:9" x14ac:dyDescent="0.2">
      <c r="A4101" s="71">
        <v>7215142710280</v>
      </c>
      <c r="B4101" s="71">
        <v>7006559610451</v>
      </c>
      <c r="C4101" s="70" t="s">
        <v>48</v>
      </c>
      <c r="D4101">
        <v>0</v>
      </c>
      <c r="E4101" s="72">
        <v>-84400</v>
      </c>
      <c r="F4101" s="72">
        <v>0</v>
      </c>
      <c r="G4101" s="70" t="s">
        <v>82</v>
      </c>
      <c r="H4101" s="70" t="s">
        <v>1037</v>
      </c>
      <c r="I4101" s="70" t="s">
        <v>2530</v>
      </c>
    </row>
    <row r="4102" spans="1:9" x14ac:dyDescent="0.2">
      <c r="A4102" s="71">
        <v>7215144100314</v>
      </c>
      <c r="B4102" s="71">
        <v>7006559319165</v>
      </c>
      <c r="C4102" s="70" t="s">
        <v>48</v>
      </c>
      <c r="D4102">
        <v>0</v>
      </c>
      <c r="E4102" s="72">
        <v>0</v>
      </c>
      <c r="F4102" s="72">
        <v>-135700</v>
      </c>
      <c r="G4102" s="70" t="s">
        <v>82</v>
      </c>
      <c r="H4102" s="70" t="s">
        <v>1008</v>
      </c>
      <c r="I4102" s="70" t="s">
        <v>2530</v>
      </c>
    </row>
    <row r="4103" spans="1:9" x14ac:dyDescent="0.2">
      <c r="A4103" s="71">
        <v>7215145220385</v>
      </c>
      <c r="B4103" s="71">
        <v>7006554693646</v>
      </c>
      <c r="C4103" s="70" t="s">
        <v>48</v>
      </c>
      <c r="D4103">
        <v>0</v>
      </c>
      <c r="E4103" s="72">
        <v>0</v>
      </c>
      <c r="F4103" s="72">
        <v>-87400</v>
      </c>
      <c r="G4103" s="70" t="s">
        <v>82</v>
      </c>
      <c r="H4103" s="70" t="s">
        <v>315</v>
      </c>
      <c r="I4103" s="70" t="s">
        <v>2530</v>
      </c>
    </row>
    <row r="4104" spans="1:9" x14ac:dyDescent="0.2">
      <c r="A4104" s="71">
        <v>7215148010551</v>
      </c>
      <c r="B4104" s="71">
        <v>7006566125472</v>
      </c>
      <c r="C4104" s="70" t="s">
        <v>117</v>
      </c>
      <c r="D4104">
        <v>-4.9000000000000004</v>
      </c>
      <c r="E4104" s="72">
        <v>0</v>
      </c>
      <c r="F4104" s="72">
        <v>0</v>
      </c>
      <c r="G4104" s="70" t="s">
        <v>76</v>
      </c>
      <c r="H4104" s="70" t="s">
        <v>1847</v>
      </c>
      <c r="I4104" s="70" t="s">
        <v>89</v>
      </c>
    </row>
    <row r="4105" spans="1:9" x14ac:dyDescent="0.2">
      <c r="A4105" s="71">
        <v>7215148010552</v>
      </c>
      <c r="B4105" s="71">
        <v>7006566125472</v>
      </c>
      <c r="C4105" s="70" t="s">
        <v>81</v>
      </c>
      <c r="D4105">
        <v>4.9000000000000004</v>
      </c>
      <c r="E4105" s="72">
        <v>0</v>
      </c>
      <c r="F4105" s="72">
        <v>0</v>
      </c>
      <c r="G4105" s="70" t="s">
        <v>76</v>
      </c>
      <c r="H4105" s="70" t="s">
        <v>1847</v>
      </c>
      <c r="I4105" s="70" t="s">
        <v>159</v>
      </c>
    </row>
    <row r="4106" spans="1:9" x14ac:dyDescent="0.2">
      <c r="A4106" s="71">
        <v>7215148010553</v>
      </c>
      <c r="B4106" s="71">
        <v>7006566125472</v>
      </c>
      <c r="C4106" s="70" t="s">
        <v>81</v>
      </c>
      <c r="D4106">
        <v>0</v>
      </c>
      <c r="E4106" s="72">
        <v>4900</v>
      </c>
      <c r="F4106" s="72">
        <v>0</v>
      </c>
      <c r="G4106" s="70" t="s">
        <v>84</v>
      </c>
      <c r="H4106" s="70" t="s">
        <v>1847</v>
      </c>
      <c r="I4106" s="70" t="s">
        <v>91</v>
      </c>
    </row>
    <row r="4107" spans="1:9" x14ac:dyDescent="0.2">
      <c r="A4107" s="71">
        <v>7215148010554</v>
      </c>
      <c r="B4107" s="71">
        <v>7006566125472</v>
      </c>
      <c r="C4107" s="70" t="s">
        <v>117</v>
      </c>
      <c r="D4107">
        <v>0</v>
      </c>
      <c r="E4107" s="72">
        <v>-49000</v>
      </c>
      <c r="F4107" s="72">
        <v>-5400</v>
      </c>
      <c r="G4107" s="70" t="s">
        <v>82</v>
      </c>
      <c r="H4107" s="70" t="s">
        <v>1847</v>
      </c>
      <c r="I4107" s="70" t="s">
        <v>91</v>
      </c>
    </row>
    <row r="4108" spans="1:9" x14ac:dyDescent="0.2">
      <c r="A4108" s="71">
        <v>7215156980703</v>
      </c>
      <c r="B4108" s="71">
        <v>7006560695557</v>
      </c>
      <c r="C4108" s="70" t="s">
        <v>48</v>
      </c>
      <c r="D4108">
        <v>0</v>
      </c>
      <c r="E4108" s="72">
        <v>0</v>
      </c>
      <c r="F4108" s="72">
        <v>-291400</v>
      </c>
      <c r="G4108" s="70" t="s">
        <v>82</v>
      </c>
      <c r="H4108" s="70" t="s">
        <v>1152</v>
      </c>
      <c r="I4108" s="70" t="s">
        <v>2530</v>
      </c>
    </row>
    <row r="4109" spans="1:9" x14ac:dyDescent="0.2">
      <c r="A4109" s="71">
        <v>7215162790820</v>
      </c>
      <c r="B4109" s="71">
        <v>7006563270452</v>
      </c>
      <c r="C4109" s="70" t="s">
        <v>48</v>
      </c>
      <c r="D4109">
        <v>0</v>
      </c>
      <c r="E4109" s="72">
        <v>-24200</v>
      </c>
      <c r="F4109" s="72">
        <v>0</v>
      </c>
      <c r="G4109" s="70" t="s">
        <v>82</v>
      </c>
      <c r="H4109" s="70" t="s">
        <v>1529</v>
      </c>
      <c r="I4109" s="70" t="s">
        <v>2530</v>
      </c>
    </row>
    <row r="4110" spans="1:9" x14ac:dyDescent="0.2">
      <c r="A4110" s="71">
        <v>7215163680849</v>
      </c>
      <c r="B4110" s="71">
        <v>7006563270483</v>
      </c>
      <c r="C4110" s="70" t="s">
        <v>48</v>
      </c>
      <c r="D4110">
        <v>0</v>
      </c>
      <c r="E4110" s="72">
        <v>-21200</v>
      </c>
      <c r="F4110" s="72">
        <v>0</v>
      </c>
      <c r="G4110" s="70" t="s">
        <v>82</v>
      </c>
      <c r="H4110" s="70" t="s">
        <v>1530</v>
      </c>
      <c r="I4110" s="70" t="s">
        <v>2530</v>
      </c>
    </row>
    <row r="4111" spans="1:9" x14ac:dyDescent="0.2">
      <c r="A4111" s="71">
        <v>7215164890886</v>
      </c>
      <c r="B4111" s="71">
        <v>7006563290517</v>
      </c>
      <c r="C4111" s="70" t="s">
        <v>48</v>
      </c>
      <c r="D4111">
        <v>0</v>
      </c>
      <c r="E4111" s="72">
        <v>-10500</v>
      </c>
      <c r="F4111" s="72">
        <v>0</v>
      </c>
      <c r="G4111" s="70" t="s">
        <v>82</v>
      </c>
      <c r="H4111" s="70" t="s">
        <v>1531</v>
      </c>
      <c r="I4111" s="70" t="s">
        <v>2530</v>
      </c>
    </row>
    <row r="4112" spans="1:9" x14ac:dyDescent="0.2">
      <c r="A4112" s="71">
        <v>7215167090920</v>
      </c>
      <c r="B4112" s="71">
        <v>7006558695886</v>
      </c>
      <c r="C4112" s="70" t="s">
        <v>48</v>
      </c>
      <c r="D4112">
        <v>0</v>
      </c>
      <c r="E4112" s="72">
        <v>0</v>
      </c>
      <c r="F4112" s="72">
        <v>-90500</v>
      </c>
      <c r="G4112" s="70" t="s">
        <v>82</v>
      </c>
      <c r="H4112" s="70" t="s">
        <v>920</v>
      </c>
      <c r="I4112" s="70" t="s">
        <v>2530</v>
      </c>
    </row>
    <row r="4113" spans="1:9" x14ac:dyDescent="0.2">
      <c r="A4113" s="71">
        <v>7215175651089</v>
      </c>
      <c r="B4113" s="71">
        <v>7006558524916</v>
      </c>
      <c r="C4113" s="70" t="s">
        <v>48</v>
      </c>
      <c r="D4113">
        <v>0</v>
      </c>
      <c r="E4113" s="72">
        <v>-37200</v>
      </c>
      <c r="F4113" s="72">
        <v>-264800</v>
      </c>
      <c r="G4113" s="70" t="s">
        <v>82</v>
      </c>
      <c r="H4113" s="70" t="s">
        <v>894</v>
      </c>
      <c r="I4113" s="70" t="s">
        <v>2530</v>
      </c>
    </row>
    <row r="4114" spans="1:9" x14ac:dyDescent="0.2">
      <c r="A4114" s="71">
        <v>7215177201131</v>
      </c>
      <c r="B4114" s="71">
        <v>7006555388640</v>
      </c>
      <c r="C4114" s="70" t="s">
        <v>48</v>
      </c>
      <c r="D4114">
        <v>0</v>
      </c>
      <c r="E4114" s="72">
        <v>0</v>
      </c>
      <c r="F4114" s="72">
        <v>-33200</v>
      </c>
      <c r="G4114" s="70" t="s">
        <v>82</v>
      </c>
      <c r="H4114" s="70" t="s">
        <v>530</v>
      </c>
      <c r="I4114" s="70" t="s">
        <v>2530</v>
      </c>
    </row>
    <row r="4115" spans="1:9" x14ac:dyDescent="0.2">
      <c r="A4115" s="71">
        <v>7215182401231</v>
      </c>
      <c r="B4115" s="71">
        <v>7038567927770</v>
      </c>
      <c r="C4115" s="70" t="s">
        <v>48</v>
      </c>
      <c r="D4115">
        <v>1.4</v>
      </c>
      <c r="E4115" s="72">
        <v>146000</v>
      </c>
      <c r="F4115" s="72">
        <v>117900</v>
      </c>
      <c r="G4115" s="70" t="s">
        <v>103</v>
      </c>
      <c r="H4115" s="70" t="s">
        <v>113</v>
      </c>
      <c r="I4115" s="70" t="s">
        <v>2530</v>
      </c>
    </row>
    <row r="4116" spans="1:9" x14ac:dyDescent="0.2">
      <c r="A4116" s="71">
        <v>7215182401232</v>
      </c>
      <c r="B4116" s="71">
        <v>7038567927770</v>
      </c>
      <c r="C4116" s="70" t="s">
        <v>75</v>
      </c>
      <c r="D4116">
        <v>2.2799999999999998</v>
      </c>
      <c r="E4116" s="72">
        <v>700</v>
      </c>
      <c r="F4116" s="72">
        <v>0</v>
      </c>
      <c r="G4116" s="70" t="s">
        <v>103</v>
      </c>
      <c r="H4116" s="70" t="s">
        <v>113</v>
      </c>
      <c r="I4116" s="70" t="s">
        <v>78</v>
      </c>
    </row>
    <row r="4117" spans="1:9" x14ac:dyDescent="0.2">
      <c r="A4117" s="71">
        <v>7215184701315</v>
      </c>
      <c r="B4117" s="71">
        <v>7006556093655</v>
      </c>
      <c r="C4117" s="70" t="s">
        <v>117</v>
      </c>
      <c r="D4117">
        <v>0</v>
      </c>
      <c r="E4117" s="72">
        <v>0</v>
      </c>
      <c r="F4117" s="72">
        <v>-63100</v>
      </c>
      <c r="G4117" s="70" t="s">
        <v>82</v>
      </c>
      <c r="H4117" s="70" t="s">
        <v>613</v>
      </c>
      <c r="I4117" s="70" t="s">
        <v>2530</v>
      </c>
    </row>
    <row r="4118" spans="1:9" x14ac:dyDescent="0.2">
      <c r="A4118" s="71">
        <v>7215185541344</v>
      </c>
      <c r="B4118" s="71">
        <v>7006561128186</v>
      </c>
      <c r="C4118" s="70" t="s">
        <v>297</v>
      </c>
      <c r="D4118">
        <v>-3.2</v>
      </c>
      <c r="E4118" s="72">
        <v>-28800</v>
      </c>
      <c r="F4118" s="72">
        <v>0</v>
      </c>
      <c r="G4118" s="70" t="s">
        <v>76</v>
      </c>
      <c r="H4118" s="70" t="s">
        <v>1198</v>
      </c>
      <c r="I4118" s="70" t="s">
        <v>2531</v>
      </c>
    </row>
    <row r="4119" spans="1:9" x14ac:dyDescent="0.2">
      <c r="A4119" s="71">
        <v>7215185541345</v>
      </c>
      <c r="B4119" s="71">
        <v>7006561128186</v>
      </c>
      <c r="C4119" s="70" t="s">
        <v>125</v>
      </c>
      <c r="D4119">
        <v>3.2</v>
      </c>
      <c r="E4119" s="72">
        <v>28800</v>
      </c>
      <c r="F4119" s="72">
        <v>0</v>
      </c>
      <c r="G4119" s="70" t="s">
        <v>76</v>
      </c>
      <c r="H4119" s="70" t="s">
        <v>1198</v>
      </c>
      <c r="I4119" s="70" t="s">
        <v>1608</v>
      </c>
    </row>
    <row r="4120" spans="1:9" x14ac:dyDescent="0.2">
      <c r="A4120" s="71">
        <v>7215185541346</v>
      </c>
      <c r="B4120" s="71">
        <v>7006561128186</v>
      </c>
      <c r="C4120" s="70" t="s">
        <v>125</v>
      </c>
      <c r="D4120">
        <v>0</v>
      </c>
      <c r="E4120" s="72">
        <v>-14400</v>
      </c>
      <c r="F4120" s="72">
        <v>0</v>
      </c>
      <c r="G4120" s="70" t="s">
        <v>82</v>
      </c>
      <c r="H4120" s="70" t="s">
        <v>1198</v>
      </c>
      <c r="I4120" s="70" t="s">
        <v>91</v>
      </c>
    </row>
    <row r="4121" spans="1:9" x14ac:dyDescent="0.2">
      <c r="A4121" s="71">
        <v>7215187561380</v>
      </c>
      <c r="B4121" s="71">
        <v>7006561288948</v>
      </c>
      <c r="C4121" s="70" t="s">
        <v>297</v>
      </c>
      <c r="D4121">
        <v>-4</v>
      </c>
      <c r="E4121" s="72">
        <v>-36000</v>
      </c>
      <c r="F4121" s="72">
        <v>0</v>
      </c>
      <c r="G4121" s="70" t="s">
        <v>76</v>
      </c>
      <c r="H4121" s="70" t="s">
        <v>1219</v>
      </c>
      <c r="I4121" s="70" t="s">
        <v>2531</v>
      </c>
    </row>
    <row r="4122" spans="1:9" x14ac:dyDescent="0.2">
      <c r="A4122" s="71">
        <v>7215187561381</v>
      </c>
      <c r="B4122" s="71">
        <v>7006561288948</v>
      </c>
      <c r="C4122" s="70" t="s">
        <v>125</v>
      </c>
      <c r="D4122">
        <v>4</v>
      </c>
      <c r="E4122" s="72">
        <v>36000</v>
      </c>
      <c r="F4122" s="72">
        <v>0</v>
      </c>
      <c r="G4122" s="70" t="s">
        <v>76</v>
      </c>
      <c r="H4122" s="70" t="s">
        <v>1219</v>
      </c>
      <c r="I4122" s="70" t="s">
        <v>1608</v>
      </c>
    </row>
    <row r="4123" spans="1:9" x14ac:dyDescent="0.2">
      <c r="A4123" s="71">
        <v>7215187561382</v>
      </c>
      <c r="B4123" s="71">
        <v>7006561288948</v>
      </c>
      <c r="C4123" s="70" t="s">
        <v>125</v>
      </c>
      <c r="D4123">
        <v>0</v>
      </c>
      <c r="E4123" s="72">
        <v>-27000</v>
      </c>
      <c r="F4123" s="72">
        <v>0</v>
      </c>
      <c r="G4123" s="70" t="s">
        <v>82</v>
      </c>
      <c r="H4123" s="70" t="s">
        <v>1219</v>
      </c>
      <c r="I4123" s="70" t="s">
        <v>91</v>
      </c>
    </row>
    <row r="4124" spans="1:9" x14ac:dyDescent="0.2">
      <c r="A4124" s="71">
        <v>7215189141468</v>
      </c>
      <c r="B4124" s="71">
        <v>7006561118148</v>
      </c>
      <c r="C4124" s="70" t="s">
        <v>157</v>
      </c>
      <c r="D4124">
        <v>-2.1</v>
      </c>
      <c r="E4124" s="72">
        <v>-200</v>
      </c>
      <c r="F4124" s="72">
        <v>0</v>
      </c>
      <c r="G4124" s="70" t="s">
        <v>76</v>
      </c>
      <c r="H4124" s="70" t="s">
        <v>1197</v>
      </c>
      <c r="I4124" s="70" t="s">
        <v>89</v>
      </c>
    </row>
    <row r="4125" spans="1:9" x14ac:dyDescent="0.2">
      <c r="A4125" s="71">
        <v>7215189141469</v>
      </c>
      <c r="B4125" s="71">
        <v>7006561118148</v>
      </c>
      <c r="C4125" s="70" t="s">
        <v>81</v>
      </c>
      <c r="D4125">
        <v>2.1</v>
      </c>
      <c r="E4125" s="72">
        <v>200</v>
      </c>
      <c r="F4125" s="72">
        <v>0</v>
      </c>
      <c r="G4125" s="70" t="s">
        <v>76</v>
      </c>
      <c r="H4125" s="70" t="s">
        <v>1197</v>
      </c>
      <c r="I4125" s="70" t="s">
        <v>755</v>
      </c>
    </row>
    <row r="4126" spans="1:9" x14ac:dyDescent="0.2">
      <c r="A4126" s="71">
        <v>7215189141470</v>
      </c>
      <c r="B4126" s="71">
        <v>7006561118148</v>
      </c>
      <c r="C4126" s="70" t="s">
        <v>81</v>
      </c>
      <c r="D4126">
        <v>0</v>
      </c>
      <c r="E4126" s="72">
        <v>15600</v>
      </c>
      <c r="F4126" s="72">
        <v>0</v>
      </c>
      <c r="G4126" s="70" t="s">
        <v>84</v>
      </c>
      <c r="H4126" s="70" t="s">
        <v>1197</v>
      </c>
      <c r="I4126" s="70" t="s">
        <v>91</v>
      </c>
    </row>
    <row r="4127" spans="1:9" x14ac:dyDescent="0.2">
      <c r="A4127" s="71">
        <v>7215189141471</v>
      </c>
      <c r="B4127" s="71">
        <v>7006561118148</v>
      </c>
      <c r="C4127" s="70" t="s">
        <v>117</v>
      </c>
      <c r="D4127">
        <v>0</v>
      </c>
      <c r="E4127" s="72">
        <v>-35000</v>
      </c>
      <c r="F4127" s="72">
        <v>-6000</v>
      </c>
      <c r="G4127" s="70" t="s">
        <v>82</v>
      </c>
      <c r="H4127" s="70" t="s">
        <v>1197</v>
      </c>
      <c r="I4127" s="70" t="s">
        <v>91</v>
      </c>
    </row>
    <row r="4128" spans="1:9" x14ac:dyDescent="0.2">
      <c r="A4128" s="71">
        <v>7215190421517</v>
      </c>
      <c r="B4128" s="71">
        <v>7006562425573</v>
      </c>
      <c r="C4128" s="70" t="s">
        <v>48</v>
      </c>
      <c r="D4128">
        <v>0</v>
      </c>
      <c r="E4128" s="72">
        <v>0</v>
      </c>
      <c r="F4128" s="72">
        <v>-11500</v>
      </c>
      <c r="G4128" s="70" t="s">
        <v>82</v>
      </c>
      <c r="H4128" s="70" t="s">
        <v>1387</v>
      </c>
      <c r="I4128" s="70" t="s">
        <v>2530</v>
      </c>
    </row>
    <row r="4129" spans="1:9" x14ac:dyDescent="0.2">
      <c r="A4129" s="71">
        <v>7215192191551</v>
      </c>
      <c r="B4129" s="71">
        <v>7006567992926</v>
      </c>
      <c r="C4129" s="70" t="s">
        <v>48</v>
      </c>
      <c r="D4129">
        <v>0</v>
      </c>
      <c r="E4129" s="72">
        <v>0</v>
      </c>
      <c r="F4129" s="72">
        <v>-7400</v>
      </c>
      <c r="G4129" s="70" t="s">
        <v>82</v>
      </c>
      <c r="H4129" s="70" t="s">
        <v>2022</v>
      </c>
      <c r="I4129" s="70" t="s">
        <v>2530</v>
      </c>
    </row>
    <row r="4130" spans="1:9" x14ac:dyDescent="0.2">
      <c r="A4130" s="71">
        <v>7215193781582</v>
      </c>
      <c r="B4130" s="71">
        <v>7006574964233</v>
      </c>
      <c r="C4130" s="70" t="s">
        <v>48</v>
      </c>
      <c r="D4130">
        <v>0</v>
      </c>
      <c r="E4130" s="72">
        <v>0</v>
      </c>
      <c r="F4130" s="72">
        <v>-24900</v>
      </c>
      <c r="G4130" s="70" t="s">
        <v>82</v>
      </c>
      <c r="H4130" s="70" t="s">
        <v>2346</v>
      </c>
      <c r="I4130" s="70" t="s">
        <v>2530</v>
      </c>
    </row>
    <row r="4131" spans="1:9" x14ac:dyDescent="0.2">
      <c r="A4131" s="71">
        <v>7215196941642</v>
      </c>
      <c r="B4131" s="71">
        <v>7006575775482</v>
      </c>
      <c r="C4131" s="70" t="s">
        <v>48</v>
      </c>
      <c r="D4131">
        <v>0</v>
      </c>
      <c r="E4131" s="72">
        <v>0</v>
      </c>
      <c r="F4131" s="72">
        <v>-14700</v>
      </c>
      <c r="G4131" s="70" t="s">
        <v>82</v>
      </c>
      <c r="H4131" s="70" t="s">
        <v>2392</v>
      </c>
      <c r="I4131" s="70" t="s">
        <v>2530</v>
      </c>
    </row>
    <row r="4132" spans="1:9" x14ac:dyDescent="0.2">
      <c r="A4132" s="71">
        <v>7215199791738</v>
      </c>
      <c r="B4132" s="71">
        <v>7038567927856</v>
      </c>
      <c r="C4132" s="70" t="s">
        <v>48</v>
      </c>
      <c r="D4132">
        <v>0</v>
      </c>
      <c r="E4132" s="72">
        <v>0</v>
      </c>
      <c r="F4132" s="72">
        <v>-41300</v>
      </c>
      <c r="G4132" s="70" t="s">
        <v>82</v>
      </c>
      <c r="H4132" s="70" t="s">
        <v>2456</v>
      </c>
      <c r="I4132" s="70" t="s">
        <v>2530</v>
      </c>
    </row>
    <row r="4133" spans="1:9" x14ac:dyDescent="0.2">
      <c r="A4133" s="71">
        <v>7215201371773</v>
      </c>
      <c r="B4133" s="71">
        <v>7006576846984</v>
      </c>
      <c r="C4133" s="70" t="s">
        <v>48</v>
      </c>
      <c r="D4133">
        <v>0</v>
      </c>
      <c r="E4133" s="72">
        <v>0</v>
      </c>
      <c r="F4133" s="72">
        <v>-84400</v>
      </c>
      <c r="G4133" s="70" t="s">
        <v>82</v>
      </c>
      <c r="H4133" s="70" t="s">
        <v>2430</v>
      </c>
      <c r="I4133" s="70" t="s">
        <v>2530</v>
      </c>
    </row>
    <row r="4134" spans="1:9" x14ac:dyDescent="0.2">
      <c r="A4134" s="71">
        <v>7215202361808</v>
      </c>
      <c r="B4134" s="71">
        <v>7006577177469</v>
      </c>
      <c r="C4134" s="70" t="s">
        <v>48</v>
      </c>
      <c r="D4134">
        <v>0</v>
      </c>
      <c r="E4134" s="72">
        <v>0</v>
      </c>
      <c r="F4134" s="72">
        <v>-80600</v>
      </c>
      <c r="G4134" s="70" t="s">
        <v>82</v>
      </c>
      <c r="H4134" s="70" t="s">
        <v>2440</v>
      </c>
      <c r="I4134" s="70" t="s">
        <v>2530</v>
      </c>
    </row>
    <row r="4135" spans="1:9" x14ac:dyDescent="0.2">
      <c r="A4135" s="71">
        <v>7215205971878</v>
      </c>
      <c r="B4135" s="71">
        <v>7006559690880</v>
      </c>
      <c r="C4135" s="70" t="s">
        <v>48</v>
      </c>
      <c r="D4135">
        <v>0</v>
      </c>
      <c r="E4135" s="72">
        <v>0</v>
      </c>
      <c r="F4135" s="72">
        <v>-13100</v>
      </c>
      <c r="G4135" s="70" t="s">
        <v>82</v>
      </c>
      <c r="H4135" s="70" t="s">
        <v>57</v>
      </c>
      <c r="I4135" s="70" t="s">
        <v>2530</v>
      </c>
    </row>
    <row r="4136" spans="1:9" x14ac:dyDescent="0.2">
      <c r="A4136" s="71">
        <v>7215209951929</v>
      </c>
      <c r="B4136" s="71">
        <v>7006559339201</v>
      </c>
      <c r="C4136" s="70" t="s">
        <v>48</v>
      </c>
      <c r="D4136">
        <v>0</v>
      </c>
      <c r="E4136" s="72">
        <v>0</v>
      </c>
      <c r="F4136" s="72">
        <v>-161700</v>
      </c>
      <c r="G4136" s="70" t="s">
        <v>82</v>
      </c>
      <c r="H4136" s="70" t="s">
        <v>1009</v>
      </c>
      <c r="I4136" s="70" t="s">
        <v>2530</v>
      </c>
    </row>
    <row r="4137" spans="1:9" x14ac:dyDescent="0.2">
      <c r="A4137" s="71">
        <v>7215211471969</v>
      </c>
      <c r="B4137" s="71">
        <v>7006560906723</v>
      </c>
      <c r="C4137" s="70" t="s">
        <v>48</v>
      </c>
      <c r="D4137">
        <v>0</v>
      </c>
      <c r="E4137" s="72">
        <v>0</v>
      </c>
      <c r="F4137" s="72">
        <v>-190000</v>
      </c>
      <c r="G4137" s="70" t="s">
        <v>82</v>
      </c>
      <c r="H4137" s="70" t="s">
        <v>170</v>
      </c>
      <c r="I4137" s="70" t="s">
        <v>2530</v>
      </c>
    </row>
    <row r="4138" spans="1:9" x14ac:dyDescent="0.2">
      <c r="A4138" s="71">
        <v>7215218172029</v>
      </c>
      <c r="B4138" s="71">
        <v>7006555761434</v>
      </c>
      <c r="C4138" s="70" t="s">
        <v>48</v>
      </c>
      <c r="D4138">
        <v>0</v>
      </c>
      <c r="E4138" s="72">
        <v>0</v>
      </c>
      <c r="F4138" s="72">
        <v>-100600</v>
      </c>
      <c r="G4138" s="70" t="s">
        <v>82</v>
      </c>
      <c r="H4138" s="70" t="s">
        <v>580</v>
      </c>
      <c r="I4138" s="70" t="s">
        <v>2530</v>
      </c>
    </row>
    <row r="4139" spans="1:9" x14ac:dyDescent="0.2">
      <c r="A4139" s="71">
        <v>7215219752075</v>
      </c>
      <c r="B4139" s="71">
        <v>7006555328083</v>
      </c>
      <c r="C4139" s="70" t="s">
        <v>48</v>
      </c>
      <c r="D4139">
        <v>0</v>
      </c>
      <c r="E4139" s="72">
        <v>0</v>
      </c>
      <c r="F4139" s="72">
        <v>-77300</v>
      </c>
      <c r="G4139" s="70" t="s">
        <v>82</v>
      </c>
      <c r="H4139" s="70" t="s">
        <v>264</v>
      </c>
      <c r="I4139" s="70" t="s">
        <v>2530</v>
      </c>
    </row>
    <row r="4140" spans="1:9" x14ac:dyDescent="0.2">
      <c r="A4140" s="71">
        <v>7215223822124</v>
      </c>
      <c r="B4140" s="71">
        <v>7006557610943</v>
      </c>
      <c r="C4140" s="70" t="s">
        <v>81</v>
      </c>
      <c r="D4140">
        <v>-25</v>
      </c>
      <c r="E4140" s="72">
        <v>-75000</v>
      </c>
      <c r="F4140" s="72">
        <v>0</v>
      </c>
      <c r="G4140" s="70" t="s">
        <v>76</v>
      </c>
      <c r="H4140" s="70" t="s">
        <v>803</v>
      </c>
      <c r="I4140" s="70" t="s">
        <v>147</v>
      </c>
    </row>
    <row r="4141" spans="1:9" x14ac:dyDescent="0.2">
      <c r="A4141" s="71">
        <v>7215223822125</v>
      </c>
      <c r="B4141" s="71">
        <v>7006557610943</v>
      </c>
      <c r="C4141" s="70" t="s">
        <v>111</v>
      </c>
      <c r="D4141">
        <v>25</v>
      </c>
      <c r="E4141" s="72">
        <v>75000</v>
      </c>
      <c r="F4141" s="72">
        <v>0</v>
      </c>
      <c r="G4141" s="70" t="s">
        <v>76</v>
      </c>
      <c r="H4141" s="70" t="s">
        <v>803</v>
      </c>
      <c r="I4141" s="70" t="s">
        <v>129</v>
      </c>
    </row>
    <row r="4142" spans="1:9" x14ac:dyDescent="0.2">
      <c r="A4142" s="71">
        <v>7215223822126</v>
      </c>
      <c r="B4142" s="71">
        <v>7006557610943</v>
      </c>
      <c r="C4142" s="70" t="s">
        <v>111</v>
      </c>
      <c r="D4142">
        <v>0</v>
      </c>
      <c r="E4142" s="72">
        <v>18800</v>
      </c>
      <c r="F4142" s="72">
        <v>0</v>
      </c>
      <c r="G4142" s="70" t="s">
        <v>84</v>
      </c>
      <c r="H4142" s="70" t="s">
        <v>803</v>
      </c>
      <c r="I4142" s="70" t="s">
        <v>91</v>
      </c>
    </row>
    <row r="4143" spans="1:9" x14ac:dyDescent="0.2">
      <c r="A4143" s="71">
        <v>7215225272151</v>
      </c>
      <c r="B4143" s="71">
        <v>7006576496481</v>
      </c>
      <c r="C4143" s="70" t="s">
        <v>81</v>
      </c>
      <c r="D4143">
        <v>10.637</v>
      </c>
      <c r="E4143" s="72">
        <v>0</v>
      </c>
      <c r="F4143" s="72">
        <v>0</v>
      </c>
      <c r="G4143" s="70" t="s">
        <v>100</v>
      </c>
      <c r="H4143" s="70" t="s">
        <v>2419</v>
      </c>
      <c r="I4143" s="70" t="s">
        <v>102</v>
      </c>
    </row>
    <row r="4144" spans="1:9" x14ac:dyDescent="0.2">
      <c r="A4144" s="71">
        <v>7215225272152</v>
      </c>
      <c r="B4144" s="71">
        <v>7006576496481</v>
      </c>
      <c r="C4144" s="70" t="s">
        <v>81</v>
      </c>
      <c r="D4144">
        <v>0</v>
      </c>
      <c r="E4144" s="72">
        <v>4200</v>
      </c>
      <c r="F4144" s="72">
        <v>0</v>
      </c>
      <c r="G4144" s="70" t="s">
        <v>84</v>
      </c>
      <c r="H4144" s="70" t="s">
        <v>2419</v>
      </c>
      <c r="I4144" s="70" t="s">
        <v>91</v>
      </c>
    </row>
    <row r="4145" spans="1:9" x14ac:dyDescent="0.2">
      <c r="A4145" s="71">
        <v>7215229252191</v>
      </c>
      <c r="B4145" s="71">
        <v>7006576486463</v>
      </c>
      <c r="C4145" s="70" t="s">
        <v>111</v>
      </c>
      <c r="D4145">
        <v>-5.92</v>
      </c>
      <c r="E4145" s="72">
        <v>-88800</v>
      </c>
      <c r="F4145" s="72">
        <v>0</v>
      </c>
      <c r="G4145" s="70" t="s">
        <v>76</v>
      </c>
      <c r="H4145" s="70" t="s">
        <v>316</v>
      </c>
      <c r="I4145" s="70" t="s">
        <v>89</v>
      </c>
    </row>
    <row r="4146" spans="1:9" x14ac:dyDescent="0.2">
      <c r="A4146" s="71">
        <v>7215229252192</v>
      </c>
      <c r="B4146" s="71">
        <v>7006576486463</v>
      </c>
      <c r="C4146" s="70" t="s">
        <v>81</v>
      </c>
      <c r="D4146">
        <v>5.92</v>
      </c>
      <c r="E4146" s="72">
        <v>88800</v>
      </c>
      <c r="F4146" s="72">
        <v>0</v>
      </c>
      <c r="G4146" s="70" t="s">
        <v>76</v>
      </c>
      <c r="H4146" s="70" t="s">
        <v>316</v>
      </c>
      <c r="I4146" s="70" t="s">
        <v>2532</v>
      </c>
    </row>
    <row r="4147" spans="1:9" x14ac:dyDescent="0.2">
      <c r="A4147" s="71">
        <v>7215229252193</v>
      </c>
      <c r="B4147" s="71">
        <v>7006576486463</v>
      </c>
      <c r="C4147" s="70" t="s">
        <v>111</v>
      </c>
      <c r="D4147">
        <v>0</v>
      </c>
      <c r="E4147" s="72">
        <v>-90000</v>
      </c>
      <c r="F4147" s="72">
        <v>0</v>
      </c>
      <c r="G4147" s="70" t="s">
        <v>82</v>
      </c>
      <c r="H4147" s="70" t="s">
        <v>316</v>
      </c>
      <c r="I4147" s="70" t="s">
        <v>91</v>
      </c>
    </row>
    <row r="4148" spans="1:9" x14ac:dyDescent="0.2">
      <c r="A4148" s="71">
        <v>7215229912199</v>
      </c>
      <c r="B4148" s="71">
        <v>7006576486463</v>
      </c>
      <c r="C4148" s="70" t="s">
        <v>81</v>
      </c>
      <c r="D4148">
        <v>0</v>
      </c>
      <c r="E4148" s="72">
        <v>-81400</v>
      </c>
      <c r="F4148" s="72">
        <v>0</v>
      </c>
      <c r="G4148" s="70" t="s">
        <v>82</v>
      </c>
      <c r="H4148" s="70" t="s">
        <v>316</v>
      </c>
      <c r="I4148" s="70" t="s">
        <v>2530</v>
      </c>
    </row>
    <row r="4149" spans="1:9" x14ac:dyDescent="0.2">
      <c r="A4149" s="71">
        <v>7215231392253</v>
      </c>
      <c r="B4149" s="71">
        <v>7006557490346</v>
      </c>
      <c r="C4149" s="70" t="s">
        <v>111</v>
      </c>
      <c r="D4149">
        <v>0</v>
      </c>
      <c r="E4149" s="72">
        <v>-175000</v>
      </c>
      <c r="F4149" s="72">
        <v>0</v>
      </c>
      <c r="G4149" s="70" t="s">
        <v>82</v>
      </c>
      <c r="H4149" s="70" t="s">
        <v>789</v>
      </c>
      <c r="I4149" s="70" t="s">
        <v>2530</v>
      </c>
    </row>
    <row r="4150" spans="1:9" x14ac:dyDescent="0.2">
      <c r="A4150" s="71">
        <v>7215233312285</v>
      </c>
      <c r="B4150" s="71">
        <v>7006564526464</v>
      </c>
      <c r="C4150" s="70" t="s">
        <v>48</v>
      </c>
      <c r="D4150">
        <v>0</v>
      </c>
      <c r="E4150" s="72">
        <v>0</v>
      </c>
      <c r="F4150" s="72">
        <v>-297300</v>
      </c>
      <c r="G4150" s="70" t="s">
        <v>82</v>
      </c>
      <c r="H4150" s="70" t="s">
        <v>1688</v>
      </c>
      <c r="I4150" s="70" t="s">
        <v>2530</v>
      </c>
    </row>
    <row r="4151" spans="1:9" x14ac:dyDescent="0.2">
      <c r="A4151" s="71">
        <v>7215235672395</v>
      </c>
      <c r="B4151" s="71">
        <v>7006560374269</v>
      </c>
      <c r="C4151" s="70" t="s">
        <v>48</v>
      </c>
      <c r="D4151">
        <v>0</v>
      </c>
      <c r="E4151" s="72">
        <v>0</v>
      </c>
      <c r="F4151" s="72">
        <v>-177200</v>
      </c>
      <c r="G4151" s="70" t="s">
        <v>82</v>
      </c>
      <c r="H4151" s="70" t="s">
        <v>1119</v>
      </c>
      <c r="I4151" s="70" t="s">
        <v>2530</v>
      </c>
    </row>
    <row r="4152" spans="1:9" x14ac:dyDescent="0.2">
      <c r="A4152" s="71">
        <v>7215237112441</v>
      </c>
      <c r="B4152" s="71">
        <v>7006560253756</v>
      </c>
      <c r="C4152" s="70" t="s">
        <v>48</v>
      </c>
      <c r="D4152">
        <v>0</v>
      </c>
      <c r="E4152" s="72">
        <v>0</v>
      </c>
      <c r="F4152" s="72">
        <v>-54200</v>
      </c>
      <c r="G4152" s="70" t="s">
        <v>82</v>
      </c>
      <c r="H4152" s="70" t="s">
        <v>1109</v>
      </c>
      <c r="I4152" s="70" t="s">
        <v>2530</v>
      </c>
    </row>
    <row r="4153" spans="1:9" x14ac:dyDescent="0.2">
      <c r="A4153" s="71">
        <v>7215249812560</v>
      </c>
      <c r="B4153" s="71">
        <v>7006565994861</v>
      </c>
      <c r="C4153" s="70" t="s">
        <v>111</v>
      </c>
      <c r="D4153">
        <v>0</v>
      </c>
      <c r="E4153" s="72">
        <v>-145000</v>
      </c>
      <c r="F4153" s="72">
        <v>0</v>
      </c>
      <c r="G4153" s="70" t="s">
        <v>82</v>
      </c>
      <c r="H4153" s="70" t="s">
        <v>1834</v>
      </c>
      <c r="I4153" s="70" t="s">
        <v>2530</v>
      </c>
    </row>
    <row r="4154" spans="1:9" x14ac:dyDescent="0.2">
      <c r="A4154" s="71">
        <v>7215251252590</v>
      </c>
      <c r="B4154" s="71">
        <v>7006554985688</v>
      </c>
      <c r="C4154" s="70" t="s">
        <v>48</v>
      </c>
      <c r="D4154">
        <v>0</v>
      </c>
      <c r="E4154" s="72">
        <v>0</v>
      </c>
      <c r="F4154" s="72">
        <v>-133100</v>
      </c>
      <c r="G4154" s="70" t="s">
        <v>82</v>
      </c>
      <c r="H4154" s="70" t="s">
        <v>444</v>
      </c>
      <c r="I4154" s="70" t="s">
        <v>2530</v>
      </c>
    </row>
    <row r="4155" spans="1:9" x14ac:dyDescent="0.2">
      <c r="A4155" s="71">
        <v>7215252692626</v>
      </c>
      <c r="B4155" s="71">
        <v>7006555579743</v>
      </c>
      <c r="C4155" s="70" t="s">
        <v>48</v>
      </c>
      <c r="D4155">
        <v>0</v>
      </c>
      <c r="E4155" s="72">
        <v>0</v>
      </c>
      <c r="F4155" s="72">
        <v>-223200</v>
      </c>
      <c r="G4155" s="70" t="s">
        <v>82</v>
      </c>
      <c r="H4155" s="70" t="s">
        <v>550</v>
      </c>
      <c r="I4155" s="70" t="s">
        <v>2530</v>
      </c>
    </row>
    <row r="4156" spans="1:9" x14ac:dyDescent="0.2">
      <c r="A4156" s="71">
        <v>7215254352649</v>
      </c>
      <c r="B4156" s="71">
        <v>7006555589772</v>
      </c>
      <c r="C4156" s="70" t="s">
        <v>48</v>
      </c>
      <c r="D4156">
        <v>0</v>
      </c>
      <c r="E4156" s="72">
        <v>0</v>
      </c>
      <c r="F4156" s="72">
        <v>-166500</v>
      </c>
      <c r="G4156" s="70" t="s">
        <v>82</v>
      </c>
      <c r="H4156" s="70" t="s">
        <v>551</v>
      </c>
      <c r="I4156" s="70" t="s">
        <v>2530</v>
      </c>
    </row>
    <row r="4157" spans="1:9" x14ac:dyDescent="0.2">
      <c r="A4157" s="71">
        <v>7215255072680</v>
      </c>
      <c r="B4157" s="71">
        <v>7006568894999</v>
      </c>
      <c r="C4157" s="70" t="s">
        <v>117</v>
      </c>
      <c r="D4157">
        <v>0</v>
      </c>
      <c r="E4157" s="72">
        <v>-104000</v>
      </c>
      <c r="F4157" s="72">
        <v>0</v>
      </c>
      <c r="G4157" s="70" t="s">
        <v>82</v>
      </c>
      <c r="H4157" s="70" t="s">
        <v>2080</v>
      </c>
      <c r="I4157" s="70" t="s">
        <v>2530</v>
      </c>
    </row>
    <row r="4158" spans="1:9" x14ac:dyDescent="0.2">
      <c r="A4158" s="71">
        <v>7215260913029</v>
      </c>
      <c r="B4158" s="71">
        <v>7006562204500</v>
      </c>
      <c r="C4158" s="70" t="s">
        <v>48</v>
      </c>
      <c r="D4158">
        <v>0</v>
      </c>
      <c r="E4158" s="72">
        <v>0</v>
      </c>
      <c r="F4158" s="72">
        <v>-173000</v>
      </c>
      <c r="G4158" s="70" t="s">
        <v>82</v>
      </c>
      <c r="H4158" s="70" t="s">
        <v>1353</v>
      </c>
      <c r="I4158" s="70" t="s">
        <v>91</v>
      </c>
    </row>
    <row r="4159" spans="1:9" x14ac:dyDescent="0.2">
      <c r="A4159" s="71">
        <v>7215551140056</v>
      </c>
      <c r="B4159" s="71">
        <v>7006577657951</v>
      </c>
      <c r="C4159" s="70" t="s">
        <v>117</v>
      </c>
      <c r="D4159">
        <v>0</v>
      </c>
      <c r="E4159" s="72">
        <v>-47000</v>
      </c>
      <c r="F4159" s="72">
        <v>-1400</v>
      </c>
      <c r="G4159" s="70" t="s">
        <v>82</v>
      </c>
      <c r="H4159" s="70" t="s">
        <v>2449</v>
      </c>
      <c r="I4159" s="70" t="s">
        <v>2530</v>
      </c>
    </row>
    <row r="4160" spans="1:9" x14ac:dyDescent="0.2">
      <c r="A4160" s="71">
        <v>7215565560124</v>
      </c>
      <c r="B4160" s="71">
        <v>7006560815989</v>
      </c>
      <c r="C4160" s="70" t="s">
        <v>48</v>
      </c>
      <c r="D4160">
        <v>0</v>
      </c>
      <c r="E4160" s="72">
        <v>26800</v>
      </c>
      <c r="F4160" s="72">
        <v>44100</v>
      </c>
      <c r="G4160" s="70" t="s">
        <v>84</v>
      </c>
      <c r="H4160" s="70" t="s">
        <v>2533</v>
      </c>
      <c r="I4160" s="70" t="s">
        <v>91</v>
      </c>
    </row>
    <row r="4161" spans="1:9" x14ac:dyDescent="0.2">
      <c r="A4161" s="71">
        <v>7215572150141</v>
      </c>
      <c r="B4161" s="71">
        <v>7006561258855</v>
      </c>
      <c r="C4161" s="70" t="s">
        <v>48</v>
      </c>
      <c r="D4161">
        <v>0</v>
      </c>
      <c r="E4161" s="72">
        <v>0</v>
      </c>
      <c r="F4161" s="72">
        <v>-29100</v>
      </c>
      <c r="G4161" s="70" t="s">
        <v>82</v>
      </c>
      <c r="H4161" s="70" t="s">
        <v>1217</v>
      </c>
      <c r="I4161" s="70" t="s">
        <v>2530</v>
      </c>
    </row>
    <row r="4162" spans="1:9" x14ac:dyDescent="0.2">
      <c r="A4162" s="71">
        <v>7215646010118</v>
      </c>
      <c r="B4162" s="71">
        <v>7006564908338</v>
      </c>
      <c r="C4162" s="70" t="s">
        <v>48</v>
      </c>
      <c r="D4162">
        <v>0</v>
      </c>
      <c r="E4162" s="72">
        <v>0</v>
      </c>
      <c r="F4162" s="72">
        <v>-4000</v>
      </c>
      <c r="G4162" s="70" t="s">
        <v>82</v>
      </c>
      <c r="H4162" s="70" t="s">
        <v>1713</v>
      </c>
      <c r="I4162" s="70" t="s">
        <v>91</v>
      </c>
    </row>
    <row r="4163" spans="1:9" x14ac:dyDescent="0.2">
      <c r="A4163" s="71">
        <v>7215650860191</v>
      </c>
      <c r="B4163" s="71">
        <v>7006567410414</v>
      </c>
      <c r="C4163" s="70" t="s">
        <v>48</v>
      </c>
      <c r="D4163">
        <v>0</v>
      </c>
      <c r="E4163" s="72">
        <v>0</v>
      </c>
      <c r="F4163" s="72">
        <v>-172100</v>
      </c>
      <c r="G4163" s="70" t="s">
        <v>82</v>
      </c>
      <c r="H4163" s="70" t="s">
        <v>193</v>
      </c>
      <c r="I4163" s="70" t="s">
        <v>2530</v>
      </c>
    </row>
    <row r="4164" spans="1:9" x14ac:dyDescent="0.2">
      <c r="A4164" s="71">
        <v>7215657170141</v>
      </c>
      <c r="B4164" s="71">
        <v>7006567962780</v>
      </c>
      <c r="C4164" s="70" t="s">
        <v>48</v>
      </c>
      <c r="D4164">
        <v>0</v>
      </c>
      <c r="E4164" s="72">
        <v>20900</v>
      </c>
      <c r="F4164" s="72">
        <v>47100</v>
      </c>
      <c r="G4164" s="70" t="s">
        <v>84</v>
      </c>
      <c r="H4164" s="70" t="s">
        <v>2534</v>
      </c>
      <c r="I4164" s="70" t="s">
        <v>91</v>
      </c>
    </row>
    <row r="4165" spans="1:9" x14ac:dyDescent="0.2">
      <c r="A4165" s="71">
        <v>7215662330187</v>
      </c>
      <c r="B4165" s="71">
        <v>7006568374212</v>
      </c>
      <c r="C4165" s="70" t="s">
        <v>48</v>
      </c>
      <c r="D4165">
        <v>0</v>
      </c>
      <c r="E4165" s="72">
        <v>29300</v>
      </c>
      <c r="F4165" s="72">
        <v>37200</v>
      </c>
      <c r="G4165" s="70" t="s">
        <v>84</v>
      </c>
      <c r="H4165" s="70" t="s">
        <v>2535</v>
      </c>
      <c r="I4165" s="70" t="s">
        <v>91</v>
      </c>
    </row>
    <row r="4166" spans="1:9" x14ac:dyDescent="0.2">
      <c r="A4166" s="71">
        <v>7215669070252</v>
      </c>
      <c r="B4166" s="71">
        <v>7006577748108</v>
      </c>
      <c r="C4166" s="70" t="s">
        <v>48</v>
      </c>
      <c r="D4166">
        <v>0</v>
      </c>
      <c r="E4166" s="72">
        <v>11500</v>
      </c>
      <c r="F4166" s="72">
        <v>49500</v>
      </c>
      <c r="G4166" s="70" t="s">
        <v>84</v>
      </c>
      <c r="H4166" s="70" t="s">
        <v>2536</v>
      </c>
      <c r="I4166" s="70" t="s">
        <v>91</v>
      </c>
    </row>
    <row r="4167" spans="1:9" x14ac:dyDescent="0.2">
      <c r="A4167" s="71">
        <v>7215683150205</v>
      </c>
      <c r="B4167" s="71">
        <v>7006559088082</v>
      </c>
      <c r="C4167" s="70" t="s">
        <v>48</v>
      </c>
      <c r="D4167">
        <v>0</v>
      </c>
      <c r="E4167" s="72">
        <v>0</v>
      </c>
      <c r="F4167" s="72">
        <v>-18100</v>
      </c>
      <c r="G4167" s="70" t="s">
        <v>82</v>
      </c>
      <c r="H4167" s="70" t="s">
        <v>981</v>
      </c>
      <c r="I4167" s="70" t="s">
        <v>91</v>
      </c>
    </row>
    <row r="4168" spans="1:9" x14ac:dyDescent="0.2">
      <c r="A4168" s="71">
        <v>7215687830249</v>
      </c>
      <c r="B4168" s="71">
        <v>7006557369616</v>
      </c>
      <c r="C4168" s="70" t="s">
        <v>48</v>
      </c>
      <c r="D4168">
        <v>0</v>
      </c>
      <c r="E4168" s="72">
        <v>0</v>
      </c>
      <c r="F4168" s="72">
        <v>-3200</v>
      </c>
      <c r="G4168" s="70" t="s">
        <v>82</v>
      </c>
      <c r="H4168" s="70" t="s">
        <v>771</v>
      </c>
      <c r="I4168" s="70" t="s">
        <v>91</v>
      </c>
    </row>
    <row r="4169" spans="1:9" x14ac:dyDescent="0.2">
      <c r="A4169" s="71">
        <v>7215752970500</v>
      </c>
      <c r="B4169" s="71">
        <v>7006571889734</v>
      </c>
      <c r="C4169" s="70" t="s">
        <v>48</v>
      </c>
      <c r="D4169">
        <v>0</v>
      </c>
      <c r="E4169" s="72">
        <v>0</v>
      </c>
      <c r="F4169" s="72">
        <v>-6700</v>
      </c>
      <c r="G4169" s="70" t="s">
        <v>82</v>
      </c>
      <c r="H4169" s="70" t="s">
        <v>247</v>
      </c>
      <c r="I4169" s="70" t="s">
        <v>91</v>
      </c>
    </row>
    <row r="4170" spans="1:9" x14ac:dyDescent="0.2">
      <c r="A4170" s="71">
        <v>7215757140532</v>
      </c>
      <c r="B4170" s="71">
        <v>7006572510604</v>
      </c>
      <c r="C4170" s="70" t="s">
        <v>48</v>
      </c>
      <c r="D4170">
        <v>0</v>
      </c>
      <c r="E4170" s="72">
        <v>0</v>
      </c>
      <c r="F4170" s="72">
        <v>-12100</v>
      </c>
      <c r="G4170" s="70" t="s">
        <v>82</v>
      </c>
      <c r="H4170" s="70" t="s">
        <v>2262</v>
      </c>
      <c r="I4170" s="70" t="s">
        <v>91</v>
      </c>
    </row>
    <row r="4171" spans="1:9" x14ac:dyDescent="0.2">
      <c r="A4171" s="71">
        <v>7215780410632</v>
      </c>
      <c r="B4171" s="71">
        <v>7006570337153</v>
      </c>
      <c r="C4171" s="70" t="s">
        <v>48</v>
      </c>
      <c r="D4171">
        <v>-0.64</v>
      </c>
      <c r="E4171" s="72">
        <v>0</v>
      </c>
      <c r="F4171" s="72">
        <v>0</v>
      </c>
      <c r="G4171" s="70" t="s">
        <v>76</v>
      </c>
      <c r="H4171" s="70" t="s">
        <v>2138</v>
      </c>
      <c r="I4171" s="70" t="s">
        <v>94</v>
      </c>
    </row>
    <row r="4172" spans="1:9" x14ac:dyDescent="0.2">
      <c r="A4172" s="71">
        <v>7215780410633</v>
      </c>
      <c r="B4172" s="71">
        <v>7006570337153</v>
      </c>
      <c r="C4172" s="70" t="s">
        <v>75</v>
      </c>
      <c r="D4172">
        <v>0.64</v>
      </c>
      <c r="E4172" s="72">
        <v>0</v>
      </c>
      <c r="F4172" s="72">
        <v>0</v>
      </c>
      <c r="G4172" s="70" t="s">
        <v>76</v>
      </c>
      <c r="H4172" s="70" t="s">
        <v>2138</v>
      </c>
      <c r="I4172" s="70" t="s">
        <v>153</v>
      </c>
    </row>
    <row r="4173" spans="1:9" x14ac:dyDescent="0.2">
      <c r="A4173" s="71">
        <v>7215780410634</v>
      </c>
      <c r="B4173" s="71">
        <v>7006570337153</v>
      </c>
      <c r="C4173" s="70" t="s">
        <v>48</v>
      </c>
      <c r="D4173">
        <v>0</v>
      </c>
      <c r="E4173" s="72">
        <v>-37400</v>
      </c>
      <c r="F4173" s="72">
        <v>-24800</v>
      </c>
      <c r="G4173" s="70" t="s">
        <v>82</v>
      </c>
      <c r="H4173" s="70" t="s">
        <v>2138</v>
      </c>
      <c r="I4173" s="70" t="s">
        <v>91</v>
      </c>
    </row>
    <row r="4174" spans="1:9" x14ac:dyDescent="0.2">
      <c r="A4174" s="71">
        <v>7215780410635</v>
      </c>
      <c r="B4174" s="71">
        <v>7006570337153</v>
      </c>
      <c r="C4174" s="70" t="s">
        <v>75</v>
      </c>
      <c r="D4174">
        <v>0</v>
      </c>
      <c r="E4174" s="72">
        <v>200</v>
      </c>
      <c r="F4174" s="72">
        <v>0</v>
      </c>
      <c r="G4174" s="70" t="s">
        <v>84</v>
      </c>
      <c r="H4174" s="70" t="s">
        <v>2138</v>
      </c>
      <c r="I4174" s="70" t="s">
        <v>83</v>
      </c>
    </row>
    <row r="4175" spans="1:9" x14ac:dyDescent="0.2">
      <c r="A4175" s="71">
        <v>7215806520124</v>
      </c>
      <c r="B4175" s="71">
        <v>7006574293264</v>
      </c>
      <c r="C4175" s="70" t="s">
        <v>81</v>
      </c>
      <c r="D4175">
        <v>0</v>
      </c>
      <c r="E4175" s="72">
        <v>-53400</v>
      </c>
      <c r="F4175" s="72">
        <v>0</v>
      </c>
      <c r="G4175" s="70" t="s">
        <v>82</v>
      </c>
      <c r="H4175" s="70" t="s">
        <v>2324</v>
      </c>
      <c r="I4175" s="70" t="s">
        <v>2530</v>
      </c>
    </row>
    <row r="4176" spans="1:9" x14ac:dyDescent="0.2">
      <c r="A4176" s="71">
        <v>7215876660141</v>
      </c>
      <c r="B4176" s="71">
        <v>7006555902603</v>
      </c>
      <c r="C4176" s="70" t="s">
        <v>48</v>
      </c>
      <c r="D4176">
        <v>0</v>
      </c>
      <c r="E4176" s="72">
        <v>0</v>
      </c>
      <c r="F4176" s="72">
        <v>0</v>
      </c>
      <c r="G4176" s="70" t="s">
        <v>82</v>
      </c>
      <c r="H4176" s="70" t="s">
        <v>122</v>
      </c>
      <c r="I4176" s="70" t="s">
        <v>91</v>
      </c>
    </row>
    <row r="4177" spans="1:9" x14ac:dyDescent="0.2">
      <c r="A4177" s="71">
        <v>7218176320656</v>
      </c>
      <c r="B4177" s="71">
        <v>7006566426571</v>
      </c>
      <c r="C4177" s="70" t="s">
        <v>48</v>
      </c>
      <c r="D4177">
        <v>0</v>
      </c>
      <c r="E4177" s="72">
        <v>0</v>
      </c>
      <c r="F4177" s="72">
        <v>-135000</v>
      </c>
      <c r="G4177" s="70" t="s">
        <v>82</v>
      </c>
      <c r="H4177" s="70" t="s">
        <v>126</v>
      </c>
      <c r="I4177" s="70" t="s">
        <v>2530</v>
      </c>
    </row>
    <row r="4178" spans="1:9" x14ac:dyDescent="0.2">
      <c r="A4178" s="71">
        <v>7218177800710</v>
      </c>
      <c r="B4178" s="71">
        <v>7006556344714</v>
      </c>
      <c r="C4178" s="70" t="s">
        <v>48</v>
      </c>
      <c r="D4178">
        <v>0</v>
      </c>
      <c r="E4178" s="72">
        <v>0</v>
      </c>
      <c r="F4178" s="72">
        <v>-58200</v>
      </c>
      <c r="G4178" s="70" t="s">
        <v>82</v>
      </c>
      <c r="H4178" s="70" t="s">
        <v>637</v>
      </c>
      <c r="I4178" s="70" t="s">
        <v>2530</v>
      </c>
    </row>
    <row r="4179" spans="1:9" x14ac:dyDescent="0.2">
      <c r="A4179" s="71">
        <v>7218197910919</v>
      </c>
      <c r="B4179" s="71">
        <v>7006569656108</v>
      </c>
      <c r="C4179" s="70" t="s">
        <v>48</v>
      </c>
      <c r="D4179">
        <v>0</v>
      </c>
      <c r="E4179" s="72">
        <v>-106500</v>
      </c>
      <c r="F4179" s="72">
        <v>-3500</v>
      </c>
      <c r="G4179" s="70" t="s">
        <v>82</v>
      </c>
      <c r="H4179" s="70" t="s">
        <v>2111</v>
      </c>
      <c r="I4179" s="70" t="s">
        <v>2530</v>
      </c>
    </row>
    <row r="4180" spans="1:9" x14ac:dyDescent="0.2">
      <c r="A4180" s="71">
        <v>7218214841069</v>
      </c>
      <c r="B4180" s="71">
        <v>7006577657951</v>
      </c>
      <c r="C4180" s="70" t="s">
        <v>117</v>
      </c>
      <c r="D4180">
        <v>-0.6</v>
      </c>
      <c r="E4180" s="72">
        <v>0</v>
      </c>
      <c r="F4180" s="72">
        <v>0</v>
      </c>
      <c r="G4180" s="70" t="s">
        <v>76</v>
      </c>
      <c r="H4180" s="70" t="s">
        <v>2449</v>
      </c>
      <c r="I4180" s="70" t="s">
        <v>89</v>
      </c>
    </row>
    <row r="4181" spans="1:9" x14ac:dyDescent="0.2">
      <c r="A4181" s="71">
        <v>7218214841070</v>
      </c>
      <c r="B4181" s="71">
        <v>7006577657951</v>
      </c>
      <c r="C4181" s="70" t="s">
        <v>81</v>
      </c>
      <c r="D4181">
        <v>0.6</v>
      </c>
      <c r="E4181" s="72">
        <v>0</v>
      </c>
      <c r="F4181" s="72">
        <v>0</v>
      </c>
      <c r="G4181" s="70" t="s">
        <v>76</v>
      </c>
      <c r="H4181" s="70" t="s">
        <v>2449</v>
      </c>
      <c r="I4181" s="70" t="s">
        <v>159</v>
      </c>
    </row>
    <row r="4182" spans="1:9" x14ac:dyDescent="0.2">
      <c r="A4182" s="71">
        <v>7218214841071</v>
      </c>
      <c r="B4182" s="71">
        <v>7006577657951</v>
      </c>
      <c r="C4182" s="70" t="s">
        <v>81</v>
      </c>
      <c r="D4182">
        <v>0</v>
      </c>
      <c r="E4182" s="72">
        <v>2300</v>
      </c>
      <c r="F4182" s="72">
        <v>0</v>
      </c>
      <c r="G4182" s="70" t="s">
        <v>84</v>
      </c>
      <c r="H4182" s="70" t="s">
        <v>2449</v>
      </c>
      <c r="I4182" s="70" t="s">
        <v>91</v>
      </c>
    </row>
    <row r="4183" spans="1:9" x14ac:dyDescent="0.2">
      <c r="A4183" s="71">
        <v>7218215761112</v>
      </c>
      <c r="B4183" s="71">
        <v>7006569986628</v>
      </c>
      <c r="C4183" s="70" t="s">
        <v>48</v>
      </c>
      <c r="D4183">
        <v>0</v>
      </c>
      <c r="E4183" s="72">
        <v>0</v>
      </c>
      <c r="F4183" s="72">
        <v>-400</v>
      </c>
      <c r="G4183" s="70" t="s">
        <v>82</v>
      </c>
      <c r="H4183" s="70" t="s">
        <v>2122</v>
      </c>
      <c r="I4183" s="70" t="s">
        <v>2530</v>
      </c>
    </row>
    <row r="4184" spans="1:9" x14ac:dyDescent="0.2">
      <c r="A4184" s="71">
        <v>7218241170172</v>
      </c>
      <c r="B4184" s="71">
        <v>7006571639385</v>
      </c>
      <c r="C4184" s="70" t="s">
        <v>48</v>
      </c>
      <c r="D4184">
        <v>0</v>
      </c>
      <c r="E4184" s="72">
        <v>0</v>
      </c>
      <c r="F4184" s="72">
        <v>-5800</v>
      </c>
      <c r="G4184" s="70" t="s">
        <v>82</v>
      </c>
      <c r="H4184" s="70" t="s">
        <v>2221</v>
      </c>
      <c r="I4184" s="70" t="s">
        <v>91</v>
      </c>
    </row>
    <row r="4185" spans="1:9" x14ac:dyDescent="0.2">
      <c r="A4185" s="71">
        <v>7218244810237</v>
      </c>
      <c r="B4185" s="71">
        <v>7006568294060</v>
      </c>
      <c r="C4185" s="70" t="s">
        <v>48</v>
      </c>
      <c r="D4185">
        <v>0</v>
      </c>
      <c r="E4185" s="72">
        <v>0</v>
      </c>
      <c r="F4185" s="72">
        <v>-50200</v>
      </c>
      <c r="G4185" s="70" t="s">
        <v>82</v>
      </c>
      <c r="H4185" s="70" t="s">
        <v>2056</v>
      </c>
      <c r="I4185" s="70" t="s">
        <v>91</v>
      </c>
    </row>
    <row r="4186" spans="1:9" x14ac:dyDescent="0.2">
      <c r="A4186" s="71">
        <v>7218252270373</v>
      </c>
      <c r="B4186" s="71">
        <v>7006567049264</v>
      </c>
      <c r="C4186" s="70" t="s">
        <v>48</v>
      </c>
      <c r="D4186">
        <v>0</v>
      </c>
      <c r="E4186" s="72">
        <v>0</v>
      </c>
      <c r="F4186" s="72">
        <v>-16900</v>
      </c>
      <c r="G4186" s="70" t="s">
        <v>82</v>
      </c>
      <c r="H4186" s="70" t="s">
        <v>1933</v>
      </c>
      <c r="I4186" s="70" t="s">
        <v>91</v>
      </c>
    </row>
    <row r="4187" spans="1:9" x14ac:dyDescent="0.2">
      <c r="A4187" s="71">
        <v>7218255210392</v>
      </c>
      <c r="B4187" s="71">
        <v>7006567781998</v>
      </c>
      <c r="C4187" s="70" t="s">
        <v>48</v>
      </c>
      <c r="D4187">
        <v>0</v>
      </c>
      <c r="E4187" s="72">
        <v>-40300</v>
      </c>
      <c r="F4187" s="72">
        <v>0</v>
      </c>
      <c r="G4187" s="70" t="s">
        <v>82</v>
      </c>
      <c r="H4187" s="70" t="s">
        <v>1996</v>
      </c>
      <c r="I4187" s="70" t="s">
        <v>91</v>
      </c>
    </row>
    <row r="4188" spans="1:9" x14ac:dyDescent="0.2">
      <c r="A4188" s="71">
        <v>7218306100138</v>
      </c>
      <c r="B4188" s="71">
        <v>7006560514896</v>
      </c>
      <c r="C4188" s="70" t="s">
        <v>48</v>
      </c>
      <c r="D4188">
        <v>0</v>
      </c>
      <c r="E4188" s="72">
        <v>0</v>
      </c>
      <c r="F4188" s="72">
        <v>-92000</v>
      </c>
      <c r="G4188" s="70" t="s">
        <v>82</v>
      </c>
      <c r="H4188" s="70" t="s">
        <v>1134</v>
      </c>
      <c r="I4188" s="70" t="s">
        <v>2537</v>
      </c>
    </row>
    <row r="4189" spans="1:9" x14ac:dyDescent="0.2">
      <c r="A4189" s="71">
        <v>7218313640189</v>
      </c>
      <c r="B4189" s="71">
        <v>7006562103945</v>
      </c>
      <c r="C4189" s="70" t="s">
        <v>111</v>
      </c>
      <c r="D4189">
        <v>0</v>
      </c>
      <c r="E4189" s="72">
        <v>-66100</v>
      </c>
      <c r="F4189" s="72">
        <v>0</v>
      </c>
      <c r="G4189" s="70" t="s">
        <v>82</v>
      </c>
      <c r="H4189" s="70" t="s">
        <v>307</v>
      </c>
      <c r="I4189" s="70" t="s">
        <v>2530</v>
      </c>
    </row>
    <row r="4190" spans="1:9" x14ac:dyDescent="0.2">
      <c r="A4190" s="71">
        <v>7218316530231</v>
      </c>
      <c r="B4190" s="71">
        <v>7006563541736</v>
      </c>
      <c r="C4190" s="70" t="s">
        <v>48</v>
      </c>
      <c r="D4190">
        <v>0</v>
      </c>
      <c r="E4190" s="72">
        <v>0</v>
      </c>
      <c r="F4190" s="72">
        <v>-25600</v>
      </c>
      <c r="G4190" s="70" t="s">
        <v>82</v>
      </c>
      <c r="H4190" s="70" t="s">
        <v>1566</v>
      </c>
      <c r="I4190" s="70" t="s">
        <v>2530</v>
      </c>
    </row>
    <row r="4191" spans="1:9" x14ac:dyDescent="0.2">
      <c r="A4191" s="71">
        <v>7218319030346</v>
      </c>
      <c r="B4191" s="71">
        <v>7006571759545</v>
      </c>
      <c r="C4191" s="70" t="s">
        <v>48</v>
      </c>
      <c r="D4191">
        <v>0</v>
      </c>
      <c r="E4191" s="72">
        <v>0</v>
      </c>
      <c r="F4191" s="72">
        <v>-18700</v>
      </c>
      <c r="G4191" s="70" t="s">
        <v>82</v>
      </c>
      <c r="H4191" s="70" t="s">
        <v>2227</v>
      </c>
      <c r="I4191" s="70" t="s">
        <v>2530</v>
      </c>
    </row>
    <row r="4192" spans="1:9" x14ac:dyDescent="0.2">
      <c r="A4192" s="71">
        <v>7218320610374</v>
      </c>
      <c r="B4192" s="71">
        <v>7006565189781</v>
      </c>
      <c r="C4192" s="70" t="s">
        <v>48</v>
      </c>
      <c r="D4192">
        <v>0</v>
      </c>
      <c r="E4192" s="72">
        <v>0</v>
      </c>
      <c r="F4192" s="72">
        <v>-75500</v>
      </c>
      <c r="G4192" s="70" t="s">
        <v>82</v>
      </c>
      <c r="H4192" s="70" t="s">
        <v>1735</v>
      </c>
      <c r="I4192" s="70" t="s">
        <v>2538</v>
      </c>
    </row>
    <row r="4193" spans="1:9" x14ac:dyDescent="0.2">
      <c r="A4193" s="71">
        <v>7218323170427</v>
      </c>
      <c r="B4193" s="71">
        <v>7006567972851</v>
      </c>
      <c r="C4193" s="70" t="s">
        <v>48</v>
      </c>
      <c r="D4193">
        <v>0</v>
      </c>
      <c r="E4193" s="72">
        <v>0</v>
      </c>
      <c r="F4193" s="72">
        <v>-16000</v>
      </c>
      <c r="G4193" s="70" t="s">
        <v>82</v>
      </c>
      <c r="H4193" s="70" t="s">
        <v>2020</v>
      </c>
      <c r="I4193" s="70" t="s">
        <v>2530</v>
      </c>
    </row>
    <row r="4194" spans="1:9" x14ac:dyDescent="0.2">
      <c r="A4194" s="71">
        <v>7218325430560</v>
      </c>
      <c r="B4194" s="71">
        <v>7006556394921</v>
      </c>
      <c r="C4194" s="70" t="s">
        <v>48</v>
      </c>
      <c r="D4194">
        <v>0</v>
      </c>
      <c r="E4194" s="72">
        <v>0</v>
      </c>
      <c r="F4194" s="72">
        <v>-12600</v>
      </c>
      <c r="G4194" s="70" t="s">
        <v>82</v>
      </c>
      <c r="H4194" s="70" t="s">
        <v>642</v>
      </c>
      <c r="I4194" s="70" t="s">
        <v>2530</v>
      </c>
    </row>
    <row r="4195" spans="1:9" x14ac:dyDescent="0.2">
      <c r="A4195" s="71">
        <v>7218326680607</v>
      </c>
      <c r="B4195" s="71">
        <v>7006555962976</v>
      </c>
      <c r="C4195" s="70" t="s">
        <v>48</v>
      </c>
      <c r="D4195">
        <v>0</v>
      </c>
      <c r="E4195" s="72">
        <v>0</v>
      </c>
      <c r="F4195" s="72">
        <v>-51400</v>
      </c>
      <c r="G4195" s="70" t="s">
        <v>82</v>
      </c>
      <c r="H4195" s="70" t="s">
        <v>594</v>
      </c>
      <c r="I4195" s="70" t="s">
        <v>2530</v>
      </c>
    </row>
    <row r="4196" spans="1:9" x14ac:dyDescent="0.2">
      <c r="A4196" s="71">
        <v>7218328230643</v>
      </c>
      <c r="B4196" s="71">
        <v>7006564707390</v>
      </c>
      <c r="C4196" s="70" t="s">
        <v>48</v>
      </c>
      <c r="D4196">
        <v>0</v>
      </c>
      <c r="E4196" s="72">
        <v>0</v>
      </c>
      <c r="F4196" s="72">
        <v>-65300</v>
      </c>
      <c r="G4196" s="70" t="s">
        <v>82</v>
      </c>
      <c r="H4196" s="70" t="s">
        <v>1700</v>
      </c>
      <c r="I4196" s="70" t="s">
        <v>2530</v>
      </c>
    </row>
    <row r="4197" spans="1:9" x14ac:dyDescent="0.2">
      <c r="A4197" s="71">
        <v>7218329830700</v>
      </c>
      <c r="B4197" s="71">
        <v>7006561379736</v>
      </c>
      <c r="C4197" s="70" t="s">
        <v>117</v>
      </c>
      <c r="D4197">
        <v>0</v>
      </c>
      <c r="E4197" s="72">
        <v>-105000</v>
      </c>
      <c r="F4197" s="72">
        <v>0</v>
      </c>
      <c r="G4197" s="70" t="s">
        <v>82</v>
      </c>
      <c r="H4197" s="70" t="s">
        <v>1232</v>
      </c>
      <c r="I4197" s="70" t="s">
        <v>2530</v>
      </c>
    </row>
    <row r="4198" spans="1:9" x14ac:dyDescent="0.2">
      <c r="A4198" s="71">
        <v>7218331120728</v>
      </c>
      <c r="B4198" s="71">
        <v>7006562536186</v>
      </c>
      <c r="C4198" s="70" t="s">
        <v>48</v>
      </c>
      <c r="D4198">
        <v>0</v>
      </c>
      <c r="E4198" s="72">
        <v>0</v>
      </c>
      <c r="F4198" s="72">
        <v>-4500</v>
      </c>
      <c r="G4198" s="70" t="s">
        <v>82</v>
      </c>
      <c r="H4198" s="70" t="s">
        <v>295</v>
      </c>
      <c r="I4198" s="70" t="s">
        <v>2530</v>
      </c>
    </row>
    <row r="4199" spans="1:9" x14ac:dyDescent="0.2">
      <c r="A4199" s="71">
        <v>7218332330754</v>
      </c>
      <c r="B4199" s="71">
        <v>7006562556221</v>
      </c>
      <c r="C4199" s="70" t="s">
        <v>48</v>
      </c>
      <c r="D4199">
        <v>0</v>
      </c>
      <c r="E4199" s="72">
        <v>0</v>
      </c>
      <c r="F4199" s="72">
        <v>-123600</v>
      </c>
      <c r="G4199" s="70" t="s">
        <v>82</v>
      </c>
      <c r="H4199" s="70" t="s">
        <v>1408</v>
      </c>
      <c r="I4199" s="70" t="s">
        <v>2530</v>
      </c>
    </row>
    <row r="4200" spans="1:9" x14ac:dyDescent="0.2">
      <c r="A4200" s="71">
        <v>7218334060809</v>
      </c>
      <c r="B4200" s="71">
        <v>7006562586353</v>
      </c>
      <c r="C4200" s="70" t="s">
        <v>48</v>
      </c>
      <c r="D4200">
        <v>0</v>
      </c>
      <c r="E4200" s="72">
        <v>0</v>
      </c>
      <c r="F4200" s="72">
        <v>-116300</v>
      </c>
      <c r="G4200" s="70" t="s">
        <v>82</v>
      </c>
      <c r="H4200" s="70" t="s">
        <v>1411</v>
      </c>
      <c r="I4200" s="70" t="s">
        <v>2530</v>
      </c>
    </row>
    <row r="4201" spans="1:9" x14ac:dyDescent="0.2">
      <c r="A4201" s="71">
        <v>7218335260842</v>
      </c>
      <c r="B4201" s="71">
        <v>7006575044333</v>
      </c>
      <c r="C4201" s="70" t="s">
        <v>48</v>
      </c>
      <c r="D4201">
        <v>0</v>
      </c>
      <c r="E4201" s="72">
        <v>0</v>
      </c>
      <c r="F4201" s="72">
        <v>-20500</v>
      </c>
      <c r="G4201" s="70" t="s">
        <v>82</v>
      </c>
      <c r="H4201" s="70" t="s">
        <v>2349</v>
      </c>
      <c r="I4201" s="70" t="s">
        <v>2530</v>
      </c>
    </row>
    <row r="4202" spans="1:9" x14ac:dyDescent="0.2">
      <c r="A4202" s="71">
        <v>7218338170923</v>
      </c>
      <c r="B4202" s="71">
        <v>7006562124201</v>
      </c>
      <c r="C4202" s="70" t="s">
        <v>48</v>
      </c>
      <c r="D4202">
        <v>0</v>
      </c>
      <c r="E4202" s="72">
        <v>0</v>
      </c>
      <c r="F4202" s="72">
        <v>-12600</v>
      </c>
      <c r="G4202" s="70" t="s">
        <v>82</v>
      </c>
      <c r="H4202" s="70" t="s">
        <v>1343</v>
      </c>
      <c r="I4202" s="70" t="s">
        <v>2530</v>
      </c>
    </row>
    <row r="4203" spans="1:9" x14ac:dyDescent="0.2">
      <c r="A4203" s="71">
        <v>7218339020958</v>
      </c>
      <c r="B4203" s="71">
        <v>7006564245103</v>
      </c>
      <c r="C4203" s="70" t="s">
        <v>48</v>
      </c>
      <c r="D4203">
        <v>0</v>
      </c>
      <c r="E4203" s="72">
        <v>0</v>
      </c>
      <c r="F4203" s="72">
        <v>-20400</v>
      </c>
      <c r="G4203" s="70" t="s">
        <v>82</v>
      </c>
      <c r="H4203" s="70" t="s">
        <v>1665</v>
      </c>
      <c r="I4203" s="70" t="s">
        <v>2530</v>
      </c>
    </row>
    <row r="4204" spans="1:9" x14ac:dyDescent="0.2">
      <c r="A4204" s="71">
        <v>7218354331151</v>
      </c>
      <c r="B4204" s="71">
        <v>7038567927845</v>
      </c>
      <c r="C4204" s="70" t="s">
        <v>48</v>
      </c>
      <c r="D4204">
        <v>0</v>
      </c>
      <c r="E4204" s="72">
        <v>-25600</v>
      </c>
      <c r="F4204" s="72">
        <v>-5500</v>
      </c>
      <c r="G4204" s="70" t="s">
        <v>82</v>
      </c>
      <c r="H4204" s="70" t="s">
        <v>149</v>
      </c>
      <c r="I4204" s="70" t="s">
        <v>2530</v>
      </c>
    </row>
    <row r="4205" spans="1:9" x14ac:dyDescent="0.2">
      <c r="A4205" s="71">
        <v>7218354680453</v>
      </c>
      <c r="B4205" s="71">
        <v>7006564184943</v>
      </c>
      <c r="C4205" s="70" t="s">
        <v>48</v>
      </c>
      <c r="D4205">
        <v>0</v>
      </c>
      <c r="E4205" s="72">
        <v>0</v>
      </c>
      <c r="F4205" s="72">
        <v>-15300</v>
      </c>
      <c r="G4205" s="70" t="s">
        <v>82</v>
      </c>
      <c r="H4205" s="70" t="s">
        <v>1661</v>
      </c>
      <c r="I4205" s="70" t="s">
        <v>91</v>
      </c>
    </row>
    <row r="4206" spans="1:9" x14ac:dyDescent="0.2">
      <c r="A4206" s="71">
        <v>7218366171304</v>
      </c>
      <c r="B4206" s="71">
        <v>7006569365687</v>
      </c>
      <c r="C4206" s="70" t="s">
        <v>48</v>
      </c>
      <c r="D4206">
        <v>0</v>
      </c>
      <c r="E4206" s="72">
        <v>-51000</v>
      </c>
      <c r="F4206" s="72">
        <v>-81900</v>
      </c>
      <c r="G4206" s="70" t="s">
        <v>82</v>
      </c>
      <c r="H4206" s="70" t="s">
        <v>2099</v>
      </c>
      <c r="I4206" s="70" t="s">
        <v>2530</v>
      </c>
    </row>
    <row r="4207" spans="1:9" x14ac:dyDescent="0.2">
      <c r="A4207" s="71">
        <v>7218370281379</v>
      </c>
      <c r="B4207" s="71">
        <v>7006574573699</v>
      </c>
      <c r="C4207" s="70" t="s">
        <v>48</v>
      </c>
      <c r="D4207">
        <v>0</v>
      </c>
      <c r="E4207" s="72">
        <v>-49300</v>
      </c>
      <c r="F4207" s="72">
        <v>-62700</v>
      </c>
      <c r="G4207" s="70" t="s">
        <v>82</v>
      </c>
      <c r="H4207" s="70" t="s">
        <v>2331</v>
      </c>
      <c r="I4207" s="70" t="s">
        <v>2530</v>
      </c>
    </row>
    <row r="4208" spans="1:9" x14ac:dyDescent="0.2">
      <c r="A4208" s="71">
        <v>7218372511470</v>
      </c>
      <c r="B4208" s="71">
        <v>7006562144299</v>
      </c>
      <c r="C4208" s="70" t="s">
        <v>48</v>
      </c>
      <c r="D4208">
        <v>0</v>
      </c>
      <c r="E4208" s="72">
        <v>-15000</v>
      </c>
      <c r="F4208" s="72">
        <v>-31600</v>
      </c>
      <c r="G4208" s="70" t="s">
        <v>82</v>
      </c>
      <c r="H4208" s="70" t="s">
        <v>1346</v>
      </c>
      <c r="I4208" s="70" t="s">
        <v>2530</v>
      </c>
    </row>
    <row r="4209" spans="1:9" x14ac:dyDescent="0.2">
      <c r="A4209" s="71">
        <v>7218374881567</v>
      </c>
      <c r="B4209" s="71">
        <v>7006566627577</v>
      </c>
      <c r="C4209" s="70" t="s">
        <v>48</v>
      </c>
      <c r="D4209">
        <v>0</v>
      </c>
      <c r="E4209" s="72">
        <v>-37900</v>
      </c>
      <c r="F4209" s="72">
        <v>-15300</v>
      </c>
      <c r="G4209" s="70" t="s">
        <v>82</v>
      </c>
      <c r="H4209" s="70" t="s">
        <v>1897</v>
      </c>
      <c r="I4209" s="70" t="s">
        <v>2530</v>
      </c>
    </row>
    <row r="4210" spans="1:9" x14ac:dyDescent="0.2">
      <c r="A4210" s="71">
        <v>7218381271614</v>
      </c>
      <c r="B4210" s="71">
        <v>7006560876559</v>
      </c>
      <c r="C4210" s="70" t="s">
        <v>48</v>
      </c>
      <c r="D4210">
        <v>0</v>
      </c>
      <c r="E4210" s="72">
        <v>0</v>
      </c>
      <c r="F4210" s="72">
        <v>-126800</v>
      </c>
      <c r="G4210" s="70" t="s">
        <v>82</v>
      </c>
      <c r="H4210" s="70" t="s">
        <v>1168</v>
      </c>
      <c r="I4210" s="70" t="s">
        <v>2530</v>
      </c>
    </row>
    <row r="4211" spans="1:9" x14ac:dyDescent="0.2">
      <c r="A4211" s="71">
        <v>7218402101786</v>
      </c>
      <c r="B4211" s="71">
        <v>7006567741789</v>
      </c>
      <c r="C4211" s="70" t="s">
        <v>48</v>
      </c>
      <c r="D4211">
        <v>0</v>
      </c>
      <c r="E4211" s="72">
        <v>0</v>
      </c>
      <c r="F4211" s="72">
        <v>-19300</v>
      </c>
      <c r="G4211" s="70" t="s">
        <v>82</v>
      </c>
      <c r="H4211" s="70" t="s">
        <v>1991</v>
      </c>
      <c r="I4211" s="70" t="s">
        <v>2530</v>
      </c>
    </row>
    <row r="4212" spans="1:9" x14ac:dyDescent="0.2">
      <c r="A4212" s="71">
        <v>7218403371812</v>
      </c>
      <c r="B4212" s="71">
        <v>7006565582349</v>
      </c>
      <c r="C4212" s="70" t="s">
        <v>48</v>
      </c>
      <c r="D4212">
        <v>0</v>
      </c>
      <c r="E4212" s="72">
        <v>0</v>
      </c>
      <c r="F4212" s="72">
        <v>-15300</v>
      </c>
      <c r="G4212" s="70" t="s">
        <v>82</v>
      </c>
      <c r="H4212" s="70" t="s">
        <v>1781</v>
      </c>
      <c r="I4212" s="70" t="s">
        <v>2530</v>
      </c>
    </row>
    <row r="4213" spans="1:9" x14ac:dyDescent="0.2">
      <c r="A4213" s="71">
        <v>7218406261878</v>
      </c>
      <c r="B4213" s="71">
        <v>7006557299347</v>
      </c>
      <c r="C4213" s="70" t="s">
        <v>48</v>
      </c>
      <c r="D4213">
        <v>0</v>
      </c>
      <c r="E4213" s="72">
        <v>0</v>
      </c>
      <c r="F4213" s="72">
        <v>-84300</v>
      </c>
      <c r="G4213" s="70" t="s">
        <v>82</v>
      </c>
      <c r="H4213" s="70" t="s">
        <v>763</v>
      </c>
      <c r="I4213" s="70" t="s">
        <v>2530</v>
      </c>
    </row>
    <row r="4214" spans="1:9" x14ac:dyDescent="0.2">
      <c r="A4214" s="71">
        <v>7218410541927</v>
      </c>
      <c r="B4214" s="71">
        <v>7006564677318</v>
      </c>
      <c r="C4214" s="70" t="s">
        <v>48</v>
      </c>
      <c r="D4214">
        <v>0</v>
      </c>
      <c r="E4214" s="72">
        <v>0</v>
      </c>
      <c r="F4214" s="72">
        <v>-131100</v>
      </c>
      <c r="G4214" s="70" t="s">
        <v>82</v>
      </c>
      <c r="H4214" s="70" t="s">
        <v>1698</v>
      </c>
      <c r="I4214" s="70" t="s">
        <v>2530</v>
      </c>
    </row>
    <row r="4215" spans="1:9" x14ac:dyDescent="0.2">
      <c r="A4215" s="71">
        <v>7219069470306</v>
      </c>
      <c r="B4215" s="71">
        <v>7006562747155</v>
      </c>
      <c r="C4215" s="70" t="s">
        <v>48</v>
      </c>
      <c r="D4215">
        <v>0</v>
      </c>
      <c r="E4215" s="72">
        <v>0</v>
      </c>
      <c r="F4215" s="72">
        <v>-37100</v>
      </c>
      <c r="G4215" s="70" t="s">
        <v>82</v>
      </c>
      <c r="H4215" s="70" t="s">
        <v>1429</v>
      </c>
      <c r="I4215" s="70" t="s">
        <v>2530</v>
      </c>
    </row>
    <row r="4216" spans="1:9" x14ac:dyDescent="0.2">
      <c r="A4216" s="71">
        <v>7219072110359</v>
      </c>
      <c r="B4216" s="71">
        <v>7006562727064</v>
      </c>
      <c r="C4216" s="70" t="s">
        <v>48</v>
      </c>
      <c r="D4216">
        <v>0</v>
      </c>
      <c r="E4216" s="72">
        <v>0</v>
      </c>
      <c r="F4216" s="72">
        <v>33700</v>
      </c>
      <c r="G4216" s="70" t="s">
        <v>84</v>
      </c>
      <c r="H4216" s="70" t="s">
        <v>2539</v>
      </c>
      <c r="I4216" s="70" t="s">
        <v>91</v>
      </c>
    </row>
    <row r="4217" spans="1:9" x14ac:dyDescent="0.2">
      <c r="A4217" s="71">
        <v>7219072520380</v>
      </c>
      <c r="B4217" s="71">
        <v>7006562857588</v>
      </c>
      <c r="C4217" s="70" t="s">
        <v>48</v>
      </c>
      <c r="D4217">
        <v>0</v>
      </c>
      <c r="E4217" s="72">
        <v>0</v>
      </c>
      <c r="F4217" s="72">
        <v>-1600</v>
      </c>
      <c r="G4217" s="70" t="s">
        <v>82</v>
      </c>
      <c r="H4217" s="70" t="s">
        <v>1442</v>
      </c>
      <c r="I4217" s="70" t="s">
        <v>2530</v>
      </c>
    </row>
    <row r="4218" spans="1:9" x14ac:dyDescent="0.2">
      <c r="A4218" s="71">
        <v>7219073580405</v>
      </c>
      <c r="B4218" s="71">
        <v>7006568253846</v>
      </c>
      <c r="C4218" s="70" t="s">
        <v>48</v>
      </c>
      <c r="D4218">
        <v>0</v>
      </c>
      <c r="E4218" s="72">
        <v>0</v>
      </c>
      <c r="F4218" s="72">
        <v>-20900</v>
      </c>
      <c r="G4218" s="70" t="s">
        <v>82</v>
      </c>
      <c r="H4218" s="70" t="s">
        <v>2049</v>
      </c>
      <c r="I4218" s="70" t="s">
        <v>2530</v>
      </c>
    </row>
    <row r="4219" spans="1:9" x14ac:dyDescent="0.2">
      <c r="A4219" s="71">
        <v>7219093740443</v>
      </c>
      <c r="B4219" s="71">
        <v>7006562566251</v>
      </c>
      <c r="C4219" s="70" t="s">
        <v>48</v>
      </c>
      <c r="D4219">
        <v>0</v>
      </c>
      <c r="E4219" s="72">
        <v>0</v>
      </c>
      <c r="F4219" s="72">
        <v>-41000</v>
      </c>
      <c r="G4219" s="70" t="s">
        <v>82</v>
      </c>
      <c r="H4219" s="70" t="s">
        <v>1409</v>
      </c>
      <c r="I4219" s="70" t="s">
        <v>2530</v>
      </c>
    </row>
    <row r="4220" spans="1:9" x14ac:dyDescent="0.2">
      <c r="A4220" s="71">
        <v>7219095560481</v>
      </c>
      <c r="B4220" s="71">
        <v>7006555942928</v>
      </c>
      <c r="C4220" s="70" t="s">
        <v>48</v>
      </c>
      <c r="D4220">
        <v>0</v>
      </c>
      <c r="E4220" s="72">
        <v>0</v>
      </c>
      <c r="F4220" s="72">
        <v>-87400</v>
      </c>
      <c r="G4220" s="70" t="s">
        <v>82</v>
      </c>
      <c r="H4220" s="70" t="s">
        <v>186</v>
      </c>
      <c r="I4220" s="70" t="s">
        <v>2530</v>
      </c>
    </row>
    <row r="4221" spans="1:9" x14ac:dyDescent="0.2">
      <c r="A4221" s="71">
        <v>7219097140519</v>
      </c>
      <c r="B4221" s="71">
        <v>7006577798179</v>
      </c>
      <c r="C4221" s="70" t="s">
        <v>48</v>
      </c>
      <c r="D4221">
        <v>0</v>
      </c>
      <c r="E4221" s="72">
        <v>0</v>
      </c>
      <c r="F4221" s="72">
        <v>-134000</v>
      </c>
      <c r="G4221" s="70" t="s">
        <v>82</v>
      </c>
      <c r="H4221" s="70" t="s">
        <v>2452</v>
      </c>
      <c r="I4221" s="70" t="s">
        <v>2540</v>
      </c>
    </row>
    <row r="4222" spans="1:9" x14ac:dyDescent="0.2">
      <c r="A4222" s="71">
        <v>7219098510568</v>
      </c>
      <c r="B4222" s="71">
        <v>7006562807336</v>
      </c>
      <c r="C4222" s="70" t="s">
        <v>48</v>
      </c>
      <c r="D4222">
        <v>0</v>
      </c>
      <c r="E4222" s="72">
        <v>0</v>
      </c>
      <c r="F4222" s="72">
        <v>-8600</v>
      </c>
      <c r="G4222" s="70" t="s">
        <v>82</v>
      </c>
      <c r="H4222" s="70" t="s">
        <v>1434</v>
      </c>
      <c r="I4222" s="70" t="s">
        <v>2530</v>
      </c>
    </row>
    <row r="4223" spans="1:9" x14ac:dyDescent="0.2">
      <c r="A4223" s="71">
        <v>7219099760591</v>
      </c>
      <c r="B4223" s="71">
        <v>7006562978328</v>
      </c>
      <c r="C4223" s="70" t="s">
        <v>48</v>
      </c>
      <c r="D4223">
        <v>0</v>
      </c>
      <c r="E4223" s="72">
        <v>0</v>
      </c>
      <c r="F4223" s="72">
        <v>-75300</v>
      </c>
      <c r="G4223" s="70" t="s">
        <v>82</v>
      </c>
      <c r="H4223" s="70" t="s">
        <v>1462</v>
      </c>
      <c r="I4223" s="70" t="s">
        <v>2530</v>
      </c>
    </row>
    <row r="4224" spans="1:9" x14ac:dyDescent="0.2">
      <c r="A4224" s="71">
        <v>7219126320274</v>
      </c>
      <c r="B4224" s="71">
        <v>7006557440019</v>
      </c>
      <c r="C4224" s="70" t="s">
        <v>48</v>
      </c>
      <c r="D4224">
        <v>0</v>
      </c>
      <c r="E4224" s="72">
        <v>-900</v>
      </c>
      <c r="F4224" s="72">
        <v>0</v>
      </c>
      <c r="G4224" s="70" t="s">
        <v>82</v>
      </c>
      <c r="H4224" s="70" t="s">
        <v>779</v>
      </c>
      <c r="I4224" s="70" t="s">
        <v>91</v>
      </c>
    </row>
    <row r="4225" spans="1:9" x14ac:dyDescent="0.2">
      <c r="A4225" s="71">
        <v>7219130230673</v>
      </c>
      <c r="B4225" s="71">
        <v>7006572690863</v>
      </c>
      <c r="C4225" s="70" t="s">
        <v>48</v>
      </c>
      <c r="D4225">
        <v>0</v>
      </c>
      <c r="E4225" s="72">
        <v>0</v>
      </c>
      <c r="F4225" s="72">
        <v>-14000</v>
      </c>
      <c r="G4225" s="70" t="s">
        <v>82</v>
      </c>
      <c r="H4225" s="70" t="s">
        <v>2271</v>
      </c>
      <c r="I4225" s="70" t="s">
        <v>2530</v>
      </c>
    </row>
    <row r="4226" spans="1:9" x14ac:dyDescent="0.2">
      <c r="A4226" s="71">
        <v>7219131400723</v>
      </c>
      <c r="B4226" s="71">
        <v>7006561520787</v>
      </c>
      <c r="C4226" s="70" t="s">
        <v>48</v>
      </c>
      <c r="D4226">
        <v>0</v>
      </c>
      <c r="E4226" s="72">
        <v>0</v>
      </c>
      <c r="F4226" s="72">
        <v>-32700</v>
      </c>
      <c r="G4226" s="70" t="s">
        <v>82</v>
      </c>
      <c r="H4226" s="70" t="s">
        <v>1258</v>
      </c>
      <c r="I4226" s="70" t="s">
        <v>2530</v>
      </c>
    </row>
    <row r="4227" spans="1:9" x14ac:dyDescent="0.2">
      <c r="A4227" s="71">
        <v>7219205770069</v>
      </c>
      <c r="B4227" s="71">
        <v>7006561701772</v>
      </c>
      <c r="C4227" s="70" t="s">
        <v>48</v>
      </c>
      <c r="D4227">
        <v>0</v>
      </c>
      <c r="E4227" s="72">
        <v>0</v>
      </c>
      <c r="F4227" s="72">
        <v>-31600</v>
      </c>
      <c r="G4227" s="70" t="s">
        <v>82</v>
      </c>
      <c r="H4227" s="70" t="s">
        <v>1277</v>
      </c>
      <c r="I4227" s="70" t="s">
        <v>2530</v>
      </c>
    </row>
    <row r="4228" spans="1:9" x14ac:dyDescent="0.2">
      <c r="A4228" s="71">
        <v>7219209040148</v>
      </c>
      <c r="B4228" s="71">
        <v>7006566426514</v>
      </c>
      <c r="C4228" s="70" t="s">
        <v>48</v>
      </c>
      <c r="D4228">
        <v>0</v>
      </c>
      <c r="E4228" s="72">
        <v>0</v>
      </c>
      <c r="F4228" s="72">
        <v>-64100</v>
      </c>
      <c r="G4228" s="70" t="s">
        <v>82</v>
      </c>
      <c r="H4228" s="70" t="s">
        <v>1871</v>
      </c>
      <c r="I4228" s="70" t="s">
        <v>2530</v>
      </c>
    </row>
    <row r="4229" spans="1:9" x14ac:dyDescent="0.2">
      <c r="A4229" s="71">
        <v>7219257130822</v>
      </c>
      <c r="B4229" s="71">
        <v>7006567139572</v>
      </c>
      <c r="C4229" s="70" t="s">
        <v>48</v>
      </c>
      <c r="D4229">
        <v>0</v>
      </c>
      <c r="E4229" s="72">
        <v>-40000</v>
      </c>
      <c r="F4229" s="72">
        <v>-10800</v>
      </c>
      <c r="G4229" s="70" t="s">
        <v>82</v>
      </c>
      <c r="H4229" s="70" t="s">
        <v>1941</v>
      </c>
      <c r="I4229" s="70" t="s">
        <v>2530</v>
      </c>
    </row>
    <row r="4230" spans="1:9" x14ac:dyDescent="0.2">
      <c r="A4230" s="71">
        <v>7219289850129</v>
      </c>
      <c r="B4230" s="71">
        <v>7006560193384</v>
      </c>
      <c r="C4230" s="70" t="s">
        <v>48</v>
      </c>
      <c r="D4230">
        <v>0</v>
      </c>
      <c r="E4230" s="72">
        <v>-9900</v>
      </c>
      <c r="F4230" s="72">
        <v>0</v>
      </c>
      <c r="G4230" s="70" t="s">
        <v>82</v>
      </c>
      <c r="H4230" s="70" t="s">
        <v>2541</v>
      </c>
      <c r="I4230" s="70" t="s">
        <v>2530</v>
      </c>
    </row>
    <row r="4231" spans="1:9" x14ac:dyDescent="0.2">
      <c r="A4231" s="71">
        <v>7219291200156</v>
      </c>
      <c r="B4231" s="71">
        <v>7006556254330</v>
      </c>
      <c r="C4231" s="70" t="s">
        <v>48</v>
      </c>
      <c r="D4231">
        <v>0</v>
      </c>
      <c r="E4231" s="72">
        <v>-7100</v>
      </c>
      <c r="F4231" s="72">
        <v>0</v>
      </c>
      <c r="G4231" s="70" t="s">
        <v>82</v>
      </c>
      <c r="H4231" s="70" t="s">
        <v>195</v>
      </c>
      <c r="I4231" s="70" t="s">
        <v>2530</v>
      </c>
    </row>
    <row r="4232" spans="1:9" x14ac:dyDescent="0.2">
      <c r="A4232" s="71">
        <v>7219293400196</v>
      </c>
      <c r="B4232" s="71">
        <v>7006561057591</v>
      </c>
      <c r="C4232" s="70" t="s">
        <v>48</v>
      </c>
      <c r="D4232">
        <v>0</v>
      </c>
      <c r="E4232" s="72">
        <v>156700</v>
      </c>
      <c r="F4232" s="72">
        <v>0</v>
      </c>
      <c r="G4232" s="70" t="s">
        <v>49</v>
      </c>
      <c r="H4232" s="70" t="s">
        <v>1190</v>
      </c>
      <c r="I4232" s="70" t="s">
        <v>2542</v>
      </c>
    </row>
    <row r="4233" spans="1:9" x14ac:dyDescent="0.2">
      <c r="A4233" s="71">
        <v>7219294950243</v>
      </c>
      <c r="B4233" s="71">
        <v>7006560153240</v>
      </c>
      <c r="C4233" s="70" t="s">
        <v>48</v>
      </c>
      <c r="D4233">
        <v>0</v>
      </c>
      <c r="E4233" s="72">
        <v>0</v>
      </c>
      <c r="F4233" s="72">
        <v>-13000</v>
      </c>
      <c r="G4233" s="70" t="s">
        <v>82</v>
      </c>
      <c r="H4233" s="70" t="s">
        <v>1101</v>
      </c>
      <c r="I4233" s="70" t="s">
        <v>2530</v>
      </c>
    </row>
    <row r="4234" spans="1:9" x14ac:dyDescent="0.2">
      <c r="A4234" s="71">
        <v>7219857910367</v>
      </c>
      <c r="B4234" s="71">
        <v>7006560846205</v>
      </c>
      <c r="C4234" s="70" t="s">
        <v>48</v>
      </c>
      <c r="D4234">
        <v>0</v>
      </c>
      <c r="E4234" s="72">
        <v>-17900</v>
      </c>
      <c r="F4234" s="72">
        <v>0</v>
      </c>
      <c r="G4234" s="70" t="s">
        <v>240</v>
      </c>
      <c r="H4234" s="70" t="s">
        <v>217</v>
      </c>
      <c r="I4234" s="70" t="s">
        <v>2530</v>
      </c>
    </row>
    <row r="4235" spans="1:9" x14ac:dyDescent="0.2">
      <c r="A4235" s="71">
        <v>7219858870381</v>
      </c>
      <c r="B4235" s="71">
        <v>7006560846226</v>
      </c>
      <c r="C4235" s="70" t="s">
        <v>48</v>
      </c>
      <c r="D4235">
        <v>0</v>
      </c>
      <c r="E4235" s="72">
        <v>-14000</v>
      </c>
      <c r="F4235" s="72">
        <v>0</v>
      </c>
      <c r="G4235" s="70" t="s">
        <v>240</v>
      </c>
      <c r="H4235" s="70" t="s">
        <v>218</v>
      </c>
      <c r="I4235" s="70" t="s">
        <v>2530</v>
      </c>
    </row>
    <row r="4236" spans="1:9" x14ac:dyDescent="0.2">
      <c r="A4236" s="71">
        <v>7219859050392</v>
      </c>
      <c r="B4236" s="71">
        <v>7006560866460</v>
      </c>
      <c r="C4236" s="70" t="s">
        <v>48</v>
      </c>
      <c r="D4236">
        <v>0</v>
      </c>
      <c r="E4236" s="72">
        <v>-14200</v>
      </c>
      <c r="F4236" s="72">
        <v>0</v>
      </c>
      <c r="G4236" s="70" t="s">
        <v>240</v>
      </c>
      <c r="H4236" s="70" t="s">
        <v>219</v>
      </c>
      <c r="I4236" s="70" t="s">
        <v>2530</v>
      </c>
    </row>
    <row r="4237" spans="1:9" x14ac:dyDescent="0.2">
      <c r="A4237" s="71">
        <v>7219859470404</v>
      </c>
      <c r="B4237" s="71">
        <v>7006560866481</v>
      </c>
      <c r="C4237" s="70" t="s">
        <v>48</v>
      </c>
      <c r="D4237">
        <v>0</v>
      </c>
      <c r="E4237" s="72">
        <v>-14300</v>
      </c>
      <c r="F4237" s="72">
        <v>0</v>
      </c>
      <c r="G4237" s="70" t="s">
        <v>240</v>
      </c>
      <c r="H4237" s="70" t="s">
        <v>220</v>
      </c>
      <c r="I4237" s="70" t="s">
        <v>2530</v>
      </c>
    </row>
    <row r="4238" spans="1:9" x14ac:dyDescent="0.2">
      <c r="A4238" s="71">
        <v>7219859780431</v>
      </c>
      <c r="B4238" s="71">
        <v>7006560866502</v>
      </c>
      <c r="C4238" s="70" t="s">
        <v>48</v>
      </c>
      <c r="D4238">
        <v>0</v>
      </c>
      <c r="E4238" s="72">
        <v>-14300</v>
      </c>
      <c r="F4238" s="72">
        <v>0</v>
      </c>
      <c r="G4238" s="70" t="s">
        <v>240</v>
      </c>
      <c r="H4238" s="70" t="s">
        <v>221</v>
      </c>
      <c r="I4238" s="70" t="s">
        <v>2530</v>
      </c>
    </row>
    <row r="4239" spans="1:9" x14ac:dyDescent="0.2">
      <c r="A4239" s="71">
        <v>7219860040442</v>
      </c>
      <c r="B4239" s="71">
        <v>7006561037359</v>
      </c>
      <c r="C4239" s="70" t="s">
        <v>48</v>
      </c>
      <c r="D4239">
        <v>0</v>
      </c>
      <c r="E4239" s="72">
        <v>-14400</v>
      </c>
      <c r="F4239" s="72">
        <v>0</v>
      </c>
      <c r="G4239" s="70" t="s">
        <v>240</v>
      </c>
      <c r="H4239" s="70" t="s">
        <v>222</v>
      </c>
      <c r="I4239" s="70" t="s">
        <v>2530</v>
      </c>
    </row>
    <row r="4240" spans="1:9" x14ac:dyDescent="0.2">
      <c r="A4240" s="71">
        <v>7219860330453</v>
      </c>
      <c r="B4240" s="71">
        <v>7006561037380</v>
      </c>
      <c r="C4240" s="70" t="s">
        <v>48</v>
      </c>
      <c r="D4240">
        <v>0</v>
      </c>
      <c r="E4240" s="72">
        <v>-14700</v>
      </c>
      <c r="F4240" s="72">
        <v>0</v>
      </c>
      <c r="G4240" s="70" t="s">
        <v>240</v>
      </c>
      <c r="H4240" s="70" t="s">
        <v>223</v>
      </c>
      <c r="I4240" s="70" t="s">
        <v>2530</v>
      </c>
    </row>
    <row r="4241" spans="1:9" x14ac:dyDescent="0.2">
      <c r="A4241" s="71">
        <v>7219860720465</v>
      </c>
      <c r="B4241" s="71">
        <v>7006561037401</v>
      </c>
      <c r="C4241" s="70" t="s">
        <v>48</v>
      </c>
      <c r="D4241">
        <v>0</v>
      </c>
      <c r="E4241" s="72">
        <v>-22600</v>
      </c>
      <c r="F4241" s="72">
        <v>0</v>
      </c>
      <c r="G4241" s="70" t="s">
        <v>82</v>
      </c>
      <c r="H4241" s="70" t="s">
        <v>2543</v>
      </c>
      <c r="I4241" s="70" t="s">
        <v>2530</v>
      </c>
    </row>
    <row r="4242" spans="1:9" x14ac:dyDescent="0.2">
      <c r="A4242" s="71">
        <v>7219861100479</v>
      </c>
      <c r="B4242" s="71">
        <v>7006561037422</v>
      </c>
      <c r="C4242" s="70" t="s">
        <v>48</v>
      </c>
      <c r="D4242">
        <v>0</v>
      </c>
      <c r="E4242" s="72">
        <v>-23200</v>
      </c>
      <c r="F4242" s="72">
        <v>0</v>
      </c>
      <c r="G4242" s="70" t="s">
        <v>82</v>
      </c>
      <c r="H4242" s="70" t="s">
        <v>2544</v>
      </c>
      <c r="I4242" s="70" t="s">
        <v>2530</v>
      </c>
    </row>
    <row r="4243" spans="1:9" x14ac:dyDescent="0.2">
      <c r="A4243" s="71">
        <v>7219861740490</v>
      </c>
      <c r="B4243" s="71">
        <v>7006561037443</v>
      </c>
      <c r="C4243" s="70" t="s">
        <v>48</v>
      </c>
      <c r="D4243">
        <v>0</v>
      </c>
      <c r="E4243" s="72">
        <v>-17900</v>
      </c>
      <c r="F4243" s="72">
        <v>0</v>
      </c>
      <c r="G4243" s="70" t="s">
        <v>82</v>
      </c>
      <c r="H4243" s="70" t="s">
        <v>2545</v>
      </c>
      <c r="I4243" s="70" t="s">
        <v>2530</v>
      </c>
    </row>
    <row r="4244" spans="1:9" x14ac:dyDescent="0.2">
      <c r="A4244" s="71">
        <v>7219861900500</v>
      </c>
      <c r="B4244" s="71">
        <v>7006561037464</v>
      </c>
      <c r="C4244" s="70" t="s">
        <v>48</v>
      </c>
      <c r="D4244">
        <v>0</v>
      </c>
      <c r="E4244" s="72">
        <v>-13100</v>
      </c>
      <c r="F4244" s="72">
        <v>0</v>
      </c>
      <c r="G4244" s="70" t="s">
        <v>82</v>
      </c>
      <c r="H4244" s="70" t="s">
        <v>2546</v>
      </c>
      <c r="I4244" s="70" t="s">
        <v>2530</v>
      </c>
    </row>
    <row r="4245" spans="1:9" x14ac:dyDescent="0.2">
      <c r="A4245" s="71">
        <v>7219862100510</v>
      </c>
      <c r="B4245" s="71">
        <v>7006561037485</v>
      </c>
      <c r="C4245" s="70" t="s">
        <v>48</v>
      </c>
      <c r="D4245">
        <v>0</v>
      </c>
      <c r="E4245" s="72">
        <v>-17900</v>
      </c>
      <c r="F4245" s="72">
        <v>0</v>
      </c>
      <c r="G4245" s="70" t="s">
        <v>82</v>
      </c>
      <c r="H4245" s="70" t="s">
        <v>2547</v>
      </c>
      <c r="I4245" s="70" t="s">
        <v>2530</v>
      </c>
    </row>
    <row r="4246" spans="1:9" x14ac:dyDescent="0.2">
      <c r="A4246" s="71">
        <v>7219862270520</v>
      </c>
      <c r="B4246" s="71">
        <v>7006561047506</v>
      </c>
      <c r="C4246" s="70" t="s">
        <v>48</v>
      </c>
      <c r="D4246">
        <v>0</v>
      </c>
      <c r="E4246" s="72">
        <v>-13800</v>
      </c>
      <c r="F4246" s="72">
        <v>0</v>
      </c>
      <c r="G4246" s="70" t="s">
        <v>240</v>
      </c>
      <c r="H4246" s="70" t="s">
        <v>224</v>
      </c>
      <c r="I4246" s="70" t="s">
        <v>2530</v>
      </c>
    </row>
    <row r="4247" spans="1:9" x14ac:dyDescent="0.2">
      <c r="A4247" s="71">
        <v>7219866220598</v>
      </c>
      <c r="B4247" s="71">
        <v>7006561107867</v>
      </c>
      <c r="C4247" s="70" t="s">
        <v>48</v>
      </c>
      <c r="D4247">
        <v>0</v>
      </c>
      <c r="E4247" s="72">
        <v>-23800</v>
      </c>
      <c r="F4247" s="72">
        <v>0</v>
      </c>
      <c r="G4247" s="70" t="s">
        <v>240</v>
      </c>
      <c r="H4247" s="70" t="s">
        <v>225</v>
      </c>
      <c r="I4247" s="70" t="s">
        <v>2530</v>
      </c>
    </row>
    <row r="4248" spans="1:9" x14ac:dyDescent="0.2">
      <c r="A4248" s="71">
        <v>7219866310608</v>
      </c>
      <c r="B4248" s="71">
        <v>7006561107888</v>
      </c>
      <c r="C4248" s="70" t="s">
        <v>48</v>
      </c>
      <c r="D4248">
        <v>0</v>
      </c>
      <c r="E4248" s="72">
        <v>-25400</v>
      </c>
      <c r="F4248" s="72">
        <v>0</v>
      </c>
      <c r="G4248" s="70" t="s">
        <v>240</v>
      </c>
      <c r="H4248" s="70" t="s">
        <v>226</v>
      </c>
      <c r="I4248" s="70" t="s">
        <v>2530</v>
      </c>
    </row>
    <row r="4249" spans="1:9" x14ac:dyDescent="0.2">
      <c r="A4249" s="71">
        <v>7219866520620</v>
      </c>
      <c r="B4249" s="71">
        <v>7006561107909</v>
      </c>
      <c r="C4249" s="70" t="s">
        <v>48</v>
      </c>
      <c r="D4249">
        <v>0</v>
      </c>
      <c r="E4249" s="72">
        <v>-23800</v>
      </c>
      <c r="F4249" s="72">
        <v>0</v>
      </c>
      <c r="G4249" s="70" t="s">
        <v>240</v>
      </c>
      <c r="H4249" s="70" t="s">
        <v>227</v>
      </c>
      <c r="I4249" s="70" t="s">
        <v>2530</v>
      </c>
    </row>
    <row r="4250" spans="1:9" x14ac:dyDescent="0.2">
      <c r="A4250" s="71">
        <v>7219866810633</v>
      </c>
      <c r="B4250" s="71">
        <v>7006561107930</v>
      </c>
      <c r="C4250" s="70" t="s">
        <v>48</v>
      </c>
      <c r="D4250">
        <v>0</v>
      </c>
      <c r="E4250" s="72">
        <v>-12000</v>
      </c>
      <c r="F4250" s="72">
        <v>0</v>
      </c>
      <c r="G4250" s="70" t="s">
        <v>240</v>
      </c>
      <c r="H4250" s="70" t="s">
        <v>228</v>
      </c>
      <c r="I4250" s="70" t="s">
        <v>2530</v>
      </c>
    </row>
    <row r="4251" spans="1:9" x14ac:dyDescent="0.2">
      <c r="A4251" s="71">
        <v>7219867010645</v>
      </c>
      <c r="B4251" s="71">
        <v>7006561107951</v>
      </c>
      <c r="C4251" s="70" t="s">
        <v>48</v>
      </c>
      <c r="D4251">
        <v>0</v>
      </c>
      <c r="E4251" s="72">
        <v>-12000</v>
      </c>
      <c r="F4251" s="72">
        <v>0</v>
      </c>
      <c r="G4251" s="70" t="s">
        <v>240</v>
      </c>
      <c r="H4251" s="70" t="s">
        <v>229</v>
      </c>
      <c r="I4251" s="70" t="s">
        <v>2530</v>
      </c>
    </row>
    <row r="4252" spans="1:9" x14ac:dyDescent="0.2">
      <c r="A4252" s="71">
        <v>7219867320656</v>
      </c>
      <c r="B4252" s="71">
        <v>7006561107972</v>
      </c>
      <c r="C4252" s="70" t="s">
        <v>48</v>
      </c>
      <c r="D4252">
        <v>0</v>
      </c>
      <c r="E4252" s="72">
        <v>-12000</v>
      </c>
      <c r="F4252" s="72">
        <v>0</v>
      </c>
      <c r="G4252" s="70" t="s">
        <v>240</v>
      </c>
      <c r="H4252" s="70" t="s">
        <v>230</v>
      </c>
      <c r="I4252" s="70" t="s">
        <v>2530</v>
      </c>
    </row>
    <row r="4253" spans="1:9" x14ac:dyDescent="0.2">
      <c r="A4253" s="71">
        <v>7219867460668</v>
      </c>
      <c r="B4253" s="71">
        <v>7006561107993</v>
      </c>
      <c r="C4253" s="70" t="s">
        <v>48</v>
      </c>
      <c r="D4253">
        <v>0</v>
      </c>
      <c r="E4253" s="72">
        <v>-12000</v>
      </c>
      <c r="F4253" s="72">
        <v>0</v>
      </c>
      <c r="G4253" s="70" t="s">
        <v>240</v>
      </c>
      <c r="H4253" s="70" t="s">
        <v>231</v>
      </c>
      <c r="I4253" s="70" t="s">
        <v>2530</v>
      </c>
    </row>
    <row r="4254" spans="1:9" x14ac:dyDescent="0.2">
      <c r="A4254" s="71">
        <v>7219867640679</v>
      </c>
      <c r="B4254" s="71">
        <v>7006561108014</v>
      </c>
      <c r="C4254" s="70" t="s">
        <v>48</v>
      </c>
      <c r="D4254">
        <v>0</v>
      </c>
      <c r="E4254" s="72">
        <v>-16000</v>
      </c>
      <c r="F4254" s="72">
        <v>0</v>
      </c>
      <c r="G4254" s="70" t="s">
        <v>240</v>
      </c>
      <c r="H4254" s="70" t="s">
        <v>232</v>
      </c>
      <c r="I4254" s="70" t="s">
        <v>2530</v>
      </c>
    </row>
    <row r="4255" spans="1:9" x14ac:dyDescent="0.2">
      <c r="A4255" s="71">
        <v>7219868170766</v>
      </c>
      <c r="B4255" s="71">
        <v>7006561118035</v>
      </c>
      <c r="C4255" s="70" t="s">
        <v>48</v>
      </c>
      <c r="D4255">
        <v>0</v>
      </c>
      <c r="E4255" s="72">
        <v>-25800</v>
      </c>
      <c r="F4255" s="72">
        <v>0</v>
      </c>
      <c r="G4255" s="70" t="s">
        <v>82</v>
      </c>
      <c r="H4255" s="70" t="s">
        <v>2548</v>
      </c>
      <c r="I4255" s="70" t="s">
        <v>2530</v>
      </c>
    </row>
    <row r="4256" spans="1:9" x14ac:dyDescent="0.2">
      <c r="A4256" s="71">
        <v>7219868310775</v>
      </c>
      <c r="B4256" s="71">
        <v>7006561118056</v>
      </c>
      <c r="C4256" s="70" t="s">
        <v>48</v>
      </c>
      <c r="D4256">
        <v>0</v>
      </c>
      <c r="E4256" s="72">
        <v>-25700</v>
      </c>
      <c r="F4256" s="72">
        <v>0</v>
      </c>
      <c r="G4256" s="70" t="s">
        <v>82</v>
      </c>
      <c r="H4256" s="70" t="s">
        <v>2549</v>
      </c>
      <c r="I4256" s="70" t="s">
        <v>2530</v>
      </c>
    </row>
    <row r="4257" spans="1:9" x14ac:dyDescent="0.2">
      <c r="A4257" s="71">
        <v>7219868490784</v>
      </c>
      <c r="B4257" s="71">
        <v>7006561118077</v>
      </c>
      <c r="C4257" s="70" t="s">
        <v>48</v>
      </c>
      <c r="D4257">
        <v>0</v>
      </c>
      <c r="E4257" s="72">
        <v>-25800</v>
      </c>
      <c r="F4257" s="72">
        <v>0</v>
      </c>
      <c r="G4257" s="70" t="s">
        <v>82</v>
      </c>
      <c r="H4257" s="70" t="s">
        <v>2550</v>
      </c>
      <c r="I4257" s="70" t="s">
        <v>2530</v>
      </c>
    </row>
    <row r="4258" spans="1:9" x14ac:dyDescent="0.2">
      <c r="A4258" s="71">
        <v>7219868800794</v>
      </c>
      <c r="B4258" s="71">
        <v>7006561288968</v>
      </c>
      <c r="C4258" s="70" t="s">
        <v>48</v>
      </c>
      <c r="D4258">
        <v>0</v>
      </c>
      <c r="E4258" s="72">
        <v>-23800</v>
      </c>
      <c r="F4258" s="72">
        <v>0</v>
      </c>
      <c r="G4258" s="70" t="s">
        <v>82</v>
      </c>
      <c r="H4258" s="70" t="s">
        <v>2551</v>
      </c>
      <c r="I4258" s="70" t="s">
        <v>2530</v>
      </c>
    </row>
    <row r="4259" spans="1:9" x14ac:dyDescent="0.2">
      <c r="A4259" s="71">
        <v>7219868970806</v>
      </c>
      <c r="B4259" s="71">
        <v>7006561288989</v>
      </c>
      <c r="C4259" s="70" t="s">
        <v>48</v>
      </c>
      <c r="D4259">
        <v>0</v>
      </c>
      <c r="E4259" s="72">
        <v>-23800</v>
      </c>
      <c r="F4259" s="72">
        <v>0</v>
      </c>
      <c r="G4259" s="70" t="s">
        <v>82</v>
      </c>
      <c r="H4259" s="70" t="s">
        <v>2552</v>
      </c>
      <c r="I4259" s="70" t="s">
        <v>2530</v>
      </c>
    </row>
    <row r="4260" spans="1:9" x14ac:dyDescent="0.2">
      <c r="A4260" s="71">
        <v>7219869090815</v>
      </c>
      <c r="B4260" s="71">
        <v>7006561289010</v>
      </c>
      <c r="C4260" s="70" t="s">
        <v>48</v>
      </c>
      <c r="D4260">
        <v>0</v>
      </c>
      <c r="E4260" s="72">
        <v>-23800</v>
      </c>
      <c r="F4260" s="72">
        <v>0</v>
      </c>
      <c r="G4260" s="70" t="s">
        <v>82</v>
      </c>
      <c r="H4260" s="70" t="s">
        <v>2553</v>
      </c>
      <c r="I4260" s="70" t="s">
        <v>2530</v>
      </c>
    </row>
    <row r="4261" spans="1:9" x14ac:dyDescent="0.2">
      <c r="A4261" s="71">
        <v>7219869260826</v>
      </c>
      <c r="B4261" s="71">
        <v>7006561289031</v>
      </c>
      <c r="C4261" s="70" t="s">
        <v>48</v>
      </c>
      <c r="D4261">
        <v>0</v>
      </c>
      <c r="E4261" s="72">
        <v>-23800</v>
      </c>
      <c r="F4261" s="72">
        <v>0</v>
      </c>
      <c r="G4261" s="70" t="s">
        <v>82</v>
      </c>
      <c r="H4261" s="70" t="s">
        <v>2554</v>
      </c>
      <c r="I4261" s="70" t="s">
        <v>2530</v>
      </c>
    </row>
    <row r="4262" spans="1:9" x14ac:dyDescent="0.2">
      <c r="A4262" s="71">
        <v>7219872950856</v>
      </c>
      <c r="B4262" s="71">
        <v>7006561289052</v>
      </c>
      <c r="C4262" s="70" t="s">
        <v>48</v>
      </c>
      <c r="D4262">
        <v>0</v>
      </c>
      <c r="E4262" s="72">
        <v>-33500</v>
      </c>
      <c r="F4262" s="72">
        <v>0</v>
      </c>
      <c r="G4262" s="70" t="s">
        <v>82</v>
      </c>
      <c r="H4262" s="70" t="s">
        <v>2555</v>
      </c>
      <c r="I4262" s="70" t="s">
        <v>2530</v>
      </c>
    </row>
    <row r="4263" spans="1:9" x14ac:dyDescent="0.2">
      <c r="A4263" s="71">
        <v>7219873160867</v>
      </c>
      <c r="B4263" s="71">
        <v>7006561289073</v>
      </c>
      <c r="C4263" s="70" t="s">
        <v>48</v>
      </c>
      <c r="D4263">
        <v>0</v>
      </c>
      <c r="E4263" s="72">
        <v>-25700</v>
      </c>
      <c r="F4263" s="72">
        <v>0</v>
      </c>
      <c r="G4263" s="70" t="s">
        <v>240</v>
      </c>
      <c r="H4263" s="70" t="s">
        <v>233</v>
      </c>
      <c r="I4263" s="70" t="s">
        <v>2530</v>
      </c>
    </row>
    <row r="4264" spans="1:9" x14ac:dyDescent="0.2">
      <c r="A4264" s="71">
        <v>7219873300876</v>
      </c>
      <c r="B4264" s="71">
        <v>7006561289094</v>
      </c>
      <c r="C4264" s="70" t="s">
        <v>48</v>
      </c>
      <c r="D4264">
        <v>0</v>
      </c>
      <c r="E4264" s="72">
        <v>-25800</v>
      </c>
      <c r="F4264" s="72">
        <v>0</v>
      </c>
      <c r="G4264" s="70" t="s">
        <v>240</v>
      </c>
      <c r="H4264" s="70" t="s">
        <v>234</v>
      </c>
      <c r="I4264" s="70" t="s">
        <v>2530</v>
      </c>
    </row>
    <row r="4265" spans="1:9" x14ac:dyDescent="0.2">
      <c r="A4265" s="71">
        <v>7219873360885</v>
      </c>
      <c r="B4265" s="71">
        <v>7006561289115</v>
      </c>
      <c r="C4265" s="70" t="s">
        <v>48</v>
      </c>
      <c r="D4265">
        <v>0</v>
      </c>
      <c r="E4265" s="72">
        <v>-23800</v>
      </c>
      <c r="F4265" s="72">
        <v>0</v>
      </c>
      <c r="G4265" s="70" t="s">
        <v>240</v>
      </c>
      <c r="H4265" s="70" t="s">
        <v>235</v>
      </c>
      <c r="I4265" s="70" t="s">
        <v>2530</v>
      </c>
    </row>
    <row r="4266" spans="1:9" x14ac:dyDescent="0.2">
      <c r="A4266" s="71">
        <v>7219874590910</v>
      </c>
      <c r="B4266" s="71">
        <v>7006561299168</v>
      </c>
      <c r="C4266" s="70" t="s">
        <v>48</v>
      </c>
      <c r="D4266">
        <v>0</v>
      </c>
      <c r="E4266" s="72">
        <v>-23800</v>
      </c>
      <c r="F4266" s="72">
        <v>0</v>
      </c>
      <c r="G4266" s="70" t="s">
        <v>240</v>
      </c>
      <c r="H4266" s="70" t="s">
        <v>236</v>
      </c>
      <c r="I4266" s="70" t="s">
        <v>2530</v>
      </c>
    </row>
    <row r="4267" spans="1:9" x14ac:dyDescent="0.2">
      <c r="A4267" s="71">
        <v>7219874630919</v>
      </c>
      <c r="B4267" s="71">
        <v>7006561299189</v>
      </c>
      <c r="C4267" s="70" t="s">
        <v>48</v>
      </c>
      <c r="D4267">
        <v>0</v>
      </c>
      <c r="E4267" s="72">
        <v>-23800</v>
      </c>
      <c r="F4267" s="72">
        <v>0</v>
      </c>
      <c r="G4267" s="70" t="s">
        <v>240</v>
      </c>
      <c r="H4267" s="70" t="s">
        <v>237</v>
      </c>
      <c r="I4267" s="70" t="s">
        <v>2530</v>
      </c>
    </row>
    <row r="4268" spans="1:9" x14ac:dyDescent="0.2">
      <c r="A4268" s="71">
        <v>7219970841715</v>
      </c>
      <c r="B4268" s="71">
        <v>7006559560284</v>
      </c>
      <c r="C4268" s="70" t="s">
        <v>48</v>
      </c>
      <c r="D4268">
        <v>0</v>
      </c>
      <c r="E4268" s="72">
        <v>-140200</v>
      </c>
      <c r="F4268" s="72">
        <v>-42900</v>
      </c>
      <c r="G4268" s="70" t="s">
        <v>82</v>
      </c>
      <c r="H4268" s="70" t="s">
        <v>1033</v>
      </c>
      <c r="I4268" s="70" t="s">
        <v>2530</v>
      </c>
    </row>
    <row r="4269" spans="1:9" x14ac:dyDescent="0.2">
      <c r="A4269" s="71">
        <v>7219979461744</v>
      </c>
      <c r="B4269" s="71">
        <v>7006555469245</v>
      </c>
      <c r="C4269" s="70" t="s">
        <v>48</v>
      </c>
      <c r="D4269">
        <v>0</v>
      </c>
      <c r="E4269" s="72">
        <v>-135000</v>
      </c>
      <c r="F4269" s="72">
        <v>0</v>
      </c>
      <c r="G4269" s="70" t="s">
        <v>82</v>
      </c>
      <c r="H4269" s="70" t="s">
        <v>540</v>
      </c>
      <c r="I4269" s="70" t="s">
        <v>2530</v>
      </c>
    </row>
    <row r="4270" spans="1:9" x14ac:dyDescent="0.2">
      <c r="A4270" s="71">
        <v>7220156700011</v>
      </c>
      <c r="B4270" s="71">
        <v>7006573882554</v>
      </c>
      <c r="C4270" s="70" t="s">
        <v>48</v>
      </c>
      <c r="D4270">
        <v>0</v>
      </c>
      <c r="E4270" s="72">
        <v>0</v>
      </c>
      <c r="F4270" s="72">
        <v>-62300</v>
      </c>
      <c r="G4270" s="70" t="s">
        <v>82</v>
      </c>
      <c r="H4270" s="70" t="s">
        <v>2318</v>
      </c>
      <c r="I4270" s="70" t="s">
        <v>2530</v>
      </c>
    </row>
    <row r="4271" spans="1:9" x14ac:dyDescent="0.2">
      <c r="A4271" s="71">
        <v>7220193050200</v>
      </c>
      <c r="B4271" s="71">
        <v>7006562274872</v>
      </c>
      <c r="C4271" s="70" t="s">
        <v>48</v>
      </c>
      <c r="D4271">
        <v>0</v>
      </c>
      <c r="E4271" s="72">
        <v>0</v>
      </c>
      <c r="F4271" s="72">
        <v>-170100</v>
      </c>
      <c r="G4271" s="70" t="s">
        <v>82</v>
      </c>
      <c r="H4271" s="70" t="s">
        <v>1366</v>
      </c>
      <c r="I4271" s="70" t="s">
        <v>2530</v>
      </c>
    </row>
    <row r="4272" spans="1:9" x14ac:dyDescent="0.2">
      <c r="A4272" s="71">
        <v>7220777220306</v>
      </c>
      <c r="B4272" s="71">
        <v>7006558424581</v>
      </c>
      <c r="C4272" s="70" t="s">
        <v>48</v>
      </c>
      <c r="D4272">
        <v>0</v>
      </c>
      <c r="E4272" s="72">
        <v>0</v>
      </c>
      <c r="F4272" s="72">
        <v>-1155000</v>
      </c>
      <c r="G4272" s="70" t="s">
        <v>82</v>
      </c>
      <c r="H4272" s="70" t="s">
        <v>886</v>
      </c>
      <c r="I4272" s="70" t="s">
        <v>2530</v>
      </c>
    </row>
    <row r="4273" spans="1:9" x14ac:dyDescent="0.2">
      <c r="A4273" s="71">
        <v>7220796450453</v>
      </c>
      <c r="B4273" s="71">
        <v>7006569255567</v>
      </c>
      <c r="C4273" s="70" t="s">
        <v>48</v>
      </c>
      <c r="D4273">
        <v>0</v>
      </c>
      <c r="E4273" s="72">
        <v>0</v>
      </c>
      <c r="F4273" s="72">
        <v>-92000</v>
      </c>
      <c r="G4273" s="70" t="s">
        <v>82</v>
      </c>
      <c r="H4273" s="70" t="s">
        <v>2096</v>
      </c>
      <c r="I4273" s="70" t="s">
        <v>2530</v>
      </c>
    </row>
    <row r="4274" spans="1:9" x14ac:dyDescent="0.2">
      <c r="A4274" s="71">
        <v>7220988460134</v>
      </c>
      <c r="B4274" s="71">
        <v>7006569285607</v>
      </c>
      <c r="C4274" s="70" t="s">
        <v>48</v>
      </c>
      <c r="D4274">
        <v>0</v>
      </c>
      <c r="E4274" s="72">
        <v>0</v>
      </c>
      <c r="F4274" s="72">
        <v>-39300</v>
      </c>
      <c r="G4274" s="70" t="s">
        <v>82</v>
      </c>
      <c r="H4274" s="70" t="s">
        <v>2097</v>
      </c>
      <c r="I4274" s="70" t="s">
        <v>2530</v>
      </c>
    </row>
    <row r="4275" spans="1:9" x14ac:dyDescent="0.2">
      <c r="A4275" s="71">
        <v>7221008990254</v>
      </c>
      <c r="B4275" s="71">
        <v>7006564556768</v>
      </c>
      <c r="C4275" s="70" t="s">
        <v>48</v>
      </c>
      <c r="D4275">
        <v>0</v>
      </c>
      <c r="E4275" s="72">
        <v>-15000</v>
      </c>
      <c r="F4275" s="72">
        <v>0</v>
      </c>
      <c r="G4275" s="70" t="s">
        <v>82</v>
      </c>
      <c r="H4275" s="70" t="s">
        <v>1691</v>
      </c>
      <c r="I4275" s="70" t="s">
        <v>2530</v>
      </c>
    </row>
    <row r="4276" spans="1:9" x14ac:dyDescent="0.2">
      <c r="A4276" s="71">
        <v>7221584400014</v>
      </c>
      <c r="B4276" s="71">
        <v>7006564556733</v>
      </c>
      <c r="C4276" s="70" t="s">
        <v>48</v>
      </c>
      <c r="D4276">
        <v>0</v>
      </c>
      <c r="E4276" s="72">
        <v>-299300</v>
      </c>
      <c r="F4276" s="72">
        <v>0</v>
      </c>
      <c r="G4276" s="70" t="s">
        <v>82</v>
      </c>
      <c r="H4276" s="70" t="s">
        <v>1690</v>
      </c>
      <c r="I4276" s="70" t="s">
        <v>2530</v>
      </c>
    </row>
    <row r="4277" spans="1:9" x14ac:dyDescent="0.2">
      <c r="A4277" s="71">
        <v>7221588320148</v>
      </c>
      <c r="B4277" s="71">
        <v>7006557610943</v>
      </c>
      <c r="C4277" s="70" t="s">
        <v>81</v>
      </c>
      <c r="D4277">
        <v>0</v>
      </c>
      <c r="E4277" s="72">
        <v>-146800</v>
      </c>
      <c r="F4277" s="72">
        <v>0</v>
      </c>
      <c r="G4277" s="70" t="s">
        <v>82</v>
      </c>
      <c r="H4277" s="70" t="s">
        <v>803</v>
      </c>
      <c r="I4277" s="70" t="s">
        <v>91</v>
      </c>
    </row>
    <row r="4278" spans="1:9" x14ac:dyDescent="0.2">
      <c r="A4278" s="71">
        <v>7221588860167</v>
      </c>
      <c r="B4278" s="71">
        <v>7006557811735</v>
      </c>
      <c r="C4278" s="70" t="s">
        <v>48</v>
      </c>
      <c r="D4278">
        <v>0</v>
      </c>
      <c r="E4278" s="72">
        <v>-40400</v>
      </c>
      <c r="F4278" s="72">
        <v>0</v>
      </c>
      <c r="G4278" s="70" t="s">
        <v>82</v>
      </c>
      <c r="H4278" s="70" t="s">
        <v>821</v>
      </c>
      <c r="I4278" s="70" t="s">
        <v>2530</v>
      </c>
    </row>
    <row r="4279" spans="1:9" x14ac:dyDescent="0.2">
      <c r="A4279" s="71">
        <v>7221589270189</v>
      </c>
      <c r="B4279" s="71">
        <v>7006560404324</v>
      </c>
      <c r="C4279" s="70" t="s">
        <v>48</v>
      </c>
      <c r="D4279">
        <v>0</v>
      </c>
      <c r="E4279" s="72">
        <v>0</v>
      </c>
      <c r="F4279" s="72">
        <v>-15200</v>
      </c>
      <c r="G4279" s="70" t="s">
        <v>82</v>
      </c>
      <c r="H4279" s="70" t="s">
        <v>1120</v>
      </c>
      <c r="I4279" s="70" t="s">
        <v>2530</v>
      </c>
    </row>
    <row r="4280" spans="1:9" x14ac:dyDescent="0.2">
      <c r="A4280" s="71">
        <v>7221591530262</v>
      </c>
      <c r="B4280" s="71">
        <v>7006567812096</v>
      </c>
      <c r="C4280" s="70" t="s">
        <v>48</v>
      </c>
      <c r="D4280">
        <v>0</v>
      </c>
      <c r="E4280" s="72">
        <v>0</v>
      </c>
      <c r="F4280" s="72">
        <v>-10600</v>
      </c>
      <c r="G4280" s="70" t="s">
        <v>82</v>
      </c>
      <c r="H4280" s="70" t="s">
        <v>1999</v>
      </c>
      <c r="I4280" s="70" t="s">
        <v>2530</v>
      </c>
    </row>
    <row r="4281" spans="1:9" x14ac:dyDescent="0.2">
      <c r="A4281" s="71">
        <v>7221604540465</v>
      </c>
      <c r="B4281" s="71">
        <v>7006556314655</v>
      </c>
      <c r="C4281" s="70" t="s">
        <v>117</v>
      </c>
      <c r="D4281">
        <v>0</v>
      </c>
      <c r="E4281" s="72">
        <v>0</v>
      </c>
      <c r="F4281" s="72">
        <v>-75700</v>
      </c>
      <c r="G4281" s="70" t="s">
        <v>82</v>
      </c>
      <c r="H4281" s="70" t="s">
        <v>636</v>
      </c>
      <c r="I4281" s="70" t="s">
        <v>2530</v>
      </c>
    </row>
    <row r="4282" spans="1:9" x14ac:dyDescent="0.2">
      <c r="A4282" s="71">
        <v>7221607130510</v>
      </c>
      <c r="B4282" s="71">
        <v>7006559570323</v>
      </c>
      <c r="C4282" s="70" t="s">
        <v>48</v>
      </c>
      <c r="D4282">
        <v>0</v>
      </c>
      <c r="E4282" s="72">
        <v>-135000</v>
      </c>
      <c r="F4282" s="72">
        <v>0</v>
      </c>
      <c r="G4282" s="70" t="s">
        <v>82</v>
      </c>
      <c r="H4282" s="70" t="s">
        <v>1034</v>
      </c>
      <c r="I4282" s="70" t="s">
        <v>2530</v>
      </c>
    </row>
    <row r="4283" spans="1:9" x14ac:dyDescent="0.2">
      <c r="A4283" s="71">
        <v>7221607240531</v>
      </c>
      <c r="B4283" s="71">
        <v>7006555489281</v>
      </c>
      <c r="C4283" s="70" t="s">
        <v>48</v>
      </c>
      <c r="D4283">
        <v>0</v>
      </c>
      <c r="E4283" s="72">
        <v>-149600</v>
      </c>
      <c r="F4283" s="72">
        <v>0</v>
      </c>
      <c r="G4283" s="70" t="s">
        <v>82</v>
      </c>
      <c r="H4283" s="70" t="s">
        <v>541</v>
      </c>
      <c r="I4283" s="70" t="s">
        <v>2530</v>
      </c>
    </row>
    <row r="4284" spans="1:9" x14ac:dyDescent="0.2">
      <c r="A4284" s="71">
        <v>7221607300544</v>
      </c>
      <c r="B4284" s="71">
        <v>7006555509323</v>
      </c>
      <c r="C4284" s="70" t="s">
        <v>48</v>
      </c>
      <c r="D4284">
        <v>0</v>
      </c>
      <c r="E4284" s="72">
        <v>-171000</v>
      </c>
      <c r="F4284" s="72">
        <v>0</v>
      </c>
      <c r="G4284" s="70" t="s">
        <v>82</v>
      </c>
      <c r="H4284" s="70" t="s">
        <v>542</v>
      </c>
      <c r="I4284" s="70" t="s">
        <v>2530</v>
      </c>
    </row>
    <row r="4285" spans="1:9" x14ac:dyDescent="0.2">
      <c r="A4285" s="71">
        <v>7221607840578</v>
      </c>
      <c r="B4285" s="71">
        <v>7006564064426</v>
      </c>
      <c r="C4285" s="70" t="s">
        <v>48</v>
      </c>
      <c r="D4285">
        <v>0</v>
      </c>
      <c r="E4285" s="72">
        <v>-116000</v>
      </c>
      <c r="F4285" s="72">
        <v>0</v>
      </c>
      <c r="G4285" s="70" t="s">
        <v>82</v>
      </c>
      <c r="H4285" s="70" t="s">
        <v>1646</v>
      </c>
      <c r="I4285" s="70" t="s">
        <v>91</v>
      </c>
    </row>
    <row r="4286" spans="1:9" x14ac:dyDescent="0.2">
      <c r="A4286" s="71">
        <v>7221607840579</v>
      </c>
      <c r="B4286" s="71">
        <v>7006564064426</v>
      </c>
      <c r="C4286" s="70" t="s">
        <v>48</v>
      </c>
      <c r="D4286">
        <v>0</v>
      </c>
      <c r="E4286" s="72">
        <v>0</v>
      </c>
      <c r="F4286" s="72">
        <v>79800</v>
      </c>
      <c r="G4286" s="70" t="s">
        <v>84</v>
      </c>
      <c r="H4286" s="70" t="s">
        <v>1646</v>
      </c>
      <c r="I4286" s="70" t="s">
        <v>2530</v>
      </c>
    </row>
    <row r="4287" spans="1:9" x14ac:dyDescent="0.2">
      <c r="A4287" s="71">
        <v>7221607930591</v>
      </c>
      <c r="B4287" s="71">
        <v>7006564074457</v>
      </c>
      <c r="C4287" s="70" t="s">
        <v>48</v>
      </c>
      <c r="D4287">
        <v>0</v>
      </c>
      <c r="E4287" s="72">
        <v>-116000</v>
      </c>
      <c r="F4287" s="72">
        <v>0</v>
      </c>
      <c r="G4287" s="70" t="s">
        <v>82</v>
      </c>
      <c r="H4287" s="70" t="s">
        <v>1647</v>
      </c>
      <c r="I4287" s="70" t="s">
        <v>91</v>
      </c>
    </row>
    <row r="4288" spans="1:9" x14ac:dyDescent="0.2">
      <c r="A4288" s="71">
        <v>7221607930592</v>
      </c>
      <c r="B4288" s="71">
        <v>7006564074457</v>
      </c>
      <c r="C4288" s="70" t="s">
        <v>48</v>
      </c>
      <c r="D4288">
        <v>0</v>
      </c>
      <c r="E4288" s="72">
        <v>0</v>
      </c>
      <c r="F4288" s="72">
        <v>11100</v>
      </c>
      <c r="G4288" s="70" t="s">
        <v>84</v>
      </c>
      <c r="H4288" s="70" t="s">
        <v>1647</v>
      </c>
      <c r="I4288" s="70" t="s">
        <v>2530</v>
      </c>
    </row>
    <row r="4289" spans="1:9" x14ac:dyDescent="0.2">
      <c r="A4289" s="71">
        <v>7221608020604</v>
      </c>
      <c r="B4289" s="71">
        <v>7006564084486</v>
      </c>
      <c r="C4289" s="70" t="s">
        <v>48</v>
      </c>
      <c r="D4289">
        <v>0</v>
      </c>
      <c r="E4289" s="72">
        <v>-116000</v>
      </c>
      <c r="F4289" s="72">
        <v>0</v>
      </c>
      <c r="G4289" s="70" t="s">
        <v>82</v>
      </c>
      <c r="H4289" s="70" t="s">
        <v>1648</v>
      </c>
      <c r="I4289" s="70" t="s">
        <v>91</v>
      </c>
    </row>
    <row r="4290" spans="1:9" x14ac:dyDescent="0.2">
      <c r="A4290" s="71">
        <v>7221608020605</v>
      </c>
      <c r="B4290" s="71">
        <v>7006564084486</v>
      </c>
      <c r="C4290" s="70" t="s">
        <v>48</v>
      </c>
      <c r="D4290">
        <v>0</v>
      </c>
      <c r="E4290" s="72">
        <v>0</v>
      </c>
      <c r="F4290" s="72">
        <v>19700</v>
      </c>
      <c r="G4290" s="70" t="s">
        <v>84</v>
      </c>
      <c r="H4290" s="70" t="s">
        <v>1648</v>
      </c>
      <c r="I4290" s="70" t="s">
        <v>2530</v>
      </c>
    </row>
    <row r="4291" spans="1:9" x14ac:dyDescent="0.2">
      <c r="A4291" s="71">
        <v>7221608120615</v>
      </c>
      <c r="B4291" s="71">
        <v>7006564094518</v>
      </c>
      <c r="C4291" s="70" t="s">
        <v>48</v>
      </c>
      <c r="D4291">
        <v>0</v>
      </c>
      <c r="E4291" s="72">
        <v>-116000</v>
      </c>
      <c r="F4291" s="72">
        <v>0</v>
      </c>
      <c r="G4291" s="70" t="s">
        <v>82</v>
      </c>
      <c r="H4291" s="70" t="s">
        <v>1649</v>
      </c>
      <c r="I4291" s="70" t="s">
        <v>91</v>
      </c>
    </row>
    <row r="4292" spans="1:9" x14ac:dyDescent="0.2">
      <c r="A4292" s="71">
        <v>7221608120616</v>
      </c>
      <c r="B4292" s="71">
        <v>7006564094518</v>
      </c>
      <c r="C4292" s="70" t="s">
        <v>48</v>
      </c>
      <c r="D4292">
        <v>0</v>
      </c>
      <c r="E4292" s="72">
        <v>0</v>
      </c>
      <c r="F4292" s="72">
        <v>35100</v>
      </c>
      <c r="G4292" s="70" t="s">
        <v>84</v>
      </c>
      <c r="H4292" s="70" t="s">
        <v>1649</v>
      </c>
      <c r="I4292" s="70" t="s">
        <v>2530</v>
      </c>
    </row>
    <row r="4293" spans="1:9" x14ac:dyDescent="0.2">
      <c r="A4293" s="71">
        <v>7221608220626</v>
      </c>
      <c r="B4293" s="71">
        <v>7006564104550</v>
      </c>
      <c r="C4293" s="70" t="s">
        <v>48</v>
      </c>
      <c r="D4293">
        <v>0</v>
      </c>
      <c r="E4293" s="72">
        <v>-156000</v>
      </c>
      <c r="F4293" s="72">
        <v>-36700</v>
      </c>
      <c r="G4293" s="70" t="s">
        <v>82</v>
      </c>
      <c r="H4293" s="70" t="s">
        <v>1650</v>
      </c>
      <c r="I4293" s="70" t="s">
        <v>2530</v>
      </c>
    </row>
    <row r="4294" spans="1:9" x14ac:dyDescent="0.2">
      <c r="A4294" s="71">
        <v>7221609860682</v>
      </c>
      <c r="B4294" s="71">
        <v>7006564114581</v>
      </c>
      <c r="C4294" s="70" t="s">
        <v>48</v>
      </c>
      <c r="D4294">
        <v>0</v>
      </c>
      <c r="E4294" s="72">
        <v>-156000</v>
      </c>
      <c r="F4294" s="72">
        <v>0</v>
      </c>
      <c r="G4294" s="70" t="s">
        <v>82</v>
      </c>
      <c r="H4294" s="70" t="s">
        <v>1651</v>
      </c>
      <c r="I4294" s="70" t="s">
        <v>91</v>
      </c>
    </row>
    <row r="4295" spans="1:9" x14ac:dyDescent="0.2">
      <c r="A4295" s="71">
        <v>7221609860683</v>
      </c>
      <c r="B4295" s="71">
        <v>7006564114581</v>
      </c>
      <c r="C4295" s="70" t="s">
        <v>48</v>
      </c>
      <c r="D4295">
        <v>0</v>
      </c>
      <c r="E4295" s="72">
        <v>0</v>
      </c>
      <c r="F4295" s="72">
        <v>68100</v>
      </c>
      <c r="G4295" s="70" t="s">
        <v>84</v>
      </c>
      <c r="H4295" s="70" t="s">
        <v>1651</v>
      </c>
      <c r="I4295" s="70" t="s">
        <v>2530</v>
      </c>
    </row>
    <row r="4296" spans="1:9" x14ac:dyDescent="0.2">
      <c r="A4296" s="71">
        <v>7221609930697</v>
      </c>
      <c r="B4296" s="71">
        <v>7006564124612</v>
      </c>
      <c r="C4296" s="70" t="s">
        <v>48</v>
      </c>
      <c r="D4296">
        <v>0</v>
      </c>
      <c r="E4296" s="72">
        <v>-116000</v>
      </c>
      <c r="F4296" s="72">
        <v>-3400</v>
      </c>
      <c r="G4296" s="70" t="s">
        <v>82</v>
      </c>
      <c r="H4296" s="70" t="s">
        <v>1652</v>
      </c>
      <c r="I4296" s="70" t="s">
        <v>2530</v>
      </c>
    </row>
    <row r="4297" spans="1:9" x14ac:dyDescent="0.2">
      <c r="A4297" s="71">
        <v>7221610000709</v>
      </c>
      <c r="B4297" s="71">
        <v>7006576085919</v>
      </c>
      <c r="C4297" s="70" t="s">
        <v>48</v>
      </c>
      <c r="D4297">
        <v>0</v>
      </c>
      <c r="E4297" s="72">
        <v>-116000</v>
      </c>
      <c r="F4297" s="72">
        <v>0</v>
      </c>
      <c r="G4297" s="70" t="s">
        <v>82</v>
      </c>
      <c r="H4297" s="70" t="s">
        <v>2407</v>
      </c>
      <c r="I4297" s="70" t="s">
        <v>91</v>
      </c>
    </row>
    <row r="4298" spans="1:9" x14ac:dyDescent="0.2">
      <c r="A4298" s="71">
        <v>7221610000710</v>
      </c>
      <c r="B4298" s="71">
        <v>7006576085919</v>
      </c>
      <c r="C4298" s="70" t="s">
        <v>48</v>
      </c>
      <c r="D4298">
        <v>0</v>
      </c>
      <c r="E4298" s="72">
        <v>0</v>
      </c>
      <c r="F4298" s="72">
        <v>6000</v>
      </c>
      <c r="G4298" s="70" t="s">
        <v>84</v>
      </c>
      <c r="H4298" s="70" t="s">
        <v>2407</v>
      </c>
      <c r="I4298" s="70" t="s">
        <v>2530</v>
      </c>
    </row>
    <row r="4299" spans="1:9" x14ac:dyDescent="0.2">
      <c r="A4299" s="71">
        <v>7221610060722</v>
      </c>
      <c r="B4299" s="71">
        <v>7006576115952</v>
      </c>
      <c r="C4299" s="70" t="s">
        <v>48</v>
      </c>
      <c r="D4299">
        <v>0</v>
      </c>
      <c r="E4299" s="72">
        <v>-116000</v>
      </c>
      <c r="F4299" s="72">
        <v>0</v>
      </c>
      <c r="G4299" s="70" t="s">
        <v>82</v>
      </c>
      <c r="H4299" s="70" t="s">
        <v>2408</v>
      </c>
      <c r="I4299" s="70" t="s">
        <v>91</v>
      </c>
    </row>
    <row r="4300" spans="1:9" x14ac:dyDescent="0.2">
      <c r="A4300" s="71">
        <v>7221610060723</v>
      </c>
      <c r="B4300" s="71">
        <v>7006576115952</v>
      </c>
      <c r="C4300" s="70" t="s">
        <v>48</v>
      </c>
      <c r="D4300">
        <v>0</v>
      </c>
      <c r="E4300" s="72">
        <v>0</v>
      </c>
      <c r="F4300" s="72">
        <v>37800</v>
      </c>
      <c r="G4300" s="70" t="s">
        <v>84</v>
      </c>
      <c r="H4300" s="70" t="s">
        <v>2408</v>
      </c>
      <c r="I4300" s="70" t="s">
        <v>2530</v>
      </c>
    </row>
    <row r="4301" spans="1:9" x14ac:dyDescent="0.2">
      <c r="A4301" s="71">
        <v>7221610120735</v>
      </c>
      <c r="B4301" s="71">
        <v>7006576145984</v>
      </c>
      <c r="C4301" s="70" t="s">
        <v>48</v>
      </c>
      <c r="D4301">
        <v>0</v>
      </c>
      <c r="E4301" s="72">
        <v>-116000</v>
      </c>
      <c r="F4301" s="72">
        <v>0</v>
      </c>
      <c r="G4301" s="70" t="s">
        <v>82</v>
      </c>
      <c r="H4301" s="70" t="s">
        <v>2409</v>
      </c>
      <c r="I4301" s="70" t="s">
        <v>91</v>
      </c>
    </row>
    <row r="4302" spans="1:9" x14ac:dyDescent="0.2">
      <c r="A4302" s="71">
        <v>7221610120736</v>
      </c>
      <c r="B4302" s="71">
        <v>7006576145984</v>
      </c>
      <c r="C4302" s="70" t="s">
        <v>48</v>
      </c>
      <c r="D4302">
        <v>0</v>
      </c>
      <c r="E4302" s="72">
        <v>0</v>
      </c>
      <c r="F4302" s="72">
        <v>32900</v>
      </c>
      <c r="G4302" s="70" t="s">
        <v>84</v>
      </c>
      <c r="H4302" s="70" t="s">
        <v>2409</v>
      </c>
      <c r="I4302" s="70" t="s">
        <v>2530</v>
      </c>
    </row>
    <row r="4303" spans="1:9" x14ac:dyDescent="0.2">
      <c r="A4303" s="71">
        <v>7221615230059</v>
      </c>
      <c r="B4303" s="71">
        <v>7006560002658</v>
      </c>
      <c r="C4303" s="70" t="s">
        <v>79</v>
      </c>
      <c r="D4303">
        <v>-7.9930000000000003</v>
      </c>
      <c r="E4303" s="72">
        <v>-2200</v>
      </c>
      <c r="F4303" s="72">
        <v>0</v>
      </c>
      <c r="G4303" s="70" t="s">
        <v>76</v>
      </c>
      <c r="H4303" s="70" t="s">
        <v>2556</v>
      </c>
      <c r="I4303" s="70" t="s">
        <v>78</v>
      </c>
    </row>
    <row r="4304" spans="1:9" x14ac:dyDescent="0.2">
      <c r="A4304" s="71">
        <v>7221615230060</v>
      </c>
      <c r="B4304" s="71">
        <v>7006560002658</v>
      </c>
      <c r="C4304" s="70" t="s">
        <v>75</v>
      </c>
      <c r="D4304">
        <v>5.9930000000000003</v>
      </c>
      <c r="E4304" s="72">
        <v>600</v>
      </c>
      <c r="F4304" s="72">
        <v>0</v>
      </c>
      <c r="G4304" s="70" t="s">
        <v>76</v>
      </c>
      <c r="H4304" s="70" t="s">
        <v>2556</v>
      </c>
      <c r="I4304" s="70" t="s">
        <v>78</v>
      </c>
    </row>
    <row r="4305" spans="1:9" x14ac:dyDescent="0.2">
      <c r="A4305" s="71">
        <v>7221615230061</v>
      </c>
      <c r="B4305" s="71">
        <v>7006560002658</v>
      </c>
      <c r="C4305" s="70" t="s">
        <v>80</v>
      </c>
      <c r="D4305">
        <v>2</v>
      </c>
      <c r="E4305" s="72">
        <v>1600</v>
      </c>
      <c r="F4305" s="72">
        <v>0</v>
      </c>
      <c r="G4305" s="70" t="s">
        <v>76</v>
      </c>
      <c r="H4305" s="70" t="s">
        <v>2556</v>
      </c>
      <c r="I4305" s="70" t="s">
        <v>78</v>
      </c>
    </row>
    <row r="4306" spans="1:9" x14ac:dyDescent="0.2">
      <c r="A4306" s="71">
        <v>7221615230062</v>
      </c>
      <c r="B4306" s="71">
        <v>7006560002658</v>
      </c>
      <c r="C4306" s="70" t="s">
        <v>79</v>
      </c>
      <c r="D4306">
        <v>0</v>
      </c>
      <c r="E4306" s="72">
        <v>-1600</v>
      </c>
      <c r="F4306" s="72">
        <v>0</v>
      </c>
      <c r="G4306" s="70" t="s">
        <v>82</v>
      </c>
      <c r="H4306" s="70" t="s">
        <v>2556</v>
      </c>
      <c r="I4306" s="70" t="s">
        <v>83</v>
      </c>
    </row>
    <row r="4307" spans="1:9" x14ac:dyDescent="0.2">
      <c r="A4307" s="71">
        <v>7221615230063</v>
      </c>
      <c r="B4307" s="71">
        <v>7006560002658</v>
      </c>
      <c r="C4307" s="70" t="s">
        <v>75</v>
      </c>
      <c r="D4307">
        <v>0</v>
      </c>
      <c r="E4307" s="72">
        <v>3100</v>
      </c>
      <c r="F4307" s="72">
        <v>0</v>
      </c>
      <c r="G4307" s="70" t="s">
        <v>84</v>
      </c>
      <c r="H4307" s="70" t="s">
        <v>2556</v>
      </c>
      <c r="I4307" s="70" t="s">
        <v>83</v>
      </c>
    </row>
    <row r="4308" spans="1:9" x14ac:dyDescent="0.2">
      <c r="A4308" s="71">
        <v>7221615230064</v>
      </c>
      <c r="B4308" s="71">
        <v>7006560002658</v>
      </c>
      <c r="C4308" s="70" t="s">
        <v>80</v>
      </c>
      <c r="D4308">
        <v>0</v>
      </c>
      <c r="E4308" s="72">
        <v>400</v>
      </c>
      <c r="F4308" s="72">
        <v>0</v>
      </c>
      <c r="G4308" s="70" t="s">
        <v>84</v>
      </c>
      <c r="H4308" s="70" t="s">
        <v>2556</v>
      </c>
      <c r="I4308" s="70" t="s">
        <v>83</v>
      </c>
    </row>
    <row r="4309" spans="1:9" x14ac:dyDescent="0.2">
      <c r="A4309" s="71">
        <v>7221615970090</v>
      </c>
      <c r="B4309" s="71">
        <v>7006558022660</v>
      </c>
      <c r="C4309" s="70" t="s">
        <v>80</v>
      </c>
      <c r="D4309">
        <v>-30.027000000000001</v>
      </c>
      <c r="E4309" s="72">
        <v>-4900</v>
      </c>
      <c r="F4309" s="72">
        <v>0</v>
      </c>
      <c r="G4309" s="70" t="s">
        <v>76</v>
      </c>
      <c r="H4309" s="70" t="s">
        <v>2557</v>
      </c>
      <c r="I4309" s="70" t="s">
        <v>78</v>
      </c>
    </row>
    <row r="4310" spans="1:9" x14ac:dyDescent="0.2">
      <c r="A4310" s="71">
        <v>7221615970091</v>
      </c>
      <c r="B4310" s="71">
        <v>7006558022660</v>
      </c>
      <c r="C4310" s="70" t="s">
        <v>81</v>
      </c>
      <c r="D4310">
        <v>-0.43</v>
      </c>
      <c r="E4310" s="72">
        <v>-100</v>
      </c>
      <c r="F4310" s="72">
        <v>0</v>
      </c>
      <c r="G4310" s="70" t="s">
        <v>76</v>
      </c>
      <c r="H4310" s="70" t="s">
        <v>2557</v>
      </c>
      <c r="I4310" s="70" t="s">
        <v>78</v>
      </c>
    </row>
    <row r="4311" spans="1:9" x14ac:dyDescent="0.2">
      <c r="A4311" s="71">
        <v>7221615970092</v>
      </c>
      <c r="B4311" s="71">
        <v>7006558022660</v>
      </c>
      <c r="C4311" s="70" t="s">
        <v>75</v>
      </c>
      <c r="D4311">
        <v>28.457000000000001</v>
      </c>
      <c r="E4311" s="72">
        <v>4700</v>
      </c>
      <c r="F4311" s="72">
        <v>0</v>
      </c>
      <c r="G4311" s="70" t="s">
        <v>76</v>
      </c>
      <c r="H4311" s="70" t="s">
        <v>2557</v>
      </c>
      <c r="I4311" s="70" t="s">
        <v>78</v>
      </c>
    </row>
    <row r="4312" spans="1:9" x14ac:dyDescent="0.2">
      <c r="A4312" s="71">
        <v>7221615970093</v>
      </c>
      <c r="B4312" s="71">
        <v>7006558022660</v>
      </c>
      <c r="C4312" s="70" t="s">
        <v>79</v>
      </c>
      <c r="D4312">
        <v>2</v>
      </c>
      <c r="E4312" s="72">
        <v>300</v>
      </c>
      <c r="F4312" s="72">
        <v>0</v>
      </c>
      <c r="G4312" s="70" t="s">
        <v>76</v>
      </c>
      <c r="H4312" s="70" t="s">
        <v>2557</v>
      </c>
      <c r="I4312" s="70" t="s">
        <v>78</v>
      </c>
    </row>
    <row r="4313" spans="1:9" x14ac:dyDescent="0.2">
      <c r="A4313" s="71">
        <v>7221615970095</v>
      </c>
      <c r="B4313" s="71">
        <v>7006558022660</v>
      </c>
      <c r="C4313" s="70" t="s">
        <v>75</v>
      </c>
      <c r="D4313">
        <v>0</v>
      </c>
      <c r="E4313" s="72">
        <v>5300</v>
      </c>
      <c r="F4313" s="72">
        <v>0</v>
      </c>
      <c r="G4313" s="70" t="s">
        <v>84</v>
      </c>
      <c r="H4313" s="70" t="s">
        <v>2557</v>
      </c>
      <c r="I4313" s="70" t="s">
        <v>83</v>
      </c>
    </row>
    <row r="4314" spans="1:9" x14ac:dyDescent="0.2">
      <c r="A4314" s="71">
        <v>7221615970096</v>
      </c>
      <c r="B4314" s="71">
        <v>7006558022660</v>
      </c>
      <c r="C4314" s="70" t="s">
        <v>79</v>
      </c>
      <c r="D4314">
        <v>0</v>
      </c>
      <c r="E4314" s="72">
        <v>900</v>
      </c>
      <c r="F4314" s="72">
        <v>0</v>
      </c>
      <c r="G4314" s="70" t="s">
        <v>84</v>
      </c>
      <c r="H4314" s="70" t="s">
        <v>2557</v>
      </c>
      <c r="I4314" s="70" t="s">
        <v>83</v>
      </c>
    </row>
    <row r="4315" spans="1:9" x14ac:dyDescent="0.2">
      <c r="A4315" s="71">
        <v>7221616740109</v>
      </c>
      <c r="B4315" s="71">
        <v>7006558022660</v>
      </c>
      <c r="C4315" s="70" t="s">
        <v>80</v>
      </c>
      <c r="D4315">
        <v>0</v>
      </c>
      <c r="E4315" s="72">
        <v>200</v>
      </c>
      <c r="F4315" s="72">
        <v>0</v>
      </c>
      <c r="G4315" s="70" t="s">
        <v>84</v>
      </c>
      <c r="H4315" s="70" t="s">
        <v>2557</v>
      </c>
      <c r="I4315" s="70" t="s">
        <v>83</v>
      </c>
    </row>
    <row r="4316" spans="1:9" x14ac:dyDescent="0.2">
      <c r="A4316" s="71">
        <v>7221616740110</v>
      </c>
      <c r="B4316" s="71">
        <v>7006558022660</v>
      </c>
      <c r="C4316" s="70" t="s">
        <v>81</v>
      </c>
      <c r="D4316">
        <v>0</v>
      </c>
      <c r="E4316" s="72">
        <v>100</v>
      </c>
      <c r="F4316" s="72">
        <v>0</v>
      </c>
      <c r="G4316" s="70" t="s">
        <v>84</v>
      </c>
      <c r="H4316" s="70" t="s">
        <v>2557</v>
      </c>
      <c r="I4316" s="70" t="s">
        <v>91</v>
      </c>
    </row>
    <row r="4317" spans="1:9" x14ac:dyDescent="0.2">
      <c r="A4317" s="71">
        <v>7221616980120</v>
      </c>
      <c r="B4317" s="71">
        <v>7006557389724</v>
      </c>
      <c r="C4317" s="70" t="s">
        <v>75</v>
      </c>
      <c r="D4317">
        <v>5.5</v>
      </c>
      <c r="E4317" s="72">
        <v>9500</v>
      </c>
      <c r="F4317" s="72">
        <v>0</v>
      </c>
      <c r="G4317" s="70" t="s">
        <v>76</v>
      </c>
      <c r="H4317" s="70" t="s">
        <v>2558</v>
      </c>
      <c r="I4317" s="70" t="s">
        <v>78</v>
      </c>
    </row>
    <row r="4318" spans="1:9" x14ac:dyDescent="0.2">
      <c r="A4318" s="71">
        <v>7221616980121</v>
      </c>
      <c r="B4318" s="71">
        <v>7006557389724</v>
      </c>
      <c r="C4318" s="70" t="s">
        <v>81</v>
      </c>
      <c r="D4318">
        <v>-2.7</v>
      </c>
      <c r="E4318" s="72">
        <v>-300</v>
      </c>
      <c r="F4318" s="72">
        <v>0</v>
      </c>
      <c r="G4318" s="70" t="s">
        <v>76</v>
      </c>
      <c r="H4318" s="70" t="s">
        <v>2558</v>
      </c>
      <c r="I4318" s="70" t="s">
        <v>78</v>
      </c>
    </row>
    <row r="4319" spans="1:9" x14ac:dyDescent="0.2">
      <c r="A4319" s="71">
        <v>7221616980122</v>
      </c>
      <c r="B4319" s="71">
        <v>7006557389724</v>
      </c>
      <c r="C4319" s="70" t="s">
        <v>79</v>
      </c>
      <c r="D4319">
        <v>-0.8</v>
      </c>
      <c r="E4319" s="72">
        <v>-200</v>
      </c>
      <c r="F4319" s="72">
        <v>0</v>
      </c>
      <c r="G4319" s="70" t="s">
        <v>76</v>
      </c>
      <c r="H4319" s="70" t="s">
        <v>2558</v>
      </c>
      <c r="I4319" s="70" t="s">
        <v>78</v>
      </c>
    </row>
    <row r="4320" spans="1:9" x14ac:dyDescent="0.2">
      <c r="A4320" s="71">
        <v>7221616980123</v>
      </c>
      <c r="B4320" s="71">
        <v>7006557389724</v>
      </c>
      <c r="C4320" s="70" t="s">
        <v>125</v>
      </c>
      <c r="D4320">
        <v>-2</v>
      </c>
      <c r="E4320" s="72">
        <v>-9000</v>
      </c>
      <c r="F4320" s="72">
        <v>0</v>
      </c>
      <c r="G4320" s="70" t="s">
        <v>76</v>
      </c>
      <c r="H4320" s="70" t="s">
        <v>2558</v>
      </c>
      <c r="I4320" s="70" t="s">
        <v>78</v>
      </c>
    </row>
    <row r="4321" spans="1:9" x14ac:dyDescent="0.2">
      <c r="A4321" s="71">
        <v>7221617440132</v>
      </c>
      <c r="B4321" s="71">
        <v>7006557389724</v>
      </c>
      <c r="C4321" s="70" t="s">
        <v>75</v>
      </c>
      <c r="D4321">
        <v>0</v>
      </c>
      <c r="E4321" s="72">
        <v>-7000</v>
      </c>
      <c r="F4321" s="72">
        <v>0</v>
      </c>
      <c r="G4321" s="70" t="s">
        <v>82</v>
      </c>
      <c r="H4321" s="70" t="s">
        <v>2558</v>
      </c>
      <c r="I4321" s="70" t="s">
        <v>83</v>
      </c>
    </row>
    <row r="4322" spans="1:9" x14ac:dyDescent="0.2">
      <c r="A4322" s="71">
        <v>7221617440133</v>
      </c>
      <c r="B4322" s="71">
        <v>7006557389724</v>
      </c>
      <c r="C4322" s="70" t="s">
        <v>81</v>
      </c>
      <c r="D4322">
        <v>0</v>
      </c>
      <c r="E4322" s="72">
        <v>100</v>
      </c>
      <c r="F4322" s="72">
        <v>0</v>
      </c>
      <c r="G4322" s="70" t="s">
        <v>84</v>
      </c>
      <c r="H4322" s="70" t="s">
        <v>2558</v>
      </c>
      <c r="I4322" s="70" t="s">
        <v>91</v>
      </c>
    </row>
    <row r="4323" spans="1:9" x14ac:dyDescent="0.2">
      <c r="A4323" s="71">
        <v>7221618720149</v>
      </c>
      <c r="B4323" s="71">
        <v>7006557439964</v>
      </c>
      <c r="C4323" s="70" t="s">
        <v>79</v>
      </c>
      <c r="D4323">
        <v>0</v>
      </c>
      <c r="E4323" s="72">
        <v>300</v>
      </c>
      <c r="F4323" s="72">
        <v>0</v>
      </c>
      <c r="G4323" s="70" t="s">
        <v>84</v>
      </c>
      <c r="H4323" s="70" t="s">
        <v>92</v>
      </c>
      <c r="I4323" s="70" t="s">
        <v>83</v>
      </c>
    </row>
    <row r="4324" spans="1:9" x14ac:dyDescent="0.2">
      <c r="A4324" s="71">
        <v>7221618720150</v>
      </c>
      <c r="B4324" s="71">
        <v>7006557439964</v>
      </c>
      <c r="C4324" s="70" t="s">
        <v>81</v>
      </c>
      <c r="D4324">
        <v>0</v>
      </c>
      <c r="E4324" s="72">
        <v>100</v>
      </c>
      <c r="F4324" s="72">
        <v>0</v>
      </c>
      <c r="G4324" s="70" t="s">
        <v>84</v>
      </c>
      <c r="H4324" s="70" t="s">
        <v>92</v>
      </c>
      <c r="I4324" s="70" t="s">
        <v>91</v>
      </c>
    </row>
    <row r="4325" spans="1:9" x14ac:dyDescent="0.2">
      <c r="A4325" s="71">
        <v>7221619530174</v>
      </c>
      <c r="B4325" s="71">
        <v>7006565501666</v>
      </c>
      <c r="C4325" s="70" t="s">
        <v>81</v>
      </c>
      <c r="D4325">
        <v>-2</v>
      </c>
      <c r="E4325" s="72">
        <v>-200</v>
      </c>
      <c r="F4325" s="72">
        <v>0</v>
      </c>
      <c r="G4325" s="70" t="s">
        <v>76</v>
      </c>
      <c r="H4325" s="70" t="s">
        <v>2559</v>
      </c>
      <c r="I4325" s="70" t="s">
        <v>1794</v>
      </c>
    </row>
    <row r="4326" spans="1:9" x14ac:dyDescent="0.2">
      <c r="A4326" s="71">
        <v>7221619530175</v>
      </c>
      <c r="B4326" s="71">
        <v>7006565501666</v>
      </c>
      <c r="C4326" s="70" t="s">
        <v>80</v>
      </c>
      <c r="D4326">
        <v>2</v>
      </c>
      <c r="E4326" s="72">
        <v>200</v>
      </c>
      <c r="F4326" s="72">
        <v>0</v>
      </c>
      <c r="G4326" s="70" t="s">
        <v>76</v>
      </c>
      <c r="H4326" s="70" t="s">
        <v>2559</v>
      </c>
      <c r="I4326" s="70" t="s">
        <v>129</v>
      </c>
    </row>
    <row r="4327" spans="1:9" x14ac:dyDescent="0.2">
      <c r="A4327" s="71">
        <v>7221619530176</v>
      </c>
      <c r="B4327" s="71">
        <v>7006565501666</v>
      </c>
      <c r="C4327" s="70" t="s">
        <v>79</v>
      </c>
      <c r="D4327">
        <v>-19.100000000000001</v>
      </c>
      <c r="E4327" s="72">
        <v>-4300</v>
      </c>
      <c r="F4327" s="72">
        <v>0</v>
      </c>
      <c r="G4327" s="70" t="s">
        <v>76</v>
      </c>
      <c r="H4327" s="70" t="s">
        <v>2559</v>
      </c>
      <c r="I4327" s="70" t="s">
        <v>78</v>
      </c>
    </row>
    <row r="4328" spans="1:9" x14ac:dyDescent="0.2">
      <c r="A4328" s="71">
        <v>7221619530177</v>
      </c>
      <c r="B4328" s="71">
        <v>7006565501666</v>
      </c>
      <c r="C4328" s="70" t="s">
        <v>125</v>
      </c>
      <c r="D4328">
        <v>-0.4</v>
      </c>
      <c r="E4328" s="72">
        <v>-1800</v>
      </c>
      <c r="F4328" s="72">
        <v>0</v>
      </c>
      <c r="G4328" s="70" t="s">
        <v>76</v>
      </c>
      <c r="H4328" s="70" t="s">
        <v>2559</v>
      </c>
      <c r="I4328" s="70" t="s">
        <v>78</v>
      </c>
    </row>
    <row r="4329" spans="1:9" x14ac:dyDescent="0.2">
      <c r="A4329" s="71">
        <v>7221619530178</v>
      </c>
      <c r="B4329" s="71">
        <v>7006565501666</v>
      </c>
      <c r="C4329" s="70" t="s">
        <v>75</v>
      </c>
      <c r="D4329">
        <v>19.5</v>
      </c>
      <c r="E4329" s="72">
        <v>6100</v>
      </c>
      <c r="F4329" s="72">
        <v>0</v>
      </c>
      <c r="G4329" s="70" t="s">
        <v>76</v>
      </c>
      <c r="H4329" s="70" t="s">
        <v>2559</v>
      </c>
      <c r="I4329" s="70" t="s">
        <v>78</v>
      </c>
    </row>
    <row r="4330" spans="1:9" x14ac:dyDescent="0.2">
      <c r="A4330" s="71">
        <v>7221619530179</v>
      </c>
      <c r="B4330" s="71">
        <v>7006565501666</v>
      </c>
      <c r="C4330" s="70" t="s">
        <v>117</v>
      </c>
      <c r="D4330">
        <v>0</v>
      </c>
      <c r="E4330" s="72">
        <v>25000</v>
      </c>
      <c r="F4330" s="72">
        <v>4400</v>
      </c>
      <c r="G4330" s="70" t="s">
        <v>84</v>
      </c>
      <c r="H4330" s="70" t="s">
        <v>2559</v>
      </c>
      <c r="I4330" s="70" t="s">
        <v>91</v>
      </c>
    </row>
    <row r="4331" spans="1:9" x14ac:dyDescent="0.2">
      <c r="A4331" s="71">
        <v>7221619530182</v>
      </c>
      <c r="B4331" s="71">
        <v>7006565501666</v>
      </c>
      <c r="C4331" s="70" t="s">
        <v>75</v>
      </c>
      <c r="D4331">
        <v>0</v>
      </c>
      <c r="E4331" s="72">
        <v>100</v>
      </c>
      <c r="F4331" s="72">
        <v>0</v>
      </c>
      <c r="G4331" s="70" t="s">
        <v>84</v>
      </c>
      <c r="H4331" s="70" t="s">
        <v>2559</v>
      </c>
      <c r="I4331" s="70" t="s">
        <v>83</v>
      </c>
    </row>
    <row r="4332" spans="1:9" x14ac:dyDescent="0.2">
      <c r="A4332" s="71">
        <v>7221619530183</v>
      </c>
      <c r="B4332" s="71">
        <v>7006565501666</v>
      </c>
      <c r="C4332" s="70" t="s">
        <v>80</v>
      </c>
      <c r="D4332">
        <v>0</v>
      </c>
      <c r="E4332" s="72">
        <v>200</v>
      </c>
      <c r="F4332" s="72">
        <v>0</v>
      </c>
      <c r="G4332" s="70" t="s">
        <v>84</v>
      </c>
      <c r="H4332" s="70" t="s">
        <v>2559</v>
      </c>
      <c r="I4332" s="70" t="s">
        <v>83</v>
      </c>
    </row>
    <row r="4333" spans="1:9" x14ac:dyDescent="0.2">
      <c r="A4333" s="71">
        <v>7221620230200</v>
      </c>
      <c r="B4333" s="71">
        <v>7006565501666</v>
      </c>
      <c r="C4333" s="70" t="s">
        <v>79</v>
      </c>
      <c r="D4333">
        <v>0</v>
      </c>
      <c r="E4333" s="72">
        <v>700</v>
      </c>
      <c r="F4333" s="72">
        <v>0</v>
      </c>
      <c r="G4333" s="70" t="s">
        <v>84</v>
      </c>
      <c r="H4333" s="70" t="s">
        <v>2559</v>
      </c>
      <c r="I4333" s="70" t="s">
        <v>83</v>
      </c>
    </row>
    <row r="4334" spans="1:9" x14ac:dyDescent="0.2">
      <c r="A4334" s="71">
        <v>7221623170280</v>
      </c>
      <c r="B4334" s="71">
        <v>7006561379736</v>
      </c>
      <c r="C4334" s="70" t="s">
        <v>80</v>
      </c>
      <c r="D4334">
        <v>0</v>
      </c>
      <c r="E4334" s="72">
        <v>-7400</v>
      </c>
      <c r="F4334" s="72">
        <v>0</v>
      </c>
      <c r="G4334" s="70" t="s">
        <v>82</v>
      </c>
      <c r="H4334" s="70" t="s">
        <v>1232</v>
      </c>
      <c r="I4334" s="70" t="s">
        <v>83</v>
      </c>
    </row>
    <row r="4335" spans="1:9" x14ac:dyDescent="0.2">
      <c r="A4335" s="71">
        <v>7221624570345</v>
      </c>
      <c r="B4335" s="71">
        <v>7006557791576</v>
      </c>
      <c r="C4335" s="70" t="s">
        <v>79</v>
      </c>
      <c r="D4335">
        <v>0</v>
      </c>
      <c r="E4335" s="72">
        <v>-160200</v>
      </c>
      <c r="F4335" s="72">
        <v>0</v>
      </c>
      <c r="G4335" s="70" t="s">
        <v>82</v>
      </c>
      <c r="H4335" s="70" t="s">
        <v>817</v>
      </c>
      <c r="I4335" s="70" t="s">
        <v>83</v>
      </c>
    </row>
    <row r="4336" spans="1:9" x14ac:dyDescent="0.2">
      <c r="A4336" s="71">
        <v>7221624570346</v>
      </c>
      <c r="B4336" s="71">
        <v>7006557791576</v>
      </c>
      <c r="C4336" s="70" t="s">
        <v>81</v>
      </c>
      <c r="D4336">
        <v>0</v>
      </c>
      <c r="E4336" s="72">
        <v>-7700</v>
      </c>
      <c r="F4336" s="72">
        <v>0</v>
      </c>
      <c r="G4336" s="70" t="s">
        <v>82</v>
      </c>
      <c r="H4336" s="70" t="s">
        <v>817</v>
      </c>
      <c r="I4336" s="70" t="s">
        <v>91</v>
      </c>
    </row>
    <row r="4337" spans="1:9" x14ac:dyDescent="0.2">
      <c r="A4337" s="71">
        <v>7221625900390</v>
      </c>
      <c r="B4337" s="71">
        <v>7006554432203</v>
      </c>
      <c r="C4337" s="70" t="s">
        <v>117</v>
      </c>
      <c r="D4337">
        <v>0.3</v>
      </c>
      <c r="E4337" s="72">
        <v>100</v>
      </c>
      <c r="F4337" s="72">
        <v>0</v>
      </c>
      <c r="G4337" s="70" t="s">
        <v>76</v>
      </c>
      <c r="H4337" s="70" t="s">
        <v>2560</v>
      </c>
      <c r="I4337" s="70" t="s">
        <v>78</v>
      </c>
    </row>
    <row r="4338" spans="1:9" x14ac:dyDescent="0.2">
      <c r="A4338" s="71">
        <v>7221625900391</v>
      </c>
      <c r="B4338" s="71">
        <v>7006554432203</v>
      </c>
      <c r="C4338" s="70" t="s">
        <v>79</v>
      </c>
      <c r="D4338">
        <v>-1.6</v>
      </c>
      <c r="E4338" s="72">
        <v>-400</v>
      </c>
      <c r="F4338" s="72">
        <v>0</v>
      </c>
      <c r="G4338" s="70" t="s">
        <v>76</v>
      </c>
      <c r="H4338" s="70" t="s">
        <v>2560</v>
      </c>
      <c r="I4338" s="70" t="s">
        <v>78</v>
      </c>
    </row>
    <row r="4339" spans="1:9" x14ac:dyDescent="0.2">
      <c r="A4339" s="71">
        <v>7221625900392</v>
      </c>
      <c r="B4339" s="71">
        <v>7006554432203</v>
      </c>
      <c r="C4339" s="70" t="s">
        <v>111</v>
      </c>
      <c r="D4339">
        <v>-0.02</v>
      </c>
      <c r="E4339" s="72">
        <v>-800</v>
      </c>
      <c r="F4339" s="72">
        <v>0</v>
      </c>
      <c r="G4339" s="70" t="s">
        <v>76</v>
      </c>
      <c r="H4339" s="70" t="s">
        <v>2560</v>
      </c>
      <c r="I4339" s="70" t="s">
        <v>78</v>
      </c>
    </row>
    <row r="4340" spans="1:9" x14ac:dyDescent="0.2">
      <c r="A4340" s="71">
        <v>7221625900393</v>
      </c>
      <c r="B4340" s="71">
        <v>7006554432203</v>
      </c>
      <c r="C4340" s="70" t="s">
        <v>125</v>
      </c>
      <c r="D4340">
        <v>0.61199999999999999</v>
      </c>
      <c r="E4340" s="72">
        <v>900</v>
      </c>
      <c r="F4340" s="72">
        <v>0</v>
      </c>
      <c r="G4340" s="70" t="s">
        <v>76</v>
      </c>
      <c r="H4340" s="70" t="s">
        <v>2560</v>
      </c>
      <c r="I4340" s="70" t="s">
        <v>78</v>
      </c>
    </row>
    <row r="4341" spans="1:9" x14ac:dyDescent="0.2">
      <c r="A4341" s="71">
        <v>7221625900394</v>
      </c>
      <c r="B4341" s="71">
        <v>7006554432203</v>
      </c>
      <c r="C4341" s="70" t="s">
        <v>75</v>
      </c>
      <c r="D4341">
        <v>0.50800000000000001</v>
      </c>
      <c r="E4341" s="72">
        <v>100</v>
      </c>
      <c r="F4341" s="72">
        <v>0</v>
      </c>
      <c r="G4341" s="70" t="s">
        <v>76</v>
      </c>
      <c r="H4341" s="70" t="s">
        <v>2560</v>
      </c>
      <c r="I4341" s="70" t="s">
        <v>78</v>
      </c>
    </row>
    <row r="4342" spans="1:9" x14ac:dyDescent="0.2">
      <c r="A4342" s="71">
        <v>7221625900395</v>
      </c>
      <c r="B4342" s="71">
        <v>7006554432203</v>
      </c>
      <c r="C4342" s="70" t="s">
        <v>80</v>
      </c>
      <c r="D4342">
        <v>0.2</v>
      </c>
      <c r="E4342" s="72">
        <v>100</v>
      </c>
      <c r="F4342" s="72">
        <v>0</v>
      </c>
      <c r="G4342" s="70" t="s">
        <v>76</v>
      </c>
      <c r="H4342" s="70" t="s">
        <v>2560</v>
      </c>
      <c r="I4342" s="70" t="s">
        <v>78</v>
      </c>
    </row>
    <row r="4343" spans="1:9" x14ac:dyDescent="0.2">
      <c r="A4343" s="71">
        <v>7221625900396</v>
      </c>
      <c r="B4343" s="71">
        <v>7006554432203</v>
      </c>
      <c r="C4343" s="70" t="s">
        <v>117</v>
      </c>
      <c r="D4343">
        <v>0</v>
      </c>
      <c r="E4343" s="72">
        <v>52900</v>
      </c>
      <c r="F4343" s="72">
        <v>49500</v>
      </c>
      <c r="G4343" s="70" t="s">
        <v>84</v>
      </c>
      <c r="H4343" s="70" t="s">
        <v>2560</v>
      </c>
      <c r="I4343" s="70" t="s">
        <v>91</v>
      </c>
    </row>
    <row r="4344" spans="1:9" x14ac:dyDescent="0.2">
      <c r="A4344" s="71">
        <v>7221625900399</v>
      </c>
      <c r="B4344" s="71">
        <v>7006554432203</v>
      </c>
      <c r="C4344" s="70" t="s">
        <v>125</v>
      </c>
      <c r="D4344">
        <v>0</v>
      </c>
      <c r="E4344" s="72">
        <v>1900</v>
      </c>
      <c r="F4344" s="72">
        <v>0</v>
      </c>
      <c r="G4344" s="70" t="s">
        <v>84</v>
      </c>
      <c r="H4344" s="70" t="s">
        <v>2560</v>
      </c>
      <c r="I4344" s="70" t="s">
        <v>91</v>
      </c>
    </row>
    <row r="4345" spans="1:9" x14ac:dyDescent="0.2">
      <c r="A4345" s="71">
        <v>7221625900400</v>
      </c>
      <c r="B4345" s="71">
        <v>7006554432203</v>
      </c>
      <c r="C4345" s="70" t="s">
        <v>75</v>
      </c>
      <c r="D4345">
        <v>0</v>
      </c>
      <c r="E4345" s="72">
        <v>100</v>
      </c>
      <c r="F4345" s="72">
        <v>0</v>
      </c>
      <c r="G4345" s="70" t="s">
        <v>84</v>
      </c>
      <c r="H4345" s="70" t="s">
        <v>2560</v>
      </c>
      <c r="I4345" s="70" t="s">
        <v>83</v>
      </c>
    </row>
    <row r="4346" spans="1:9" x14ac:dyDescent="0.2">
      <c r="A4346" s="71">
        <v>7221626950453</v>
      </c>
      <c r="B4346" s="71">
        <v>7006554432203</v>
      </c>
      <c r="C4346" s="70" t="s">
        <v>79</v>
      </c>
      <c r="D4346">
        <v>0</v>
      </c>
      <c r="E4346" s="72">
        <v>100</v>
      </c>
      <c r="F4346" s="72">
        <v>0</v>
      </c>
      <c r="G4346" s="70" t="s">
        <v>84</v>
      </c>
      <c r="H4346" s="70" t="s">
        <v>2560</v>
      </c>
      <c r="I4346" s="70" t="s">
        <v>83</v>
      </c>
    </row>
    <row r="4347" spans="1:9" x14ac:dyDescent="0.2">
      <c r="A4347" s="71">
        <v>7221627980468</v>
      </c>
      <c r="B4347" s="71">
        <v>7006562968244</v>
      </c>
      <c r="C4347" s="70" t="s">
        <v>75</v>
      </c>
      <c r="D4347">
        <v>0</v>
      </c>
      <c r="E4347" s="72">
        <v>900</v>
      </c>
      <c r="F4347" s="72">
        <v>0</v>
      </c>
      <c r="G4347" s="70" t="s">
        <v>84</v>
      </c>
      <c r="H4347" s="70" t="s">
        <v>1459</v>
      </c>
      <c r="I4347" s="70" t="s">
        <v>83</v>
      </c>
    </row>
    <row r="4348" spans="1:9" x14ac:dyDescent="0.2">
      <c r="A4348" s="71">
        <v>7221627980469</v>
      </c>
      <c r="B4348" s="71">
        <v>7006562968244</v>
      </c>
      <c r="C4348" s="70" t="s">
        <v>81</v>
      </c>
      <c r="D4348">
        <v>0</v>
      </c>
      <c r="E4348" s="72">
        <v>-300</v>
      </c>
      <c r="F4348" s="72">
        <v>0</v>
      </c>
      <c r="G4348" s="70" t="s">
        <v>82</v>
      </c>
      <c r="H4348" s="70" t="s">
        <v>1459</v>
      </c>
      <c r="I4348" s="70" t="s">
        <v>91</v>
      </c>
    </row>
    <row r="4349" spans="1:9" x14ac:dyDescent="0.2">
      <c r="A4349" s="71">
        <v>7221630950503</v>
      </c>
      <c r="B4349" s="71">
        <v>7006562998398</v>
      </c>
      <c r="C4349" s="70" t="s">
        <v>125</v>
      </c>
      <c r="D4349">
        <v>0</v>
      </c>
      <c r="E4349" s="72">
        <v>-10500</v>
      </c>
      <c r="F4349" s="72">
        <v>0</v>
      </c>
      <c r="G4349" s="70" t="s">
        <v>82</v>
      </c>
      <c r="H4349" s="70" t="s">
        <v>1464</v>
      </c>
      <c r="I4349" s="70" t="s">
        <v>91</v>
      </c>
    </row>
    <row r="4350" spans="1:9" x14ac:dyDescent="0.2">
      <c r="A4350" s="71">
        <v>7221630950504</v>
      </c>
      <c r="B4350" s="71">
        <v>7006562998398</v>
      </c>
      <c r="C4350" s="70" t="s">
        <v>81</v>
      </c>
      <c r="D4350">
        <v>0</v>
      </c>
      <c r="E4350" s="72">
        <v>-18100</v>
      </c>
      <c r="F4350" s="72">
        <v>0</v>
      </c>
      <c r="G4350" s="70" t="s">
        <v>82</v>
      </c>
      <c r="H4350" s="70" t="s">
        <v>1464</v>
      </c>
      <c r="I4350" s="70" t="s">
        <v>91</v>
      </c>
    </row>
    <row r="4351" spans="1:9" x14ac:dyDescent="0.2">
      <c r="A4351" s="71">
        <v>7221639370604</v>
      </c>
      <c r="B4351" s="71">
        <v>7006569205494</v>
      </c>
      <c r="C4351" s="70" t="s">
        <v>75</v>
      </c>
      <c r="D4351">
        <v>0</v>
      </c>
      <c r="E4351" s="72">
        <v>-76500</v>
      </c>
      <c r="F4351" s="72">
        <v>0</v>
      </c>
      <c r="G4351" s="70" t="s">
        <v>82</v>
      </c>
      <c r="H4351" s="70" t="s">
        <v>2094</v>
      </c>
      <c r="I4351" s="70" t="s">
        <v>83</v>
      </c>
    </row>
    <row r="4352" spans="1:9" x14ac:dyDescent="0.2">
      <c r="A4352" s="71">
        <v>7221639370605</v>
      </c>
      <c r="B4352" s="71">
        <v>7006569205494</v>
      </c>
      <c r="C4352" s="70" t="s">
        <v>81</v>
      </c>
      <c r="D4352">
        <v>0</v>
      </c>
      <c r="E4352" s="72">
        <v>-34100</v>
      </c>
      <c r="F4352" s="72">
        <v>0</v>
      </c>
      <c r="G4352" s="70" t="s">
        <v>82</v>
      </c>
      <c r="H4352" s="70" t="s">
        <v>2094</v>
      </c>
      <c r="I4352" s="70" t="s">
        <v>91</v>
      </c>
    </row>
    <row r="4353" spans="1:9" x14ac:dyDescent="0.2">
      <c r="A4353" s="71">
        <v>7221639370606</v>
      </c>
      <c r="B4353" s="71">
        <v>7006569205494</v>
      </c>
      <c r="C4353" s="70" t="s">
        <v>125</v>
      </c>
      <c r="D4353">
        <v>0</v>
      </c>
      <c r="E4353" s="72">
        <v>-120300</v>
      </c>
      <c r="F4353" s="72">
        <v>0</v>
      </c>
      <c r="G4353" s="70" t="s">
        <v>82</v>
      </c>
      <c r="H4353" s="70" t="s">
        <v>2094</v>
      </c>
      <c r="I4353" s="70" t="s">
        <v>91</v>
      </c>
    </row>
    <row r="4354" spans="1:9" x14ac:dyDescent="0.2">
      <c r="A4354" s="71">
        <v>7221641230679</v>
      </c>
      <c r="B4354" s="71">
        <v>7006563601971</v>
      </c>
      <c r="C4354" s="70" t="s">
        <v>157</v>
      </c>
      <c r="D4354">
        <v>-0.9</v>
      </c>
      <c r="E4354" s="72">
        <v>-100</v>
      </c>
      <c r="F4354" s="72">
        <v>0</v>
      </c>
      <c r="G4354" s="70" t="s">
        <v>76</v>
      </c>
      <c r="H4354" s="70" t="s">
        <v>2561</v>
      </c>
      <c r="I4354" s="70" t="s">
        <v>78</v>
      </c>
    </row>
    <row r="4355" spans="1:9" x14ac:dyDescent="0.2">
      <c r="A4355" s="71">
        <v>7221641230680</v>
      </c>
      <c r="B4355" s="71">
        <v>7006563601971</v>
      </c>
      <c r="C4355" s="70" t="s">
        <v>79</v>
      </c>
      <c r="D4355">
        <v>-5.66</v>
      </c>
      <c r="E4355" s="72">
        <v>-1300</v>
      </c>
      <c r="F4355" s="72">
        <v>0</v>
      </c>
      <c r="G4355" s="70" t="s">
        <v>76</v>
      </c>
      <c r="H4355" s="70" t="s">
        <v>2561</v>
      </c>
      <c r="I4355" s="70" t="s">
        <v>78</v>
      </c>
    </row>
    <row r="4356" spans="1:9" x14ac:dyDescent="0.2">
      <c r="A4356" s="71">
        <v>7221641230681</v>
      </c>
      <c r="B4356" s="71">
        <v>7006563601971</v>
      </c>
      <c r="C4356" s="70" t="s">
        <v>117</v>
      </c>
      <c r="D4356">
        <v>0.9</v>
      </c>
      <c r="E4356" s="72">
        <v>100</v>
      </c>
      <c r="F4356" s="72">
        <v>0</v>
      </c>
      <c r="G4356" s="70" t="s">
        <v>76</v>
      </c>
      <c r="H4356" s="70" t="s">
        <v>2561</v>
      </c>
      <c r="I4356" s="70" t="s">
        <v>78</v>
      </c>
    </row>
    <row r="4357" spans="1:9" x14ac:dyDescent="0.2">
      <c r="A4357" s="71">
        <v>7221641230682</v>
      </c>
      <c r="B4357" s="71">
        <v>7006563601971</v>
      </c>
      <c r="C4357" s="70" t="s">
        <v>80</v>
      </c>
      <c r="D4357">
        <v>-2.7</v>
      </c>
      <c r="E4357" s="72">
        <v>-500</v>
      </c>
      <c r="F4357" s="72">
        <v>0</v>
      </c>
      <c r="G4357" s="70" t="s">
        <v>76</v>
      </c>
      <c r="H4357" s="70" t="s">
        <v>2561</v>
      </c>
      <c r="I4357" s="70" t="s">
        <v>78</v>
      </c>
    </row>
    <row r="4358" spans="1:9" x14ac:dyDescent="0.2">
      <c r="A4358" s="71">
        <v>7221641230683</v>
      </c>
      <c r="B4358" s="71">
        <v>7006563601971</v>
      </c>
      <c r="C4358" s="70" t="s">
        <v>81</v>
      </c>
      <c r="D4358">
        <v>0.69</v>
      </c>
      <c r="E4358" s="72">
        <v>100</v>
      </c>
      <c r="F4358" s="72">
        <v>0</v>
      </c>
      <c r="G4358" s="70" t="s">
        <v>76</v>
      </c>
      <c r="H4358" s="70" t="s">
        <v>2561</v>
      </c>
      <c r="I4358" s="70" t="s">
        <v>78</v>
      </c>
    </row>
    <row r="4359" spans="1:9" x14ac:dyDescent="0.2">
      <c r="A4359" s="71">
        <v>7221641230684</v>
      </c>
      <c r="B4359" s="71">
        <v>7006563601971</v>
      </c>
      <c r="C4359" s="70" t="s">
        <v>75</v>
      </c>
      <c r="D4359">
        <v>7.67</v>
      </c>
      <c r="E4359" s="72">
        <v>1700</v>
      </c>
      <c r="F4359" s="72">
        <v>0</v>
      </c>
      <c r="G4359" s="70" t="s">
        <v>76</v>
      </c>
      <c r="H4359" s="70" t="s">
        <v>2561</v>
      </c>
      <c r="I4359" s="70" t="s">
        <v>78</v>
      </c>
    </row>
    <row r="4360" spans="1:9" x14ac:dyDescent="0.2">
      <c r="A4360" s="71">
        <v>7221641230686</v>
      </c>
      <c r="B4360" s="71">
        <v>7006563601971</v>
      </c>
      <c r="C4360" s="70" t="s">
        <v>117</v>
      </c>
      <c r="D4360">
        <v>0</v>
      </c>
      <c r="E4360" s="72">
        <v>99900</v>
      </c>
      <c r="F4360" s="72">
        <v>51100</v>
      </c>
      <c r="G4360" s="70" t="s">
        <v>84</v>
      </c>
      <c r="H4360" s="70" t="s">
        <v>2561</v>
      </c>
      <c r="I4360" s="70" t="s">
        <v>91</v>
      </c>
    </row>
    <row r="4361" spans="1:9" x14ac:dyDescent="0.2">
      <c r="A4361" s="71">
        <v>7221641230689</v>
      </c>
      <c r="B4361" s="71">
        <v>7006563601971</v>
      </c>
      <c r="C4361" s="70" t="s">
        <v>75</v>
      </c>
      <c r="D4361">
        <v>0</v>
      </c>
      <c r="E4361" s="72">
        <v>700</v>
      </c>
      <c r="F4361" s="72">
        <v>0</v>
      </c>
      <c r="G4361" s="70" t="s">
        <v>84</v>
      </c>
      <c r="H4361" s="70" t="s">
        <v>2561</v>
      </c>
      <c r="I4361" s="70" t="s">
        <v>83</v>
      </c>
    </row>
    <row r="4362" spans="1:9" x14ac:dyDescent="0.2">
      <c r="A4362" s="71">
        <v>7221642180722</v>
      </c>
      <c r="B4362" s="71">
        <v>7006563601971</v>
      </c>
      <c r="C4362" s="70" t="s">
        <v>157</v>
      </c>
      <c r="D4362">
        <v>0</v>
      </c>
      <c r="E4362" s="72">
        <v>100</v>
      </c>
      <c r="F4362" s="72">
        <v>0</v>
      </c>
      <c r="G4362" s="70" t="s">
        <v>84</v>
      </c>
      <c r="H4362" s="70" t="s">
        <v>2561</v>
      </c>
      <c r="I4362" s="70" t="s">
        <v>83</v>
      </c>
    </row>
    <row r="4363" spans="1:9" x14ac:dyDescent="0.2">
      <c r="A4363" s="71">
        <v>7221642180723</v>
      </c>
      <c r="B4363" s="71">
        <v>7006563601971</v>
      </c>
      <c r="C4363" s="70" t="s">
        <v>79</v>
      </c>
      <c r="D4363">
        <v>0</v>
      </c>
      <c r="E4363" s="72">
        <v>600</v>
      </c>
      <c r="F4363" s="72">
        <v>0</v>
      </c>
      <c r="G4363" s="70" t="s">
        <v>84</v>
      </c>
      <c r="H4363" s="70" t="s">
        <v>2561</v>
      </c>
      <c r="I4363" s="70" t="s">
        <v>83</v>
      </c>
    </row>
    <row r="4364" spans="1:9" x14ac:dyDescent="0.2">
      <c r="A4364" s="71">
        <v>7221642180724</v>
      </c>
      <c r="B4364" s="71">
        <v>7006563601971</v>
      </c>
      <c r="C4364" s="70" t="s">
        <v>80</v>
      </c>
      <c r="D4364">
        <v>0</v>
      </c>
      <c r="E4364" s="72">
        <v>200</v>
      </c>
      <c r="F4364" s="72">
        <v>0</v>
      </c>
      <c r="G4364" s="70" t="s">
        <v>84</v>
      </c>
      <c r="H4364" s="70" t="s">
        <v>2561</v>
      </c>
      <c r="I4364" s="70" t="s">
        <v>83</v>
      </c>
    </row>
    <row r="4365" spans="1:9" x14ac:dyDescent="0.2">
      <c r="A4365" s="71">
        <v>7221644630792</v>
      </c>
      <c r="B4365" s="71">
        <v>7006554743959</v>
      </c>
      <c r="C4365" s="70" t="s">
        <v>75</v>
      </c>
      <c r="D4365">
        <v>0</v>
      </c>
      <c r="E4365" s="72">
        <v>2300</v>
      </c>
      <c r="F4365" s="72">
        <v>0</v>
      </c>
      <c r="G4365" s="70" t="s">
        <v>84</v>
      </c>
      <c r="H4365" s="70" t="s">
        <v>390</v>
      </c>
      <c r="I4365" s="70" t="s">
        <v>83</v>
      </c>
    </row>
    <row r="4366" spans="1:9" x14ac:dyDescent="0.2">
      <c r="A4366" s="71">
        <v>7221647370807</v>
      </c>
      <c r="B4366" s="71">
        <v>7006562998426</v>
      </c>
      <c r="C4366" s="70" t="s">
        <v>80</v>
      </c>
      <c r="D4366">
        <v>0</v>
      </c>
      <c r="E4366" s="72">
        <v>-400</v>
      </c>
      <c r="F4366" s="72">
        <v>0</v>
      </c>
      <c r="G4366" s="70" t="s">
        <v>82</v>
      </c>
      <c r="H4366" s="70" t="s">
        <v>1468</v>
      </c>
      <c r="I4366" s="70" t="s">
        <v>83</v>
      </c>
    </row>
    <row r="4367" spans="1:9" x14ac:dyDescent="0.2">
      <c r="A4367" s="71">
        <v>7221682170873</v>
      </c>
      <c r="B4367" s="71">
        <v>7006564948649</v>
      </c>
      <c r="C4367" s="70" t="s">
        <v>48</v>
      </c>
      <c r="D4367">
        <v>0</v>
      </c>
      <c r="E4367" s="72">
        <v>0</v>
      </c>
      <c r="F4367" s="72">
        <v>-17400</v>
      </c>
      <c r="G4367" s="70" t="s">
        <v>82</v>
      </c>
      <c r="H4367" s="70" t="s">
        <v>55</v>
      </c>
      <c r="I4367" s="70" t="s">
        <v>2530</v>
      </c>
    </row>
    <row r="4368" spans="1:9" x14ac:dyDescent="0.2">
      <c r="A4368" s="71">
        <v>7221729581132</v>
      </c>
      <c r="B4368" s="71">
        <v>7006560896692</v>
      </c>
      <c r="C4368" s="70" t="s">
        <v>48</v>
      </c>
      <c r="D4368">
        <v>0</v>
      </c>
      <c r="E4368" s="72">
        <v>0</v>
      </c>
      <c r="F4368" s="72">
        <v>-131900</v>
      </c>
      <c r="G4368" s="70" t="s">
        <v>82</v>
      </c>
      <c r="H4368" s="70" t="s">
        <v>1172</v>
      </c>
      <c r="I4368" s="70" t="s">
        <v>2530</v>
      </c>
    </row>
    <row r="4369" spans="1:9" x14ac:dyDescent="0.2">
      <c r="A4369" s="71">
        <v>7221740221174</v>
      </c>
      <c r="B4369" s="71">
        <v>7006564476313</v>
      </c>
      <c r="C4369" s="70" t="s">
        <v>48</v>
      </c>
      <c r="D4369">
        <v>0</v>
      </c>
      <c r="E4369" s="72">
        <v>0</v>
      </c>
      <c r="F4369" s="72">
        <v>-39400</v>
      </c>
      <c r="G4369" s="70" t="s">
        <v>82</v>
      </c>
      <c r="H4369" s="70" t="s">
        <v>1684</v>
      </c>
      <c r="I4369" s="70" t="s">
        <v>2530</v>
      </c>
    </row>
    <row r="4370" spans="1:9" x14ac:dyDescent="0.2">
      <c r="A4370" s="71">
        <v>7221754050011</v>
      </c>
      <c r="B4370" s="71">
        <v>7006560223486</v>
      </c>
      <c r="C4370" s="70" t="s">
        <v>48</v>
      </c>
      <c r="D4370">
        <v>0</v>
      </c>
      <c r="E4370" s="72">
        <v>0</v>
      </c>
      <c r="F4370" s="72">
        <v>-9900</v>
      </c>
      <c r="G4370" s="70" t="s">
        <v>82</v>
      </c>
      <c r="H4370" s="70" t="s">
        <v>1107</v>
      </c>
      <c r="I4370" s="70" t="s">
        <v>91</v>
      </c>
    </row>
    <row r="4371" spans="1:9" x14ac:dyDescent="0.2">
      <c r="A4371" s="71">
        <v>7221768260046</v>
      </c>
      <c r="B4371" s="71">
        <v>7006568203628</v>
      </c>
      <c r="C4371" s="70" t="s">
        <v>48</v>
      </c>
      <c r="D4371">
        <v>0</v>
      </c>
      <c r="E4371" s="72">
        <v>0</v>
      </c>
      <c r="F4371" s="72">
        <v>-26200</v>
      </c>
      <c r="G4371" s="70" t="s">
        <v>82</v>
      </c>
      <c r="H4371" s="70" t="s">
        <v>2042</v>
      </c>
      <c r="I4371" s="70" t="s">
        <v>2530</v>
      </c>
    </row>
    <row r="4372" spans="1:9" x14ac:dyDescent="0.2">
      <c r="A4372" s="71">
        <v>7224209220021</v>
      </c>
      <c r="B4372" s="71">
        <v>7006568083278</v>
      </c>
      <c r="C4372" s="70" t="s">
        <v>48</v>
      </c>
      <c r="D4372">
        <v>0</v>
      </c>
      <c r="E4372" s="72">
        <v>0</v>
      </c>
      <c r="F4372" s="72">
        <v>-38000</v>
      </c>
      <c r="G4372" s="70" t="s">
        <v>82</v>
      </c>
      <c r="H4372" s="70" t="s">
        <v>2032</v>
      </c>
      <c r="I4372" s="70" t="s">
        <v>2530</v>
      </c>
    </row>
    <row r="4373" spans="1:9" x14ac:dyDescent="0.2">
      <c r="A4373" s="71">
        <v>7224266460356</v>
      </c>
      <c r="B4373" s="71">
        <v>7006559319131</v>
      </c>
      <c r="C4373" s="70" t="s">
        <v>48</v>
      </c>
      <c r="D4373">
        <v>0</v>
      </c>
      <c r="E4373" s="72">
        <v>0</v>
      </c>
      <c r="F4373" s="72">
        <v>-99300</v>
      </c>
      <c r="G4373" s="70" t="s">
        <v>82</v>
      </c>
      <c r="H4373" s="70" t="s">
        <v>1007</v>
      </c>
      <c r="I4373" s="70" t="s">
        <v>2530</v>
      </c>
    </row>
    <row r="4374" spans="1:9" x14ac:dyDescent="0.2">
      <c r="A4374" s="71">
        <v>7224284700412</v>
      </c>
      <c r="B4374" s="71">
        <v>7006556656292</v>
      </c>
      <c r="C4374" s="70" t="s">
        <v>48</v>
      </c>
      <c r="D4374">
        <v>0</v>
      </c>
      <c r="E4374" s="72">
        <v>0</v>
      </c>
      <c r="F4374" s="72">
        <v>478200</v>
      </c>
      <c r="G4374" s="70" t="s">
        <v>49</v>
      </c>
      <c r="H4374" s="70" t="s">
        <v>682</v>
      </c>
      <c r="I4374" s="70" t="s">
        <v>51</v>
      </c>
    </row>
    <row r="4375" spans="1:9" x14ac:dyDescent="0.2">
      <c r="A4375" s="71">
        <v>7224290140453</v>
      </c>
      <c r="B4375" s="71">
        <v>7006566627577</v>
      </c>
      <c r="C4375" s="70" t="s">
        <v>48</v>
      </c>
      <c r="D4375">
        <v>0</v>
      </c>
      <c r="E4375" s="72">
        <v>-45400</v>
      </c>
      <c r="F4375" s="72">
        <v>-16100</v>
      </c>
      <c r="G4375" s="70" t="s">
        <v>82</v>
      </c>
      <c r="H4375" s="70" t="s">
        <v>1897</v>
      </c>
      <c r="I4375" s="70" t="s">
        <v>2530</v>
      </c>
    </row>
    <row r="4376" spans="1:9" x14ac:dyDescent="0.2">
      <c r="A4376" s="71">
        <v>7224328180759</v>
      </c>
      <c r="B4376" s="71">
        <v>7006571358909</v>
      </c>
      <c r="C4376" s="70" t="s">
        <v>48</v>
      </c>
      <c r="D4376">
        <v>0</v>
      </c>
      <c r="E4376" s="72">
        <v>0</v>
      </c>
      <c r="F4376" s="72">
        <v>-3000</v>
      </c>
      <c r="G4376" s="70" t="s">
        <v>82</v>
      </c>
      <c r="H4376" s="70" t="s">
        <v>2202</v>
      </c>
      <c r="I4376" s="70" t="s">
        <v>2530</v>
      </c>
    </row>
    <row r="4377" spans="1:9" x14ac:dyDescent="0.2">
      <c r="A4377" s="71">
        <v>7224436900571</v>
      </c>
      <c r="B4377" s="71">
        <v>7006566115415</v>
      </c>
      <c r="C4377" s="70" t="s">
        <v>48</v>
      </c>
      <c r="D4377">
        <v>0</v>
      </c>
      <c r="E4377" s="72">
        <v>-5200</v>
      </c>
      <c r="F4377" s="72">
        <v>-1000</v>
      </c>
      <c r="G4377" s="70" t="s">
        <v>82</v>
      </c>
      <c r="H4377" s="70" t="s">
        <v>1846</v>
      </c>
      <c r="I4377" s="70" t="s">
        <v>2530</v>
      </c>
    </row>
    <row r="4378" spans="1:9" x14ac:dyDescent="0.2">
      <c r="A4378" s="71">
        <v>7231072280024</v>
      </c>
      <c r="B4378" s="71">
        <v>7006561168436</v>
      </c>
      <c r="C4378" s="70" t="s">
        <v>48</v>
      </c>
      <c r="D4378">
        <v>0</v>
      </c>
      <c r="E4378" s="72">
        <v>0</v>
      </c>
      <c r="F4378" s="72">
        <v>-77900</v>
      </c>
      <c r="G4378" s="70" t="s">
        <v>82</v>
      </c>
      <c r="H4378" s="70" t="s">
        <v>1207</v>
      </c>
      <c r="I4378" s="70" t="s">
        <v>2530</v>
      </c>
    </row>
    <row r="4379" spans="1:9" x14ac:dyDescent="0.2">
      <c r="A4379" s="71">
        <v>7231072440046</v>
      </c>
      <c r="B4379" s="71">
        <v>7006558414527</v>
      </c>
      <c r="C4379" s="70" t="s">
        <v>48</v>
      </c>
      <c r="D4379">
        <v>0</v>
      </c>
      <c r="E4379" s="72">
        <v>0</v>
      </c>
      <c r="F4379" s="72">
        <v>-204900</v>
      </c>
      <c r="G4379" s="70" t="s">
        <v>82</v>
      </c>
      <c r="H4379" s="70" t="s">
        <v>885</v>
      </c>
      <c r="I4379" s="70" t="s">
        <v>2530</v>
      </c>
    </row>
    <row r="4380" spans="1:9" x14ac:dyDescent="0.2">
      <c r="A4380" s="71">
        <v>7231073130100</v>
      </c>
      <c r="B4380" s="71">
        <v>7006564084486</v>
      </c>
      <c r="C4380" s="70" t="s">
        <v>48</v>
      </c>
      <c r="D4380">
        <v>0</v>
      </c>
      <c r="E4380" s="72">
        <v>-16000</v>
      </c>
      <c r="F4380" s="72">
        <v>0</v>
      </c>
      <c r="G4380" s="70" t="s">
        <v>82</v>
      </c>
      <c r="H4380" s="70" t="s">
        <v>1648</v>
      </c>
      <c r="I4380" s="70" t="s">
        <v>91</v>
      </c>
    </row>
    <row r="4381" spans="1:9" x14ac:dyDescent="0.2">
      <c r="A4381" s="71">
        <v>7231073290112</v>
      </c>
      <c r="B4381" s="71">
        <v>7006564094518</v>
      </c>
      <c r="C4381" s="70" t="s">
        <v>48</v>
      </c>
      <c r="D4381">
        <v>0</v>
      </c>
      <c r="E4381" s="72">
        <v>-16000</v>
      </c>
      <c r="F4381" s="72">
        <v>0</v>
      </c>
      <c r="G4381" s="70" t="s">
        <v>82</v>
      </c>
      <c r="H4381" s="70" t="s">
        <v>1649</v>
      </c>
      <c r="I4381" s="70" t="s">
        <v>91</v>
      </c>
    </row>
    <row r="4382" spans="1:9" x14ac:dyDescent="0.2">
      <c r="A4382" s="71">
        <v>7231073350126</v>
      </c>
      <c r="B4382" s="71">
        <v>7006564124612</v>
      </c>
      <c r="C4382" s="70" t="s">
        <v>48</v>
      </c>
      <c r="D4382">
        <v>0</v>
      </c>
      <c r="E4382" s="72">
        <v>-16000</v>
      </c>
      <c r="F4382" s="72">
        <v>0</v>
      </c>
      <c r="G4382" s="70" t="s">
        <v>82</v>
      </c>
      <c r="H4382" s="70" t="s">
        <v>1652</v>
      </c>
      <c r="I4382" s="70" t="s">
        <v>91</v>
      </c>
    </row>
    <row r="4383" spans="1:9" x14ac:dyDescent="0.2">
      <c r="A4383" s="71">
        <v>7231073490143</v>
      </c>
      <c r="B4383" s="71">
        <v>7006562174416</v>
      </c>
      <c r="C4383" s="70" t="s">
        <v>48</v>
      </c>
      <c r="D4383">
        <v>0</v>
      </c>
      <c r="E4383" s="72">
        <v>-12700</v>
      </c>
      <c r="F4383" s="72">
        <v>-10900</v>
      </c>
      <c r="G4383" s="70" t="s">
        <v>82</v>
      </c>
      <c r="H4383" s="70" t="s">
        <v>1350</v>
      </c>
      <c r="I4383" s="70" t="s">
        <v>91</v>
      </c>
    </row>
    <row r="4384" spans="1:9" x14ac:dyDescent="0.2">
      <c r="A4384" s="71">
        <v>7231077840259</v>
      </c>
      <c r="B4384" s="71">
        <v>7006562978328</v>
      </c>
      <c r="C4384" s="70" t="s">
        <v>48</v>
      </c>
      <c r="D4384">
        <v>0</v>
      </c>
      <c r="E4384" s="72">
        <v>0</v>
      </c>
      <c r="F4384" s="72">
        <v>-61000</v>
      </c>
      <c r="G4384" s="70" t="s">
        <v>82</v>
      </c>
      <c r="H4384" s="70" t="s">
        <v>1462</v>
      </c>
      <c r="I4384" s="70" t="s">
        <v>2562</v>
      </c>
    </row>
    <row r="4385" spans="1:9" x14ac:dyDescent="0.2">
      <c r="A4385" s="71">
        <v>7231080090288</v>
      </c>
      <c r="B4385" s="71">
        <v>7006559821442</v>
      </c>
      <c r="C4385" s="70" t="s">
        <v>48</v>
      </c>
      <c r="D4385">
        <v>0</v>
      </c>
      <c r="E4385" s="72">
        <v>0</v>
      </c>
      <c r="F4385" s="72">
        <v>-59800</v>
      </c>
      <c r="G4385" s="70" t="s">
        <v>82</v>
      </c>
      <c r="H4385" s="70" t="s">
        <v>1059</v>
      </c>
      <c r="I4385" s="70" t="s">
        <v>2562</v>
      </c>
    </row>
    <row r="4386" spans="1:9" x14ac:dyDescent="0.2">
      <c r="A4386" s="71">
        <v>7231083750390</v>
      </c>
      <c r="B4386" s="71">
        <v>7006562365344</v>
      </c>
      <c r="C4386" s="70" t="s">
        <v>48</v>
      </c>
      <c r="D4386">
        <v>0</v>
      </c>
      <c r="E4386" s="72">
        <v>0</v>
      </c>
      <c r="F4386" s="72">
        <v>-71500</v>
      </c>
      <c r="G4386" s="70" t="s">
        <v>82</v>
      </c>
      <c r="H4386" s="70" t="s">
        <v>1380</v>
      </c>
      <c r="I4386" s="70" t="s">
        <v>2562</v>
      </c>
    </row>
    <row r="4387" spans="1:9" x14ac:dyDescent="0.2">
      <c r="A4387" s="71">
        <v>7231102160465</v>
      </c>
      <c r="B4387" s="71">
        <v>7006563441284</v>
      </c>
      <c r="C4387" s="70" t="s">
        <v>48</v>
      </c>
      <c r="D4387">
        <v>0</v>
      </c>
      <c r="E4387" s="72">
        <v>-45400</v>
      </c>
      <c r="F4387" s="72">
        <v>-15800</v>
      </c>
      <c r="G4387" s="70" t="s">
        <v>82</v>
      </c>
      <c r="H4387" s="70" t="s">
        <v>1555</v>
      </c>
      <c r="I4387" s="70" t="s">
        <v>2562</v>
      </c>
    </row>
    <row r="4388" spans="1:9" x14ac:dyDescent="0.2">
      <c r="A4388" s="71">
        <v>7231104780546</v>
      </c>
      <c r="B4388" s="71">
        <v>7006559610451</v>
      </c>
      <c r="C4388" s="70" t="s">
        <v>48</v>
      </c>
      <c r="D4388">
        <v>0</v>
      </c>
      <c r="E4388" s="72">
        <v>0</v>
      </c>
      <c r="F4388" s="72">
        <v>-11100</v>
      </c>
      <c r="G4388" s="70" t="s">
        <v>82</v>
      </c>
      <c r="H4388" s="70" t="s">
        <v>1037</v>
      </c>
      <c r="I4388" s="70" t="s">
        <v>2563</v>
      </c>
    </row>
    <row r="4389" spans="1:9" x14ac:dyDescent="0.2">
      <c r="A4389" s="71">
        <v>7231117880634</v>
      </c>
      <c r="B4389" s="71">
        <v>7006568294060</v>
      </c>
      <c r="C4389" s="70" t="s">
        <v>48</v>
      </c>
      <c r="D4389">
        <v>0</v>
      </c>
      <c r="E4389" s="72">
        <v>0</v>
      </c>
      <c r="F4389" s="72">
        <v>-2200</v>
      </c>
      <c r="G4389" s="70" t="s">
        <v>82</v>
      </c>
      <c r="H4389" s="70" t="s">
        <v>2056</v>
      </c>
      <c r="I4389" s="70" t="s">
        <v>2563</v>
      </c>
    </row>
    <row r="4390" spans="1:9" x14ac:dyDescent="0.2">
      <c r="A4390" s="71">
        <v>7231127150762</v>
      </c>
      <c r="B4390" s="71">
        <v>7006564958692</v>
      </c>
      <c r="C4390" s="70" t="s">
        <v>48</v>
      </c>
      <c r="D4390">
        <v>0</v>
      </c>
      <c r="E4390" s="72">
        <v>0</v>
      </c>
      <c r="F4390" s="72">
        <v>-86000</v>
      </c>
      <c r="G4390" s="70" t="s">
        <v>82</v>
      </c>
      <c r="H4390" s="70" t="s">
        <v>306</v>
      </c>
      <c r="I4390" s="70" t="s">
        <v>2562</v>
      </c>
    </row>
    <row r="4391" spans="1:9" x14ac:dyDescent="0.2">
      <c r="A4391" s="71">
        <v>7231134160912</v>
      </c>
      <c r="B4391" s="71">
        <v>7006554411983</v>
      </c>
      <c r="C4391" s="70" t="s">
        <v>117</v>
      </c>
      <c r="D4391">
        <v>1.0900000000000001</v>
      </c>
      <c r="E4391" s="72">
        <v>300</v>
      </c>
      <c r="F4391" s="72">
        <v>0</v>
      </c>
      <c r="G4391" s="70" t="s">
        <v>76</v>
      </c>
      <c r="H4391" s="70" t="s">
        <v>2564</v>
      </c>
      <c r="I4391" s="70" t="s">
        <v>78</v>
      </c>
    </row>
    <row r="4392" spans="1:9" x14ac:dyDescent="0.2">
      <c r="A4392" s="71">
        <v>7231134160913</v>
      </c>
      <c r="B4392" s="71">
        <v>7006554411983</v>
      </c>
      <c r="C4392" s="70" t="s">
        <v>81</v>
      </c>
      <c r="D4392">
        <v>7.97</v>
      </c>
      <c r="E4392" s="72">
        <v>1900</v>
      </c>
      <c r="F4392" s="72">
        <v>0</v>
      </c>
      <c r="G4392" s="70" t="s">
        <v>76</v>
      </c>
      <c r="H4392" s="70" t="s">
        <v>2564</v>
      </c>
      <c r="I4392" s="70" t="s">
        <v>78</v>
      </c>
    </row>
    <row r="4393" spans="1:9" x14ac:dyDescent="0.2">
      <c r="A4393" s="71">
        <v>7231134160914</v>
      </c>
      <c r="B4393" s="71">
        <v>7006554411983</v>
      </c>
      <c r="C4393" s="70" t="s">
        <v>297</v>
      </c>
      <c r="D4393">
        <v>1.9</v>
      </c>
      <c r="E4393" s="72">
        <v>500</v>
      </c>
      <c r="F4393" s="72">
        <v>0</v>
      </c>
      <c r="G4393" s="70" t="s">
        <v>76</v>
      </c>
      <c r="H4393" s="70" t="s">
        <v>2564</v>
      </c>
      <c r="I4393" s="70" t="s">
        <v>78</v>
      </c>
    </row>
    <row r="4394" spans="1:9" x14ac:dyDescent="0.2">
      <c r="A4394" s="71">
        <v>7231134160915</v>
      </c>
      <c r="B4394" s="71">
        <v>7006554411983</v>
      </c>
      <c r="C4394" s="70" t="s">
        <v>75</v>
      </c>
      <c r="D4394">
        <v>-8.9600000000000009</v>
      </c>
      <c r="E4394" s="72">
        <v>-2400</v>
      </c>
      <c r="F4394" s="72">
        <v>0</v>
      </c>
      <c r="G4394" s="70" t="s">
        <v>76</v>
      </c>
      <c r="H4394" s="70" t="s">
        <v>2564</v>
      </c>
      <c r="I4394" s="70" t="s">
        <v>78</v>
      </c>
    </row>
    <row r="4395" spans="1:9" x14ac:dyDescent="0.2">
      <c r="A4395" s="71">
        <v>7231134160916</v>
      </c>
      <c r="B4395" s="71">
        <v>7006554411983</v>
      </c>
      <c r="C4395" s="70" t="s">
        <v>79</v>
      </c>
      <c r="D4395">
        <v>-2</v>
      </c>
      <c r="E4395" s="72">
        <v>-500</v>
      </c>
      <c r="F4395" s="72">
        <v>0</v>
      </c>
      <c r="G4395" s="70" t="s">
        <v>76</v>
      </c>
      <c r="H4395" s="70" t="s">
        <v>2564</v>
      </c>
      <c r="I4395" s="70" t="s">
        <v>78</v>
      </c>
    </row>
    <row r="4396" spans="1:9" x14ac:dyDescent="0.2">
      <c r="A4396" s="71">
        <v>7231134160917</v>
      </c>
      <c r="B4396" s="71">
        <v>7006554411983</v>
      </c>
      <c r="C4396" s="70" t="s">
        <v>117</v>
      </c>
      <c r="D4396">
        <v>0</v>
      </c>
      <c r="E4396" s="72">
        <v>22900</v>
      </c>
      <c r="F4396" s="72">
        <v>0</v>
      </c>
      <c r="G4396" s="70" t="s">
        <v>84</v>
      </c>
      <c r="H4396" s="70" t="s">
        <v>2564</v>
      </c>
      <c r="I4396" s="70" t="s">
        <v>78</v>
      </c>
    </row>
    <row r="4397" spans="1:9" x14ac:dyDescent="0.2">
      <c r="A4397" s="71">
        <v>7231134160918</v>
      </c>
      <c r="B4397" s="71">
        <v>7006554411983</v>
      </c>
      <c r="C4397" s="70" t="s">
        <v>117</v>
      </c>
      <c r="D4397">
        <v>0</v>
      </c>
      <c r="E4397" s="72">
        <v>0</v>
      </c>
      <c r="F4397" s="72">
        <v>-258300</v>
      </c>
      <c r="G4397" s="70" t="s">
        <v>82</v>
      </c>
      <c r="H4397" s="70" t="s">
        <v>2564</v>
      </c>
      <c r="I4397" s="70" t="s">
        <v>2530</v>
      </c>
    </row>
    <row r="4398" spans="1:9" x14ac:dyDescent="0.2">
      <c r="A4398" s="71">
        <v>7231134160919</v>
      </c>
      <c r="B4398" s="71">
        <v>7006554411983</v>
      </c>
      <c r="C4398" s="70" t="s">
        <v>81</v>
      </c>
      <c r="D4398">
        <v>0</v>
      </c>
      <c r="E4398" s="72">
        <v>48100</v>
      </c>
      <c r="F4398" s="72">
        <v>0</v>
      </c>
      <c r="G4398" s="70" t="s">
        <v>84</v>
      </c>
      <c r="H4398" s="70" t="s">
        <v>2564</v>
      </c>
      <c r="I4398" s="70" t="s">
        <v>91</v>
      </c>
    </row>
    <row r="4399" spans="1:9" x14ac:dyDescent="0.2">
      <c r="A4399" s="71">
        <v>7231134160920</v>
      </c>
      <c r="B4399" s="71">
        <v>7006554411983</v>
      </c>
      <c r="C4399" s="70" t="s">
        <v>297</v>
      </c>
      <c r="D4399">
        <v>0</v>
      </c>
      <c r="E4399" s="72">
        <v>12300</v>
      </c>
      <c r="F4399" s="72">
        <v>0</v>
      </c>
      <c r="G4399" s="70" t="s">
        <v>84</v>
      </c>
      <c r="H4399" s="70" t="s">
        <v>2564</v>
      </c>
      <c r="I4399" s="70" t="s">
        <v>91</v>
      </c>
    </row>
    <row r="4400" spans="1:9" x14ac:dyDescent="0.2">
      <c r="A4400" s="71">
        <v>7231170790485</v>
      </c>
      <c r="B4400" s="71">
        <v>7006555902603</v>
      </c>
      <c r="C4400" s="70" t="s">
        <v>48</v>
      </c>
      <c r="D4400">
        <v>0</v>
      </c>
      <c r="E4400" s="72">
        <v>0</v>
      </c>
      <c r="F4400" s="72">
        <v>110900</v>
      </c>
      <c r="G4400" s="70" t="s">
        <v>49</v>
      </c>
      <c r="H4400" s="70" t="s">
        <v>122</v>
      </c>
      <c r="I4400" s="70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P Z / d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P Z /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f 3 V A I 0 1 C u t g E A A D M D A A A T A B w A R m 9 y b X V s Y X M v U 2 V j d G l v b j E u b S C i G A A o o B Q A A A A A A A A A A A A A A A A A A A A A A A A A A A B 1 U l F r 2 z A Q f g / k P x z q S w L G M B i D r e R B l d P N L C U h 9 t h D H I Z i X x o T W Q o 6 u X M J + e + V 7 a x l a a o X o f u + + + 6 7 0 x H m r j Q a k v 7 + d D s c D A e 0 k x Y L W K I k o + n e W L G T + h F h A g r d c A D + J K a 2 e R u Z N j m q 8 L e x + 4 0 x + 9 F 9 q T A U R j v U j k Z M f M t u v s L D X c a T Z C 5 i n k 4 j 4 I v F k s c J n 8 F y u p g v 0 y Q T / I F n E U 8 5 i N n 8 V 5 R x L m B h z V N Z e B e x 3 p o s w i d U 5 l B 5 V W + L u u K U C W P R P w / G O s o S J x 1 2 B L M F T o R E 7 S u L p J P w 1 z e 0 M z U h O L l R C N j 0 S Z c t h o 2 i h o 0 D 0 L V S A T h b 4 z j o O 7 6 k / k l 2 i M 5 P o B / F c R X 7 8 h N 2 S W P B z 1 I X E 9 a x 2 f q 0 a v 2 s z 5 o 3 z L d Z G e f b / I G y Q E v M C 6 a t x f C M n O O j 6 + U D W J 1 5 X K k k l 0 p a m r S u 1 + P X E j 2 / g P T 5 g G / y q Z W a t s Z W w q i 6 0 i 1 I o y t + g u O R x R E L / D + 4 L 5 / D l n c K 4 M j e J n w N T W U j l C S f D s 7 H w G H j + r T c I v 2 b T I / p u t q g 7 d C Z 1 M U r e C E Z V w e / E t 0 P 0 0 c c 4 V f g 0 d j n d 2 W / x 8 m s 1 P t 3 8 Q g p t + W h X f 3 / s N N 4 O C j 1 1 Q n e v g B Q S w E C L Q A U A A I A C A A 9 n 9 1 Q Q 7 H 2 4 6 c A A A D 4 A A A A E g A A A A A A A A A A A A A A A A A A A A A A Q 2 9 u Z m l n L 1 B h Y 2 t h Z 2 U u e G 1 s U E s B A i 0 A F A A C A A g A P Z / d U A / K 6 a u k A A A A 6 Q A A A B M A A A A A A A A A A A A A A A A A 8 w A A A F t D b 2 5 0 Z W 5 0 X 1 R 5 c G V z X S 5 4 b W x Q S w E C L Q A U A A I A C A A 9 n 9 1 Q C N N Q r r Y B A A A z A w A A E w A A A A A A A A A A A A A A A A D k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g A A A A A A A A 8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F z b 2 5 z R m 9 y Q 2 h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c 2 9 u c 0 Z v c k N o Y W 5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M w V D A w O j U 3 O j U 5 L j k 0 N j c x O D l a I i A v P j x F b n R y e S B U e X B l P S J G a W x s Q 2 9 s d W 1 u V H l w Z X M i I F Z h b H V l P S J z Q X d N R 0 J R T U R C Z 1 l H I i A v P j x F b n R y e S B U e X B l P S J G a W x s Q 2 9 s d W 1 u T m F t Z X M i I F Z h b H V l P S J z W y Z x d W 9 0 O 0 l E J n F 1 b 3 Q 7 L C Z x d W 9 0 O 0 F z c 2 V z c 2 1 l b n R J R C Z x d W 9 0 O y w m c X V v d D t U Y X h D b G F z c y Z x d W 9 0 O y w m c X V v d D t B Y 3 J l c 0 N o Y W 5 n Z S Z x d W 9 0 O y w m c X V v d D t M Y W 5 k Q 2 h h b m d l J n F 1 b 3 Q 7 L C Z x d W 9 0 O 0 l t c H J v d m V t Z W 5 0 c 0 N o Y W 5 n Z S Z x d W 9 0 O y w m c X V v d D t D Y X R l Z 2 9 y e S Z x d W 9 0 O y w m c X V v d D t H S V N M a W 5 r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c 2 9 u c 0 Z v c k N o Y W 5 n Z S 9 D a G F u Z 2 V k I F R 5 c G U u e 0 l E L D B 9 J n F 1 b 3 Q 7 L C Z x d W 9 0 O 1 N l Y 3 R p b 2 4 x L 1 J l Y X N v b n N G b 3 J D a G F u Z 2 U v Q 2 h h b m d l Z C B U e X B l L n t B c 3 N l c 3 N t Z W 5 0 S U Q s M X 0 m c X V v d D s s J n F 1 b 3 Q 7 U 2 V j d G l v b j E v U m V h c 2 9 u c 0 Z v c k N o Y W 5 n Z S 9 D a G F u Z 2 V k I F R 5 c G U u e 1 R h e E N s Y X N z L D J 9 J n F 1 b 3 Q 7 L C Z x d W 9 0 O 1 N l Y 3 R p b 2 4 x L 1 J l Y X N v b n N G b 3 J D a G F u Z 2 U v Q 2 h h b m d l Z C B U e X B l L n t B Y 3 J l c 0 N o Y W 5 n Z S w z f S Z x d W 9 0 O y w m c X V v d D t T Z W N 0 a W 9 u M S 9 S Z W F z b 2 5 z R m 9 y Q 2 h h b m d l L 0 N o Y W 5 n Z W Q g V H l w Z S 5 7 T G F u Z E N o Y W 5 n Z S w 0 f S Z x d W 9 0 O y w m c X V v d D t T Z W N 0 a W 9 u M S 9 S Z W F z b 2 5 z R m 9 y Q 2 h h b m d l L 0 N o Y W 5 n Z W Q g V H l w Z S 5 7 S W 1 w c m 9 2 Z W 1 l b n R z Q 2 h h b m d l L D V 9 J n F 1 b 3 Q 7 L C Z x d W 9 0 O 1 N l Y 3 R p b 2 4 x L 1 J l Y X N v b n N G b 3 J D a G F u Z 2 U v Q 2 h h b m d l Z C B U e X B l L n t D Y X R l Z 2 9 y e S w 2 f S Z x d W 9 0 O y w m c X V v d D t T Z W N 0 a W 9 u M S 9 S Z W F z b 2 5 z R m 9 y Q 2 h h b m d l L 0 N o Y W 5 n Z W Q g V H l w Z S 5 7 R 0 l T T G l u a y w 3 f S Z x d W 9 0 O y w m c X V v d D t T Z W N 0 a W 9 u M S 9 S Z W F z b 2 5 z R m 9 y Q 2 h h b m d l L 0 N o Y W 5 n Z W Q g V H l w Z S 5 7 R G V z Y 3 J p c H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h c 2 9 u c 0 Z v c k N o Y W 5 n Z S 9 D a G F u Z 2 V k I F R 5 c G U u e 0 l E L D B 9 J n F 1 b 3 Q 7 L C Z x d W 9 0 O 1 N l Y 3 R p b 2 4 x L 1 J l Y X N v b n N G b 3 J D a G F u Z 2 U v Q 2 h h b m d l Z C B U e X B l L n t B c 3 N l c 3 N t Z W 5 0 S U Q s M X 0 m c X V v d D s s J n F 1 b 3 Q 7 U 2 V j d G l v b j E v U m V h c 2 9 u c 0 Z v c k N o Y W 5 n Z S 9 D a G F u Z 2 V k I F R 5 c G U u e 1 R h e E N s Y X N z L D J 9 J n F 1 b 3 Q 7 L C Z x d W 9 0 O 1 N l Y 3 R p b 2 4 x L 1 J l Y X N v b n N G b 3 J D a G F u Z 2 U v Q 2 h h b m d l Z C B U e X B l L n t B Y 3 J l c 0 N o Y W 5 n Z S w z f S Z x d W 9 0 O y w m c X V v d D t T Z W N 0 a W 9 u M S 9 S Z W F z b 2 5 z R m 9 y Q 2 h h b m d l L 0 N o Y W 5 n Z W Q g V H l w Z S 5 7 T G F u Z E N o Y W 5 n Z S w 0 f S Z x d W 9 0 O y w m c X V v d D t T Z W N 0 a W 9 u M S 9 S Z W F z b 2 5 z R m 9 y Q 2 h h b m d l L 0 N o Y W 5 n Z W Q g V H l w Z S 5 7 S W 1 w c m 9 2 Z W 1 l b n R z Q 2 h h b m d l L D V 9 J n F 1 b 3 Q 7 L C Z x d W 9 0 O 1 N l Y 3 R p b 2 4 x L 1 J l Y X N v b n N G b 3 J D a G F u Z 2 U v Q 2 h h b m d l Z C B U e X B l L n t D Y X R l Z 2 9 y e S w 2 f S Z x d W 9 0 O y w m c X V v d D t T Z W N 0 a W 9 u M S 9 S Z W F z b 2 5 z R m 9 y Q 2 h h b m d l L 0 N o Y W 5 n Z W Q g V H l w Z S 5 7 R 0 l T T G l u a y w 3 f S Z x d W 9 0 O y w m c X V v d D t T Z W N 0 a W 9 u M S 9 S Z W F z b 2 5 z R m 9 y Q 2 h h b m d l L 0 N o Y W 5 n Z W Q g V H l w Z S 5 7 R G V z Y 3 J p c H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X N v b n N G b 3 J D a G F u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c 2 9 u c 0 Z v c k N o Y W 5 n Z S 9 S Z W F z b 2 5 z R m 9 y Q 2 h h b m d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c 2 9 u c 0 Z v c k N o Y W 5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z b 2 5 z R m 9 y Q 2 h h b m d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I O 8 x K t V J A v Y I 8 + 2 2 n c W s A A A A A A g A A A A A A E G Y A A A A B A A A g A A A A Z 9 j I 4 J n X w E z b 2 A o V f Y T M d u 7 + N Z G 8 X 0 W i S k M p 6 y S V R s I A A A A A D o A A A A A C A A A g A A A A M k C U V j g 4 K j y V i w w C V 9 F b e N s L e v d t Q 9 S j 2 X M n h s E 3 C W p Q A A A A o C a F Q a r O V U B n 8 8 + Y L e b Q 7 U F L e L X 2 B i j A W R G D A b E e E r p p c I + G 9 F i L q u c j / g 9 x z D b r / 4 e d m u 7 5 y v 9 8 X v u d B s E 6 1 A C q p x v d C o H 7 H p A l y b S v q n R A A A A A 3 w U 5 L h p O T A H 8 n u V e s m 8 N G s n R H f s j i J 8 l b t k k G f a M W P d A B W 1 e Y 9 G u G M d 4 C I M u 4 R z n z E T k l C t 3 d 7 m Y r e z e c 8 W T k w = = < / D a t a M a s h u p > 
</file>

<file path=customXml/itemProps1.xml><?xml version="1.0" encoding="utf-8"?>
<ds:datastoreItem xmlns:ds="http://schemas.openxmlformats.org/officeDocument/2006/customXml" ds:itemID="{8B8FB925-B398-425A-8BCC-515D40D3EE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Reasons for Change - Blank</vt:lpstr>
      <vt:lpstr>RFC Summary - 2019 Westport</vt:lpstr>
      <vt:lpstr>ReasonsForChange</vt:lpstr>
      <vt:lpstr>'Reasons for Change - Blank'!Print_Area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Reason for Change Summary Report</dc:title>
  <dc:creator>Mark Brown</dc:creator>
  <cp:lastModifiedBy>Josh.McCormick</cp:lastModifiedBy>
  <cp:lastPrinted>2020-06-30T03:55:40Z</cp:lastPrinted>
  <dcterms:created xsi:type="dcterms:W3CDTF">1997-05-30T15:10:07Z</dcterms:created>
  <dcterms:modified xsi:type="dcterms:W3CDTF">2021-10-08T20:09:37Z</dcterms:modified>
</cp:coreProperties>
</file>