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customXml/itemProps6.xml" ContentType="application/vnd.openxmlformats-officedocument.customXmlProperties+xml"/>
  <Override PartName="/customXml/itemProps1.xml" ContentType="application/vnd.openxmlformats-officedocument.customXmlPropertie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ttps://portal.kiewit.com/sites/kptoolbox/KPToolbox/94.03.18/"/>
    </mc:Choice>
  </mc:AlternateContent>
  <bookViews>
    <workbookView xWindow="120" yWindow="120" windowWidth="19020" windowHeight="10830" activeTab="3"/>
  </bookViews>
  <sheets>
    <sheet name="Instructions" sheetId="7" r:id="rId1"/>
    <sheet name="Overview" sheetId="4" r:id="rId2"/>
    <sheet name="DCS IO Count" sheetId="1" r:id="rId3"/>
    <sheet name="Options" sheetId="8" r:id="rId4"/>
    <sheet name="Signal Count" sheetId="5" r:id="rId5"/>
    <sheet name="Signal Philosophy" sheetId="6" r:id="rId6"/>
  </sheets>
  <definedNames>
    <definedName name="_xlnm.Print_Area" localSheetId="1">Overview!$A$1:$O$18</definedName>
  </definedNames>
  <calcPr calcId="152511"/>
</workbook>
</file>

<file path=xl/calcChain.xml><?xml version="1.0" encoding="utf-8"?>
<calcChain xmlns="http://schemas.openxmlformats.org/spreadsheetml/2006/main">
  <c r="P19" i="1" l="1"/>
  <c r="O19" i="1"/>
  <c r="N19" i="1"/>
  <c r="M19" i="1"/>
  <c r="L19" i="1"/>
  <c r="K19" i="1"/>
  <c r="J19" i="1"/>
  <c r="I19" i="1"/>
  <c r="H19" i="1"/>
  <c r="G19" i="1"/>
  <c r="F19" i="1"/>
  <c r="P18" i="1"/>
  <c r="O18" i="1"/>
  <c r="N18" i="1"/>
  <c r="M18" i="1"/>
  <c r="L18" i="1"/>
  <c r="K18" i="1"/>
  <c r="J18" i="1"/>
  <c r="I18" i="1"/>
  <c r="H18" i="1"/>
  <c r="G18" i="1"/>
  <c r="F18" i="1"/>
  <c r="P12" i="1" l="1"/>
  <c r="O12" i="1"/>
  <c r="N12" i="1"/>
  <c r="M12" i="1"/>
  <c r="L12" i="1"/>
  <c r="K12" i="1"/>
  <c r="J12" i="1"/>
  <c r="I12" i="1"/>
  <c r="H12" i="1"/>
  <c r="G12" i="1"/>
  <c r="F12" i="1"/>
  <c r="P70" i="1" l="1"/>
  <c r="O70" i="1"/>
  <c r="N70" i="1"/>
  <c r="M70" i="1"/>
  <c r="L70" i="1"/>
  <c r="K70" i="1"/>
  <c r="J70" i="1"/>
  <c r="I70" i="1"/>
  <c r="H70" i="1"/>
  <c r="G70" i="1"/>
  <c r="F70" i="1"/>
  <c r="P58" i="1"/>
  <c r="O58" i="1"/>
  <c r="N58" i="1"/>
  <c r="M58" i="1"/>
  <c r="L58" i="1"/>
  <c r="K58" i="1"/>
  <c r="J58" i="1"/>
  <c r="I58" i="1"/>
  <c r="H58" i="1"/>
  <c r="G58" i="1"/>
  <c r="F58" i="1"/>
  <c r="P46" i="1"/>
  <c r="O46" i="1"/>
  <c r="N46" i="1"/>
  <c r="M46" i="1"/>
  <c r="L46" i="1"/>
  <c r="K46" i="1"/>
  <c r="J46" i="1"/>
  <c r="I46" i="1"/>
  <c r="H46" i="1"/>
  <c r="G46" i="1"/>
  <c r="F46" i="1"/>
  <c r="P69" i="1"/>
  <c r="O69" i="1"/>
  <c r="N69" i="1"/>
  <c r="M69" i="1"/>
  <c r="L69" i="1"/>
  <c r="K69" i="1"/>
  <c r="J69" i="1"/>
  <c r="I69" i="1"/>
  <c r="H69" i="1"/>
  <c r="G69" i="1"/>
  <c r="F69" i="1"/>
  <c r="P57" i="1"/>
  <c r="O57" i="1"/>
  <c r="N57" i="1"/>
  <c r="M57" i="1"/>
  <c r="L57" i="1"/>
  <c r="K57" i="1"/>
  <c r="J57" i="1"/>
  <c r="I57" i="1"/>
  <c r="H57" i="1"/>
  <c r="G57" i="1"/>
  <c r="F57" i="1"/>
  <c r="P86" i="1"/>
  <c r="O86" i="1"/>
  <c r="N86" i="1"/>
  <c r="M86" i="1"/>
  <c r="L86" i="1"/>
  <c r="K86" i="1"/>
  <c r="J86" i="1"/>
  <c r="I86" i="1"/>
  <c r="H86" i="1"/>
  <c r="G86" i="1"/>
  <c r="F86" i="1"/>
  <c r="P85" i="1"/>
  <c r="O85" i="1"/>
  <c r="N85" i="1"/>
  <c r="M85" i="1"/>
  <c r="L85" i="1"/>
  <c r="K85" i="1"/>
  <c r="J85" i="1"/>
  <c r="I85" i="1"/>
  <c r="H85" i="1"/>
  <c r="G85" i="1"/>
  <c r="F85" i="1"/>
  <c r="P76" i="1"/>
  <c r="O76" i="1"/>
  <c r="N76" i="1"/>
  <c r="M76" i="1"/>
  <c r="L76" i="1"/>
  <c r="K76" i="1"/>
  <c r="J76" i="1"/>
  <c r="I76" i="1"/>
  <c r="H76" i="1"/>
  <c r="G76" i="1"/>
  <c r="F76" i="1"/>
  <c r="P75" i="1"/>
  <c r="O75" i="1"/>
  <c r="N75" i="1"/>
  <c r="M75" i="1"/>
  <c r="L75" i="1"/>
  <c r="K75" i="1"/>
  <c r="J75" i="1"/>
  <c r="I75" i="1"/>
  <c r="H75" i="1"/>
  <c r="G75" i="1"/>
  <c r="F75" i="1"/>
  <c r="P64" i="1"/>
  <c r="O64" i="1"/>
  <c r="N64" i="1"/>
  <c r="M64" i="1"/>
  <c r="L64" i="1"/>
  <c r="K64" i="1"/>
  <c r="J64" i="1"/>
  <c r="I64" i="1"/>
  <c r="H64" i="1"/>
  <c r="G64" i="1"/>
  <c r="F64" i="1"/>
  <c r="P63" i="1"/>
  <c r="O63" i="1"/>
  <c r="N63" i="1"/>
  <c r="M63" i="1"/>
  <c r="L63" i="1"/>
  <c r="K63" i="1"/>
  <c r="J63" i="1"/>
  <c r="I63" i="1"/>
  <c r="H63" i="1"/>
  <c r="G63" i="1"/>
  <c r="F63" i="1"/>
  <c r="P52" i="1"/>
  <c r="O52" i="1"/>
  <c r="N52" i="1"/>
  <c r="M52" i="1"/>
  <c r="L52" i="1"/>
  <c r="K52" i="1"/>
  <c r="J52" i="1"/>
  <c r="I52" i="1"/>
  <c r="H52" i="1"/>
  <c r="G52" i="1"/>
  <c r="F52" i="1"/>
  <c r="P51" i="1"/>
  <c r="O51" i="1"/>
  <c r="N51" i="1"/>
  <c r="M51" i="1"/>
  <c r="L51" i="1"/>
  <c r="K51" i="1"/>
  <c r="J51" i="1"/>
  <c r="I51" i="1"/>
  <c r="H51" i="1"/>
  <c r="G51" i="1"/>
  <c r="F51" i="1"/>
  <c r="P41" i="1"/>
  <c r="O41" i="1"/>
  <c r="N41" i="1"/>
  <c r="M41" i="1"/>
  <c r="L41" i="1"/>
  <c r="K41" i="1"/>
  <c r="J41" i="1"/>
  <c r="I41" i="1"/>
  <c r="H41" i="1"/>
  <c r="G41" i="1"/>
  <c r="F41" i="1"/>
  <c r="P40" i="1"/>
  <c r="O40" i="1"/>
  <c r="N40" i="1"/>
  <c r="M40" i="1"/>
  <c r="L40" i="1"/>
  <c r="K40" i="1"/>
  <c r="J40" i="1"/>
  <c r="I40" i="1"/>
  <c r="H40" i="1"/>
  <c r="G40" i="1"/>
  <c r="F40" i="1"/>
  <c r="P31" i="1"/>
  <c r="O31" i="1"/>
  <c r="N31" i="1"/>
  <c r="M31" i="1"/>
  <c r="L31" i="1"/>
  <c r="K31" i="1"/>
  <c r="J31" i="1"/>
  <c r="I31" i="1"/>
  <c r="H31" i="1"/>
  <c r="G31" i="1"/>
  <c r="F31" i="1"/>
  <c r="P30" i="1"/>
  <c r="O30" i="1"/>
  <c r="N30" i="1"/>
  <c r="M30" i="1"/>
  <c r="L30" i="1"/>
  <c r="K30" i="1"/>
  <c r="J30" i="1"/>
  <c r="I30" i="1"/>
  <c r="H30" i="1"/>
  <c r="G30" i="1"/>
  <c r="F30" i="1"/>
  <c r="K4" i="1"/>
  <c r="L4" i="1"/>
  <c r="M4" i="1"/>
  <c r="N4" i="1"/>
  <c r="O4" i="1"/>
  <c r="P4" i="1"/>
  <c r="K5" i="1"/>
  <c r="L5" i="1"/>
  <c r="M5" i="1"/>
  <c r="N5" i="1"/>
  <c r="O5" i="1"/>
  <c r="P5" i="1"/>
  <c r="K6" i="1"/>
  <c r="L6" i="1"/>
  <c r="M6" i="1"/>
  <c r="N6" i="1"/>
  <c r="O6" i="1"/>
  <c r="P6" i="1"/>
  <c r="K7" i="1"/>
  <c r="L7" i="1"/>
  <c r="M7" i="1"/>
  <c r="N7" i="1"/>
  <c r="O7" i="1"/>
  <c r="P7" i="1"/>
  <c r="K8" i="1"/>
  <c r="L8" i="1"/>
  <c r="M8" i="1"/>
  <c r="N8" i="1"/>
  <c r="O8" i="1"/>
  <c r="P8" i="1"/>
  <c r="K9" i="1"/>
  <c r="L9" i="1"/>
  <c r="M9" i="1"/>
  <c r="N9" i="1"/>
  <c r="O9" i="1"/>
  <c r="P9" i="1"/>
  <c r="K10" i="1"/>
  <c r="L10" i="1"/>
  <c r="M10" i="1"/>
  <c r="N10" i="1"/>
  <c r="O10" i="1"/>
  <c r="P10" i="1"/>
  <c r="K11" i="1"/>
  <c r="L11" i="1"/>
  <c r="M11" i="1"/>
  <c r="N11" i="1"/>
  <c r="O11" i="1"/>
  <c r="P11" i="1"/>
  <c r="P3" i="1"/>
  <c r="M9" i="4" s="1"/>
  <c r="O3" i="1"/>
  <c r="N3" i="1"/>
  <c r="K9" i="4" s="1"/>
  <c r="M3" i="1"/>
  <c r="L3" i="1"/>
  <c r="I9" i="4" s="1"/>
  <c r="K3" i="1"/>
  <c r="J4" i="1"/>
  <c r="J5" i="1"/>
  <c r="J6" i="1"/>
  <c r="J7" i="1"/>
  <c r="J8" i="1"/>
  <c r="J9" i="1"/>
  <c r="J10" i="1"/>
  <c r="J11" i="1"/>
  <c r="J3" i="1"/>
  <c r="G9" i="4" s="1"/>
  <c r="I4" i="1"/>
  <c r="I5" i="1"/>
  <c r="I6" i="1"/>
  <c r="I7" i="1"/>
  <c r="I8" i="1"/>
  <c r="I9" i="1"/>
  <c r="I10" i="1"/>
  <c r="I11" i="1"/>
  <c r="I3" i="1"/>
  <c r="H4" i="1"/>
  <c r="H5" i="1"/>
  <c r="H6" i="1"/>
  <c r="H7" i="1"/>
  <c r="H8" i="1"/>
  <c r="H9" i="1"/>
  <c r="H10" i="1"/>
  <c r="H11" i="1"/>
  <c r="H3" i="1"/>
  <c r="E9" i="4" s="1"/>
  <c r="G4" i="1"/>
  <c r="G5" i="1"/>
  <c r="G6" i="1"/>
  <c r="G7" i="1"/>
  <c r="G8" i="1"/>
  <c r="G9" i="1"/>
  <c r="G10" i="1"/>
  <c r="G11" i="1"/>
  <c r="G3" i="1"/>
  <c r="F3" i="1"/>
  <c r="F8" i="1"/>
  <c r="F9" i="1"/>
  <c r="F10" i="1"/>
  <c r="F11" i="1"/>
  <c r="F4" i="1"/>
  <c r="F5" i="1"/>
  <c r="F6" i="1"/>
  <c r="F7" i="1"/>
  <c r="C9" i="4" l="1"/>
  <c r="D9" i="4"/>
  <c r="F9" i="4"/>
  <c r="H9" i="4"/>
  <c r="J9" i="4"/>
  <c r="L9" i="4"/>
  <c r="O90" i="1"/>
  <c r="O89" i="1"/>
  <c r="O88" i="1"/>
  <c r="O87" i="1"/>
  <c r="O84" i="1"/>
  <c r="O83" i="1"/>
  <c r="O82" i="1"/>
  <c r="O80" i="1"/>
  <c r="O79" i="1"/>
  <c r="O78" i="1"/>
  <c r="O77" i="1"/>
  <c r="O74" i="1"/>
  <c r="O73" i="1"/>
  <c r="O72" i="1"/>
  <c r="L16" i="4" s="1"/>
  <c r="O68" i="1"/>
  <c r="O67" i="1"/>
  <c r="O66" i="1"/>
  <c r="O65" i="1"/>
  <c r="O62" i="1"/>
  <c r="O61" i="1"/>
  <c r="O60" i="1"/>
  <c r="O56" i="1"/>
  <c r="O55" i="1"/>
  <c r="O54" i="1"/>
  <c r="O53" i="1"/>
  <c r="O50" i="1"/>
  <c r="O49" i="1"/>
  <c r="O48" i="1"/>
  <c r="L13" i="4" s="1"/>
  <c r="O45" i="1"/>
  <c r="O44" i="1"/>
  <c r="O43" i="1"/>
  <c r="O42" i="1"/>
  <c r="O39" i="1"/>
  <c r="O38" i="1"/>
  <c r="O37" i="1"/>
  <c r="O35" i="1"/>
  <c r="O34" i="1"/>
  <c r="O33" i="1"/>
  <c r="O32" i="1"/>
  <c r="O29" i="1"/>
  <c r="O28" i="1"/>
  <c r="O27" i="1"/>
  <c r="L11" i="4" s="1"/>
  <c r="O23" i="1"/>
  <c r="O22" i="1"/>
  <c r="O21" i="1"/>
  <c r="O20" i="1"/>
  <c r="O17" i="1"/>
  <c r="O16" i="1"/>
  <c r="O15" i="1"/>
  <c r="L10" i="4" l="1"/>
  <c r="L12" i="4"/>
  <c r="K29" i="4" s="1"/>
  <c r="L14" i="4"/>
  <c r="L15" i="4"/>
  <c r="K27" i="4"/>
  <c r="K31" i="4"/>
  <c r="K33" i="4"/>
  <c r="K30" i="4"/>
  <c r="K32" i="4"/>
  <c r="K28" i="4"/>
  <c r="K26" i="4"/>
  <c r="P90" i="1"/>
  <c r="N90" i="1"/>
  <c r="M90" i="1"/>
  <c r="L90" i="1"/>
  <c r="K90" i="1"/>
  <c r="J90" i="1"/>
  <c r="I90" i="1"/>
  <c r="H90" i="1"/>
  <c r="G90" i="1"/>
  <c r="F90" i="1"/>
  <c r="P89" i="1"/>
  <c r="N89" i="1"/>
  <c r="M89" i="1"/>
  <c r="L89" i="1"/>
  <c r="K89" i="1"/>
  <c r="J89" i="1"/>
  <c r="I89" i="1"/>
  <c r="H89" i="1"/>
  <c r="G89" i="1"/>
  <c r="F89" i="1"/>
  <c r="P88" i="1"/>
  <c r="N88" i="1"/>
  <c r="M88" i="1"/>
  <c r="L88" i="1"/>
  <c r="K88" i="1"/>
  <c r="J88" i="1"/>
  <c r="I88" i="1"/>
  <c r="H88" i="1"/>
  <c r="G88" i="1"/>
  <c r="F88" i="1"/>
  <c r="P87" i="1"/>
  <c r="N87" i="1"/>
  <c r="M87" i="1"/>
  <c r="L87" i="1"/>
  <c r="K87" i="1"/>
  <c r="J87" i="1"/>
  <c r="I87" i="1"/>
  <c r="H87" i="1"/>
  <c r="G87" i="1"/>
  <c r="F87" i="1"/>
  <c r="P84" i="1"/>
  <c r="N84" i="1"/>
  <c r="M84" i="1"/>
  <c r="L84" i="1"/>
  <c r="K84" i="1"/>
  <c r="J84" i="1"/>
  <c r="I84" i="1"/>
  <c r="H84" i="1"/>
  <c r="G84" i="1"/>
  <c r="F84" i="1"/>
  <c r="P83" i="1"/>
  <c r="N83" i="1"/>
  <c r="M83" i="1"/>
  <c r="L83" i="1"/>
  <c r="K83" i="1"/>
  <c r="J83" i="1"/>
  <c r="I83" i="1"/>
  <c r="H83" i="1"/>
  <c r="G83" i="1"/>
  <c r="F83" i="1"/>
  <c r="P82" i="1"/>
  <c r="M15" i="4" s="1"/>
  <c r="N82" i="1"/>
  <c r="K15" i="4" s="1"/>
  <c r="M82" i="1"/>
  <c r="J15" i="4" s="1"/>
  <c r="L82" i="1"/>
  <c r="I15" i="4" s="1"/>
  <c r="K82" i="1"/>
  <c r="H15" i="4" s="1"/>
  <c r="J82" i="1"/>
  <c r="G15" i="4" s="1"/>
  <c r="I82" i="1"/>
  <c r="F15" i="4" s="1"/>
  <c r="H82" i="1"/>
  <c r="E15" i="4" s="1"/>
  <c r="G82" i="1"/>
  <c r="D15" i="4" s="1"/>
  <c r="F82" i="1"/>
  <c r="C15" i="4" s="1"/>
  <c r="P80" i="1"/>
  <c r="N80" i="1"/>
  <c r="M80" i="1"/>
  <c r="L80" i="1"/>
  <c r="K80" i="1"/>
  <c r="J80" i="1"/>
  <c r="I80" i="1"/>
  <c r="H80" i="1"/>
  <c r="G80" i="1"/>
  <c r="F80" i="1"/>
  <c r="P79" i="1"/>
  <c r="N79" i="1"/>
  <c r="M79" i="1"/>
  <c r="L79" i="1"/>
  <c r="K79" i="1"/>
  <c r="J79" i="1"/>
  <c r="I79" i="1"/>
  <c r="H79" i="1"/>
  <c r="G79" i="1"/>
  <c r="F79" i="1"/>
  <c r="P78" i="1"/>
  <c r="N78" i="1"/>
  <c r="M78" i="1"/>
  <c r="L78" i="1"/>
  <c r="K78" i="1"/>
  <c r="J78" i="1"/>
  <c r="I78" i="1"/>
  <c r="H78" i="1"/>
  <c r="G78" i="1"/>
  <c r="F78" i="1"/>
  <c r="P77" i="1"/>
  <c r="N77" i="1"/>
  <c r="M77" i="1"/>
  <c r="L77" i="1"/>
  <c r="K77" i="1"/>
  <c r="J77" i="1"/>
  <c r="I77" i="1"/>
  <c r="H77" i="1"/>
  <c r="G77" i="1"/>
  <c r="F77" i="1"/>
  <c r="P74" i="1"/>
  <c r="N74" i="1"/>
  <c r="M74" i="1"/>
  <c r="L74" i="1"/>
  <c r="K74" i="1"/>
  <c r="J74" i="1"/>
  <c r="I74" i="1"/>
  <c r="H74" i="1"/>
  <c r="G74" i="1"/>
  <c r="F74" i="1"/>
  <c r="P73" i="1"/>
  <c r="N73" i="1"/>
  <c r="M73" i="1"/>
  <c r="L73" i="1"/>
  <c r="K73" i="1"/>
  <c r="J73" i="1"/>
  <c r="I73" i="1"/>
  <c r="H73" i="1"/>
  <c r="G73" i="1"/>
  <c r="F73" i="1"/>
  <c r="P72" i="1"/>
  <c r="M16" i="4" s="1"/>
  <c r="N72" i="1"/>
  <c r="K16" i="4" s="1"/>
  <c r="M72" i="1"/>
  <c r="J16" i="4" s="1"/>
  <c r="L72" i="1"/>
  <c r="I16" i="4" s="1"/>
  <c r="K72" i="1"/>
  <c r="H16" i="4" s="1"/>
  <c r="J72" i="1"/>
  <c r="G16" i="4" s="1"/>
  <c r="I72" i="1"/>
  <c r="F16" i="4" s="1"/>
  <c r="H72" i="1"/>
  <c r="E16" i="4" s="1"/>
  <c r="G72" i="1"/>
  <c r="D16" i="4" s="1"/>
  <c r="F72" i="1"/>
  <c r="C16" i="4" s="1"/>
  <c r="P68" i="1"/>
  <c r="N68" i="1"/>
  <c r="M68" i="1"/>
  <c r="L68" i="1"/>
  <c r="K68" i="1"/>
  <c r="J68" i="1"/>
  <c r="I68" i="1"/>
  <c r="H68" i="1"/>
  <c r="G68" i="1"/>
  <c r="F68" i="1"/>
  <c r="P67" i="1"/>
  <c r="N67" i="1"/>
  <c r="M67" i="1"/>
  <c r="L67" i="1"/>
  <c r="K67" i="1"/>
  <c r="J67" i="1"/>
  <c r="I67" i="1"/>
  <c r="H67" i="1"/>
  <c r="G67" i="1"/>
  <c r="F67" i="1"/>
  <c r="P66" i="1"/>
  <c r="N66" i="1"/>
  <c r="M66" i="1"/>
  <c r="L66" i="1"/>
  <c r="K66" i="1"/>
  <c r="J66" i="1"/>
  <c r="I66" i="1"/>
  <c r="H66" i="1"/>
  <c r="G66" i="1"/>
  <c r="F66" i="1"/>
  <c r="P65" i="1"/>
  <c r="N65" i="1"/>
  <c r="M65" i="1"/>
  <c r="L65" i="1"/>
  <c r="K65" i="1"/>
  <c r="J65" i="1"/>
  <c r="I65" i="1"/>
  <c r="H65" i="1"/>
  <c r="G65" i="1"/>
  <c r="F65" i="1"/>
  <c r="P62" i="1"/>
  <c r="N62" i="1"/>
  <c r="M62" i="1"/>
  <c r="L62" i="1"/>
  <c r="K62" i="1"/>
  <c r="J62" i="1"/>
  <c r="I62" i="1"/>
  <c r="H62" i="1"/>
  <c r="G62" i="1"/>
  <c r="F62" i="1"/>
  <c r="P61" i="1"/>
  <c r="N61" i="1"/>
  <c r="M61" i="1"/>
  <c r="L61" i="1"/>
  <c r="K61" i="1"/>
  <c r="J61" i="1"/>
  <c r="I61" i="1"/>
  <c r="H61" i="1"/>
  <c r="G61" i="1"/>
  <c r="F61" i="1"/>
  <c r="P60" i="1"/>
  <c r="M14" i="4" s="1"/>
  <c r="N60" i="1"/>
  <c r="K14" i="4" s="1"/>
  <c r="M60" i="1"/>
  <c r="J14" i="4" s="1"/>
  <c r="L60" i="1"/>
  <c r="I14" i="4" s="1"/>
  <c r="K60" i="1"/>
  <c r="H14" i="4" s="1"/>
  <c r="J60" i="1"/>
  <c r="G14" i="4" s="1"/>
  <c r="I60" i="1"/>
  <c r="F14" i="4" s="1"/>
  <c r="H60" i="1"/>
  <c r="E14" i="4" s="1"/>
  <c r="G60" i="1"/>
  <c r="D14" i="4" s="1"/>
  <c r="F60" i="1"/>
  <c r="C14" i="4" s="1"/>
  <c r="P56" i="1"/>
  <c r="N56" i="1"/>
  <c r="M56" i="1"/>
  <c r="L56" i="1"/>
  <c r="K56" i="1"/>
  <c r="J56" i="1"/>
  <c r="I56" i="1"/>
  <c r="H56" i="1"/>
  <c r="G56" i="1"/>
  <c r="F56" i="1"/>
  <c r="P55" i="1"/>
  <c r="N55" i="1"/>
  <c r="M55" i="1"/>
  <c r="L55" i="1"/>
  <c r="K55" i="1"/>
  <c r="J55" i="1"/>
  <c r="I55" i="1"/>
  <c r="H55" i="1"/>
  <c r="G55" i="1"/>
  <c r="F55" i="1"/>
  <c r="P54" i="1"/>
  <c r="N54" i="1"/>
  <c r="M54" i="1"/>
  <c r="L54" i="1"/>
  <c r="K54" i="1"/>
  <c r="J54" i="1"/>
  <c r="I54" i="1"/>
  <c r="H54" i="1"/>
  <c r="G54" i="1"/>
  <c r="F54" i="1"/>
  <c r="P53" i="1"/>
  <c r="N53" i="1"/>
  <c r="M53" i="1"/>
  <c r="L53" i="1"/>
  <c r="K53" i="1"/>
  <c r="J53" i="1"/>
  <c r="I53" i="1"/>
  <c r="H53" i="1"/>
  <c r="G53" i="1"/>
  <c r="F53" i="1"/>
  <c r="P50" i="1"/>
  <c r="N50" i="1"/>
  <c r="M50" i="1"/>
  <c r="L50" i="1"/>
  <c r="K50" i="1"/>
  <c r="J50" i="1"/>
  <c r="I50" i="1"/>
  <c r="H50" i="1"/>
  <c r="G50" i="1"/>
  <c r="F50" i="1"/>
  <c r="P49" i="1"/>
  <c r="N49" i="1"/>
  <c r="M49" i="1"/>
  <c r="L49" i="1"/>
  <c r="K49" i="1"/>
  <c r="J49" i="1"/>
  <c r="I49" i="1"/>
  <c r="H49" i="1"/>
  <c r="G49" i="1"/>
  <c r="F49" i="1"/>
  <c r="P48" i="1"/>
  <c r="M13" i="4" s="1"/>
  <c r="N48" i="1"/>
  <c r="K13" i="4" s="1"/>
  <c r="M48" i="1"/>
  <c r="J13" i="4" s="1"/>
  <c r="L48" i="1"/>
  <c r="I13" i="4" s="1"/>
  <c r="K48" i="1"/>
  <c r="H13" i="4" s="1"/>
  <c r="J48" i="1"/>
  <c r="G13" i="4" s="1"/>
  <c r="I48" i="1"/>
  <c r="F13" i="4" s="1"/>
  <c r="H48" i="1"/>
  <c r="E13" i="4" s="1"/>
  <c r="G48" i="1"/>
  <c r="D13" i="4" s="1"/>
  <c r="F48" i="1"/>
  <c r="C13" i="4" s="1"/>
  <c r="P45" i="1"/>
  <c r="N45" i="1"/>
  <c r="M45" i="1"/>
  <c r="L45" i="1"/>
  <c r="K45" i="1"/>
  <c r="J45" i="1"/>
  <c r="I45" i="1"/>
  <c r="H45" i="1"/>
  <c r="G45" i="1"/>
  <c r="F45" i="1"/>
  <c r="P44" i="1"/>
  <c r="N44" i="1"/>
  <c r="M44" i="1"/>
  <c r="L44" i="1"/>
  <c r="K44" i="1"/>
  <c r="J44" i="1"/>
  <c r="I44" i="1"/>
  <c r="H44" i="1"/>
  <c r="G44" i="1"/>
  <c r="F44" i="1"/>
  <c r="P43" i="1"/>
  <c r="N43" i="1"/>
  <c r="M43" i="1"/>
  <c r="L43" i="1"/>
  <c r="K43" i="1"/>
  <c r="J43" i="1"/>
  <c r="I43" i="1"/>
  <c r="H43" i="1"/>
  <c r="G43" i="1"/>
  <c r="F43" i="1"/>
  <c r="P42" i="1"/>
  <c r="N42" i="1"/>
  <c r="M42" i="1"/>
  <c r="L42" i="1"/>
  <c r="K42" i="1"/>
  <c r="J42" i="1"/>
  <c r="I42" i="1"/>
  <c r="H42" i="1"/>
  <c r="G42" i="1"/>
  <c r="F42" i="1"/>
  <c r="P39" i="1"/>
  <c r="N39" i="1"/>
  <c r="M39" i="1"/>
  <c r="L39" i="1"/>
  <c r="K39" i="1"/>
  <c r="J39" i="1"/>
  <c r="I39" i="1"/>
  <c r="H39" i="1"/>
  <c r="G39" i="1"/>
  <c r="F39" i="1"/>
  <c r="P38" i="1"/>
  <c r="N38" i="1"/>
  <c r="M38" i="1"/>
  <c r="L38" i="1"/>
  <c r="K38" i="1"/>
  <c r="J38" i="1"/>
  <c r="I38" i="1"/>
  <c r="H38" i="1"/>
  <c r="G38" i="1"/>
  <c r="F38" i="1"/>
  <c r="P37" i="1"/>
  <c r="M12" i="4" s="1"/>
  <c r="N37" i="1"/>
  <c r="K12" i="4" s="1"/>
  <c r="M37" i="1"/>
  <c r="J12" i="4" s="1"/>
  <c r="L37" i="1"/>
  <c r="I12" i="4" s="1"/>
  <c r="K37" i="1"/>
  <c r="H12" i="4" s="1"/>
  <c r="J37" i="1"/>
  <c r="G12" i="4" s="1"/>
  <c r="I37" i="1"/>
  <c r="F12" i="4" s="1"/>
  <c r="H37" i="1"/>
  <c r="E12" i="4" s="1"/>
  <c r="G37" i="1"/>
  <c r="D12" i="4" s="1"/>
  <c r="F37" i="1"/>
  <c r="C12" i="4" s="1"/>
  <c r="P35" i="1"/>
  <c r="N35" i="1"/>
  <c r="M35" i="1"/>
  <c r="L35" i="1"/>
  <c r="K35" i="1"/>
  <c r="J35" i="1"/>
  <c r="I35" i="1"/>
  <c r="H35" i="1"/>
  <c r="G35" i="1"/>
  <c r="F35" i="1"/>
  <c r="P34" i="1"/>
  <c r="N34" i="1"/>
  <c r="M34" i="1"/>
  <c r="L34" i="1"/>
  <c r="K34" i="1"/>
  <c r="J34" i="1"/>
  <c r="I34" i="1"/>
  <c r="H34" i="1"/>
  <c r="G34" i="1"/>
  <c r="F34" i="1"/>
  <c r="P33" i="1"/>
  <c r="N33" i="1"/>
  <c r="M33" i="1"/>
  <c r="L33" i="1"/>
  <c r="K33" i="1"/>
  <c r="J33" i="1"/>
  <c r="I33" i="1"/>
  <c r="H33" i="1"/>
  <c r="G33" i="1"/>
  <c r="F33" i="1"/>
  <c r="P32" i="1"/>
  <c r="N32" i="1"/>
  <c r="M32" i="1"/>
  <c r="L32" i="1"/>
  <c r="K32" i="1"/>
  <c r="J32" i="1"/>
  <c r="I32" i="1"/>
  <c r="H32" i="1"/>
  <c r="G32" i="1"/>
  <c r="F32" i="1"/>
  <c r="P29" i="1"/>
  <c r="N29" i="1"/>
  <c r="M29" i="1"/>
  <c r="L29" i="1"/>
  <c r="K29" i="1"/>
  <c r="J29" i="1"/>
  <c r="I29" i="1"/>
  <c r="H29" i="1"/>
  <c r="G29" i="1"/>
  <c r="F29" i="1"/>
  <c r="P28" i="1"/>
  <c r="N28" i="1"/>
  <c r="M28" i="1"/>
  <c r="L28" i="1"/>
  <c r="K28" i="1"/>
  <c r="J28" i="1"/>
  <c r="I28" i="1"/>
  <c r="H28" i="1"/>
  <c r="G28" i="1"/>
  <c r="F28" i="1"/>
  <c r="P27" i="1"/>
  <c r="M11" i="4" s="1"/>
  <c r="N27" i="1"/>
  <c r="K11" i="4" s="1"/>
  <c r="M27" i="1"/>
  <c r="J11" i="4" s="1"/>
  <c r="L27" i="1"/>
  <c r="I11" i="4" s="1"/>
  <c r="K27" i="1"/>
  <c r="H11" i="4" s="1"/>
  <c r="J27" i="1"/>
  <c r="G11" i="4" s="1"/>
  <c r="I27" i="1"/>
  <c r="F11" i="4" s="1"/>
  <c r="H27" i="1"/>
  <c r="E11" i="4" s="1"/>
  <c r="G27" i="1"/>
  <c r="D11" i="4" s="1"/>
  <c r="F27" i="1"/>
  <c r="C11" i="4" s="1"/>
  <c r="K34" i="4" l="1"/>
  <c r="L17" i="4"/>
  <c r="F16" i="1"/>
  <c r="G16" i="1"/>
  <c r="H16" i="1"/>
  <c r="I16" i="1"/>
  <c r="J16" i="1"/>
  <c r="K16" i="1"/>
  <c r="L16" i="1"/>
  <c r="M16" i="1"/>
  <c r="N16" i="1"/>
  <c r="P16" i="1"/>
  <c r="F17" i="1"/>
  <c r="G17" i="1"/>
  <c r="H17" i="1"/>
  <c r="I17" i="1"/>
  <c r="J17" i="1"/>
  <c r="K17" i="1"/>
  <c r="L17" i="1"/>
  <c r="M17" i="1"/>
  <c r="N17" i="1"/>
  <c r="P17" i="1"/>
  <c r="F20" i="1"/>
  <c r="G20" i="1"/>
  <c r="H20" i="1"/>
  <c r="I20" i="1"/>
  <c r="J20" i="1"/>
  <c r="K20" i="1"/>
  <c r="L20" i="1"/>
  <c r="M20" i="1"/>
  <c r="N20" i="1"/>
  <c r="P20" i="1"/>
  <c r="F21" i="1"/>
  <c r="G21" i="1"/>
  <c r="H21" i="1"/>
  <c r="I21" i="1"/>
  <c r="J21" i="1"/>
  <c r="K21" i="1"/>
  <c r="L21" i="1"/>
  <c r="M21" i="1"/>
  <c r="N21" i="1"/>
  <c r="P21" i="1"/>
  <c r="F22" i="1"/>
  <c r="G22" i="1"/>
  <c r="H22" i="1"/>
  <c r="I22" i="1"/>
  <c r="J22" i="1"/>
  <c r="K22" i="1"/>
  <c r="L22" i="1"/>
  <c r="M22" i="1"/>
  <c r="N22" i="1"/>
  <c r="P22" i="1"/>
  <c r="F23" i="1"/>
  <c r="G23" i="1"/>
  <c r="H23" i="1"/>
  <c r="I23" i="1"/>
  <c r="J23" i="1"/>
  <c r="K23" i="1"/>
  <c r="L23" i="1"/>
  <c r="M23" i="1"/>
  <c r="N23" i="1"/>
  <c r="P23" i="1"/>
  <c r="P15" i="1"/>
  <c r="N15" i="1"/>
  <c r="K10" i="4" s="1"/>
  <c r="M15" i="1"/>
  <c r="L15" i="1"/>
  <c r="I10" i="4" s="1"/>
  <c r="K15" i="1"/>
  <c r="J15" i="1"/>
  <c r="G10" i="4" s="1"/>
  <c r="I15" i="1"/>
  <c r="H15" i="1"/>
  <c r="E10" i="4" s="1"/>
  <c r="G15" i="1"/>
  <c r="F15" i="1"/>
  <c r="C10" i="4" s="1"/>
  <c r="D10" i="4" l="1"/>
  <c r="F10" i="4"/>
  <c r="H10" i="4"/>
  <c r="J10" i="4"/>
  <c r="M10" i="4"/>
  <c r="E30" i="4"/>
  <c r="F30" i="4"/>
  <c r="C30" i="4"/>
  <c r="G30" i="4"/>
  <c r="D30" i="4"/>
  <c r="R28" i="4"/>
  <c r="R29" i="4"/>
  <c r="R30" i="4"/>
  <c r="R31" i="4"/>
  <c r="H28" i="4"/>
  <c r="I28" i="4"/>
  <c r="J28" i="4"/>
  <c r="L28" i="4"/>
  <c r="H29" i="4"/>
  <c r="I29" i="4"/>
  <c r="J29" i="4"/>
  <c r="L29" i="4"/>
  <c r="H30" i="4"/>
  <c r="I30" i="4"/>
  <c r="J30" i="4"/>
  <c r="L30" i="4"/>
  <c r="H31" i="4"/>
  <c r="I31" i="4"/>
  <c r="J31" i="4"/>
  <c r="L31" i="4"/>
  <c r="B31" i="4"/>
  <c r="B28" i="4"/>
  <c r="S30" i="4" l="1"/>
  <c r="C28" i="4"/>
  <c r="G28" i="4"/>
  <c r="F28" i="4"/>
  <c r="E28" i="4"/>
  <c r="D28" i="4"/>
  <c r="M30" i="4"/>
  <c r="N13" i="4"/>
  <c r="S28" i="4" l="1"/>
  <c r="N11" i="4"/>
  <c r="M28" i="4"/>
  <c r="R27" i="4"/>
  <c r="R32" i="4"/>
  <c r="R33" i="4"/>
  <c r="R26" i="4"/>
  <c r="B27" i="4"/>
  <c r="B29" i="4"/>
  <c r="B30" i="4"/>
  <c r="B32" i="4"/>
  <c r="B33" i="4"/>
  <c r="B26" i="4"/>
  <c r="F29" i="4" l="1"/>
  <c r="D31" i="4"/>
  <c r="F31" i="4"/>
  <c r="D29" i="4"/>
  <c r="L26" i="4"/>
  <c r="D27" i="4"/>
  <c r="F27" i="4"/>
  <c r="H27" i="4"/>
  <c r="I27" i="4"/>
  <c r="J27" i="4"/>
  <c r="L27" i="4"/>
  <c r="D32" i="4"/>
  <c r="F32" i="4"/>
  <c r="H32" i="4"/>
  <c r="I32" i="4"/>
  <c r="J32" i="4"/>
  <c r="L32" i="4"/>
  <c r="D33" i="4"/>
  <c r="F33" i="4"/>
  <c r="H33" i="4"/>
  <c r="I33" i="4"/>
  <c r="J33" i="4"/>
  <c r="L33" i="4"/>
  <c r="H26" i="4" l="1"/>
  <c r="H34" i="4" s="1"/>
  <c r="I17" i="4"/>
  <c r="H17" i="4"/>
  <c r="J26" i="4"/>
  <c r="J34" i="4" s="1"/>
  <c r="K17" i="4"/>
  <c r="I26" i="4"/>
  <c r="I34" i="4" s="1"/>
  <c r="J17" i="4"/>
  <c r="F26" i="4"/>
  <c r="F34" i="4" s="1"/>
  <c r="F17" i="4"/>
  <c r="D26" i="4"/>
  <c r="D34" i="4" s="1"/>
  <c r="D17" i="4"/>
  <c r="L34" i="4"/>
  <c r="M17" i="4"/>
  <c r="C26" i="4" l="1"/>
  <c r="E33" i="4"/>
  <c r="G33" i="4"/>
  <c r="C29" i="4"/>
  <c r="E31" i="4"/>
  <c r="G31" i="4"/>
  <c r="E29" i="4"/>
  <c r="G29" i="4"/>
  <c r="G32" i="4"/>
  <c r="E27" i="4"/>
  <c r="E32" i="4"/>
  <c r="C27" i="4"/>
  <c r="G27" i="4"/>
  <c r="C32" i="4"/>
  <c r="S32" i="4" l="1"/>
  <c r="S27" i="4"/>
  <c r="S29" i="4"/>
  <c r="C33" i="4"/>
  <c r="S33" i="4" s="1"/>
  <c r="N16" i="4"/>
  <c r="N12" i="4"/>
  <c r="C31" i="4"/>
  <c r="S31" i="4" s="1"/>
  <c r="N14" i="4"/>
  <c r="M29" i="4"/>
  <c r="G26" i="4"/>
  <c r="G34" i="4" s="1"/>
  <c r="G17" i="4"/>
  <c r="E26" i="4"/>
  <c r="E17" i="4"/>
  <c r="M27" i="4"/>
  <c r="N10" i="4"/>
  <c r="N15" i="4"/>
  <c r="M32" i="4"/>
  <c r="N9" i="4"/>
  <c r="C17" i="4"/>
  <c r="S26" i="4" l="1"/>
  <c r="M33" i="4"/>
  <c r="M31" i="4"/>
  <c r="E34" i="4"/>
  <c r="M26" i="4"/>
  <c r="C34" i="4"/>
  <c r="N17" i="4"/>
  <c r="S34" i="4" l="1"/>
  <c r="M34" i="4"/>
</calcChain>
</file>

<file path=xl/sharedStrings.xml><?xml version="1.0" encoding="utf-8"?>
<sst xmlns="http://schemas.openxmlformats.org/spreadsheetml/2006/main" count="866" uniqueCount="285">
  <si>
    <t>Values in table denote what the Quantity in the DCS IO Count is multiplied by.</t>
  </si>
  <si>
    <t>DESCRIPTION</t>
  </si>
  <si>
    <t>DI</t>
  </si>
  <si>
    <t>DO</t>
  </si>
  <si>
    <t>AI</t>
  </si>
  <si>
    <t>AO</t>
  </si>
  <si>
    <t>RTD</t>
  </si>
  <si>
    <t>Datalink</t>
  </si>
  <si>
    <t>Comments</t>
  </si>
  <si>
    <t>N/A</t>
  </si>
  <si>
    <t>Project Name:</t>
  </si>
  <si>
    <t>Project Number:</t>
  </si>
  <si>
    <t>Rev:</t>
  </si>
  <si>
    <t>TOTAL=</t>
  </si>
  <si>
    <t>Quantity</t>
  </si>
  <si>
    <t>DCS CAB</t>
  </si>
  <si>
    <t xml:space="preserve">P&amp;ID </t>
  </si>
  <si>
    <t>STG</t>
  </si>
  <si>
    <t>WTT</t>
  </si>
  <si>
    <t>I/O</t>
  </si>
  <si>
    <t>TE</t>
  </si>
  <si>
    <t>DI_SOE</t>
  </si>
  <si>
    <t>DO_10A</t>
  </si>
  <si>
    <t>AI_HZT</t>
  </si>
  <si>
    <t>Total</t>
  </si>
  <si>
    <t>IO Count</t>
  </si>
  <si>
    <t>Channels Per Card</t>
  </si>
  <si>
    <t>1.5 slots per card</t>
  </si>
  <si>
    <t>IO Cards</t>
  </si>
  <si>
    <t>Remote IO Cabinets</t>
  </si>
  <si>
    <t>Cooling Twr</t>
  </si>
  <si>
    <t>Vendor</t>
  </si>
  <si>
    <t>Vendor IO</t>
  </si>
  <si>
    <t>RS-485 or RS-232</t>
  </si>
  <si>
    <t>Document Type</t>
  </si>
  <si>
    <t>Document Number</t>
  </si>
  <si>
    <t>PS-</t>
  </si>
  <si>
    <t>Open/Close Pneumatic Valve</t>
  </si>
  <si>
    <t>Modulating Pneumatic Valve</t>
  </si>
  <si>
    <t>Motor Operated Valve</t>
  </si>
  <si>
    <t>MCC Motor Starter</t>
  </si>
  <si>
    <t>Instrumentation</t>
  </si>
  <si>
    <t>Elec Encl</t>
  </si>
  <si>
    <t>HRSG 1A</t>
  </si>
  <si>
    <t>HRSG 1B</t>
  </si>
  <si>
    <t>Raw Wtr</t>
  </si>
  <si>
    <t>Fuel Gas</t>
  </si>
  <si>
    <t>Motor Feeder Swgr Breaker</t>
  </si>
  <si>
    <t>Main/Tie/Xfmr Feeder Swgr Breaker</t>
  </si>
  <si>
    <t>Switchgear Main/Tie Breaker</t>
  </si>
  <si>
    <t>Device Type</t>
  </si>
  <si>
    <t>Command</t>
  </si>
  <si>
    <t>Signal Type</t>
  </si>
  <si>
    <t>Action / Function</t>
  </si>
  <si>
    <t>KPE Tag</t>
  </si>
  <si>
    <t>Open/Close (On/Off) Pneumatic Valve</t>
  </si>
  <si>
    <t>Digital</t>
  </si>
  <si>
    <t>Output</t>
  </si>
  <si>
    <t>Maintained</t>
  </si>
  <si>
    <t>Maintained output</t>
  </si>
  <si>
    <t>Open or close (depends on fail state of the valve)</t>
  </si>
  <si>
    <t>uu-FY/HY/LY/PY/TY-yyyzzz (see note 1)</t>
  </si>
  <si>
    <t>Input</t>
  </si>
  <si>
    <t>Normally open</t>
  </si>
  <si>
    <t>Limit switch closed when fully open</t>
  </si>
  <si>
    <t>uu-ZSO-yyyzzz</t>
  </si>
  <si>
    <t>Limit switch closed when fully closed</t>
  </si>
  <si>
    <t>uu-ZSC-yyyzzz</t>
  </si>
  <si>
    <t>Analog</t>
  </si>
  <si>
    <t>n/a</t>
  </si>
  <si>
    <t>4-20 mA</t>
  </si>
  <si>
    <t>0 to 100% demand</t>
  </si>
  <si>
    <t>uu-FY/LY/PY/TY-yyyzzz (see note 1)</t>
  </si>
  <si>
    <t>HART variable (when feedback is for indication only)
4-20 mA (when feedback is required for control)</t>
  </si>
  <si>
    <t>0 to 100% position</t>
  </si>
  <si>
    <t>uu-HZT-yyyzzz for HART
uu-ZT-yyyzzz for hardwired</t>
  </si>
  <si>
    <t>Limit switch closed when fully closed (only used for a few applications such as bypass and bypass spray valves)</t>
  </si>
  <si>
    <t>Open</t>
  </si>
  <si>
    <t>uu-HYH-yyyzzz</t>
  </si>
  <si>
    <t>Close</t>
  </si>
  <si>
    <t>uu-HYL-yyyzzz</t>
  </si>
  <si>
    <t>Normally open (closed when ready)</t>
  </si>
  <si>
    <t>Ready</t>
  </si>
  <si>
    <t>uu-YS-yyyzzz</t>
  </si>
  <si>
    <t>4–20 mA</t>
  </si>
  <si>
    <t>0 to 100% position
(only used for valves that need to be jogged in an intermediate position)</t>
  </si>
  <si>
    <t>uu-ZT-yyyzzz</t>
  </si>
  <si>
    <t>Run</t>
  </si>
  <si>
    <t>uu-HY-yyyzzz</t>
  </si>
  <si>
    <t>Normally open (closed when running)</t>
  </si>
  <si>
    <t>Motor running</t>
  </si>
  <si>
    <t>uu-YS-yyyzzzA</t>
  </si>
  <si>
    <t>Normally closed (open to alarm)</t>
  </si>
  <si>
    <t>Ready indication</t>
  </si>
  <si>
    <t>uu-YS-yyyzzzB</t>
  </si>
  <si>
    <t>Normally open (close to alarm)</t>
  </si>
  <si>
    <t>Tripped</t>
  </si>
  <si>
    <t>uu-YS-yyyzzzC</t>
  </si>
  <si>
    <t>Motor Feeder Switchgear Breaker</t>
  </si>
  <si>
    <t>Momentary</t>
  </si>
  <si>
    <t>Momentary output</t>
  </si>
  <si>
    <t>Start</t>
  </si>
  <si>
    <t>Stop</t>
  </si>
  <si>
    <t>Alarm from multifunction relay</t>
  </si>
  <si>
    <t>Normally open (closed when racked in)</t>
  </si>
  <si>
    <t>Breaker in test position</t>
  </si>
  <si>
    <t>LOR tripped</t>
  </si>
  <si>
    <t>uu-YS-yyyzzzD</t>
  </si>
  <si>
    <t>Protection relay operated</t>
  </si>
  <si>
    <t>uu-YS-yyyzzzE</t>
  </si>
  <si>
    <t>Main/Tie/Xfmr Feeder Switchgear Breaker
(Medium Voltage)</t>
  </si>
  <si>
    <t>Breaker close</t>
  </si>
  <si>
    <t>Breaker open</t>
  </si>
  <si>
    <t>Breaker closed</t>
  </si>
  <si>
    <t>Switchgear Main/Tie Breaker
(Low Voltage)</t>
  </si>
  <si>
    <t>Transmitters</t>
  </si>
  <si>
    <t>uu-FT/LT/PT/PDT/TT/VT-yyyzzz (see note 2)</t>
  </si>
  <si>
    <t>Analyzers</t>
  </si>
  <si>
    <t>uu-AT-yyyzzz</t>
  </si>
  <si>
    <t>Energy monitors</t>
  </si>
  <si>
    <t>uu-ET/IT/JT-yyyzzz (see note 2)</t>
  </si>
  <si>
    <t>mV</t>
  </si>
  <si>
    <t>Thermocouples</t>
  </si>
  <si>
    <t>uu-TE-yyyzzz</t>
  </si>
  <si>
    <t>RTDs</t>
  </si>
  <si>
    <t>Normally open for indication only
Normally closed for alarm</t>
  </si>
  <si>
    <t>Process switches</t>
  </si>
  <si>
    <t>uu-FSL/LSL/PSL/PDSL/TSL-yyyzzz
uu-FSLL/LSLL/PSLL/TSLL-yyyzzz
uu-FSH/LSH/PSH/PDSH/TSH/VSH-yyyzzz
uu-FSHH/LSHH/PSHH/TSHH/VSHH-yyyzzz
(see note 2)</t>
  </si>
  <si>
    <t>Notes</t>
  </si>
  <si>
    <t xml:space="preserve">First letter to be determined based upon process variable used to control the valve.  HY to be used for devices that are not directly controlled a process variable.  These devices are usually valves that are manually opened and closed from the DCS.  See ISA S5.1 for additional information.  </t>
  </si>
  <si>
    <t>First letter to be determined based upon ISA S5.1.  If a transmitter is to be purchased with a display for local indication, FIT/LIT/PIT/PDIT/TIT/VIT should be used to indicate the local indication.</t>
  </si>
  <si>
    <t>Medium Voltage</t>
  </si>
  <si>
    <t>Low Voltage</t>
  </si>
  <si>
    <t>P&amp;ID Count</t>
  </si>
  <si>
    <t>See Signal Philosophy Tab for explanation</t>
  </si>
  <si>
    <t>On/Off</t>
  </si>
  <si>
    <t>One-Line</t>
  </si>
  <si>
    <t>PLC Interface</t>
  </si>
  <si>
    <t>Task Number</t>
  </si>
  <si>
    <t>Confirm DCS Cabinet locations and descriptions.</t>
  </si>
  <si>
    <t>A.</t>
  </si>
  <si>
    <t>B.</t>
  </si>
  <si>
    <t>C.</t>
  </si>
  <si>
    <t>P&amp;ID / One-Line</t>
  </si>
  <si>
    <t>Add/delete rows for P&amp;IDs as needed</t>
  </si>
  <si>
    <t>One-Line Count</t>
  </si>
  <si>
    <t>Put the total number of each device type on each P&amp;ID in the "Quantity" column on the "DCS IO Count" tab
(See the "Signal Philosophy Tab" for device type descriptions)</t>
  </si>
  <si>
    <t>If given a vendor I/O List:</t>
  </si>
  <si>
    <t>Vendor Information</t>
  </si>
  <si>
    <t>If given vendor P&amp;IDs: follow P&amp;ID count instructions</t>
  </si>
  <si>
    <t>Put the total number IO in the appropriate IO type columns
(See the "Signal Philosophy Tab" for device type descriptions if needed)</t>
  </si>
  <si>
    <t>Modify names in "DCS CAB" column of the "DCS IO Count" tab only</t>
  </si>
  <si>
    <t>Modify names on "IO Count" table of the "Overview" tab only</t>
  </si>
  <si>
    <t>Add/delete rows with desired locations on the "IO Count", "IO Cards", and "Remote IO Cabinets" tables
on the "Overview" tab</t>
  </si>
  <si>
    <t>Put the total number of instruments in the IO type columns
(See the "Signal Philosophy Tab" for instrument IO types)</t>
  </si>
  <si>
    <t>1 LOT</t>
  </si>
  <si>
    <t>Asset Management Workstation</t>
  </si>
  <si>
    <t>Foreign Device Interfaces (Datalinks)</t>
  </si>
  <si>
    <t>Redund</t>
  </si>
  <si>
    <t>Points</t>
  </si>
  <si>
    <t>Y</t>
  </si>
  <si>
    <t>Trend Displays</t>
  </si>
  <si>
    <t>Periodic, Trip, SOE Logs</t>
  </si>
  <si>
    <t>Permissive Displays (pop-ups)</t>
  </si>
  <si>
    <t>Additional Hardware</t>
  </si>
  <si>
    <t>Network Time Server/Satellite Clock-Symmetricom XLi 1U or equal with minimum of 4 IRIG-B AM outputs</t>
  </si>
  <si>
    <t>Spare Network cabinet with dual power feed terminals, transfer switch(es), five shelves for misc. equipment, and a rack mounted patch panel capable of accepting 32 ST fiber connections, and a 16 bay media converter rack (Etherwan EMC1600 or similar) with Fiber to Ethernet media converters (Etherwan EL-110 or Similar).</t>
  </si>
  <si>
    <t>Factory Acceptance Test - Buyer/Owner Witness</t>
  </si>
  <si>
    <t>Per CTG</t>
  </si>
  <si>
    <t>Number of BOP Graphics</t>
  </si>
  <si>
    <t>Equipment Type</t>
  </si>
  <si>
    <t>Water Treatment</t>
  </si>
  <si>
    <t>Operator Console/Control Room Furniture</t>
  </si>
  <si>
    <t>Additional Options</t>
  </si>
  <si>
    <t>Options</t>
  </si>
  <si>
    <t>D.</t>
  </si>
  <si>
    <t>E.</t>
  </si>
  <si>
    <t>%</t>
  </si>
  <si>
    <t>Cabinet Spare:</t>
  </si>
  <si>
    <t>Wireless</t>
  </si>
  <si>
    <t>Points per Hub</t>
  </si>
  <si>
    <t>*Wireless Hubs are mounted externally from the Cabinets*</t>
  </si>
  <si>
    <t>Digital
(SOE)</t>
  </si>
  <si>
    <t xml:space="preserve">Digital
</t>
  </si>
  <si>
    <t>If DCS Cabinet Locations Names change:</t>
  </si>
  <si>
    <t>If DCS Cabinet Locations are added/deleted:</t>
  </si>
  <si>
    <t>Put the total number of devices (mains, ties, feeder breakers) in the IO type columns
(See the "Signal Philosophy Tab" for instrument IO types)</t>
  </si>
  <si>
    <t>Do not count the motors off the P&amp;IDs, use the load list</t>
  </si>
  <si>
    <t>Load List</t>
  </si>
  <si>
    <t>Put the total number of motors (MCCs) in the IO type columns
(See the "Signal Philosophy Tab" for instrument IO types)</t>
  </si>
  <si>
    <t>Control Panel</t>
  </si>
  <si>
    <t>Common Panels: Oil water seperators, sump pumps, air compressors, SUS xfmrs, and battery/UPS</t>
  </si>
  <si>
    <t>Common PLC interface: CEMS, Aux Boiler, Water Treatment, duct burner, diverter damper, FG compressor, Switchyard, and GSU/UAT xfmrs</t>
  </si>
  <si>
    <t>IO Spare refers to spare terminations on installed IO cards</t>
  </si>
  <si>
    <t>Cabinet spare refers to spare space to install future IO cards</t>
  </si>
  <si>
    <t>*These are Emerson counts, do not send to vendors*</t>
  </si>
  <si>
    <t>Confirm Spare Requirements from RFP</t>
  </si>
  <si>
    <t>Check RFP for unique hardwired interfaces (water treatment, duct burner, aux boiler)</t>
  </si>
  <si>
    <t>Common Vendor Hardwired IO</t>
  </si>
  <si>
    <t xml:space="preserve">Heat Recovery Steam Generator </t>
  </si>
  <si>
    <t>HRSG</t>
  </si>
  <si>
    <t>CT</t>
  </si>
  <si>
    <t>Combustion Turbine</t>
  </si>
  <si>
    <t>ST</t>
  </si>
  <si>
    <t>Steam Turbine</t>
  </si>
  <si>
    <t>SCR</t>
  </si>
  <si>
    <t>Selective Catalytic Reduction</t>
  </si>
  <si>
    <t>Use Cabinet Counts for the Enclosure Layouts
*Do not send Cabinet Count to Vendors*</t>
  </si>
  <si>
    <t>Review RFP requirements for interface with Owner systems to see if an Enterprise Data Server (Ovation specific equipment) option is required</t>
  </si>
  <si>
    <t>N</t>
  </si>
  <si>
    <t>Controller Cabinets</t>
  </si>
  <si>
    <t>Network Cabinets</t>
  </si>
  <si>
    <t>Elec Encl RIO Cabinet</t>
  </si>
  <si>
    <t>Cooling Twr RIO Cabinet</t>
  </si>
  <si>
    <t>STG RIO Cabinet</t>
  </si>
  <si>
    <t>HRSG 1A RIO Cabinet</t>
  </si>
  <si>
    <t>HRSG 1B RIO Cabinet</t>
  </si>
  <si>
    <t>Fuel Gas RIO Cabinet</t>
  </si>
  <si>
    <t>Raw Wtr RIO Cabinet</t>
  </si>
  <si>
    <t>Confirm Cabinet Locations and Descriptions</t>
  </si>
  <si>
    <t>Shipments</t>
  </si>
  <si>
    <t>Operator and Engineering Workstations</t>
  </si>
  <si>
    <t>Network Equipment - All routers, switches, media converters, etc. required for DCS use</t>
  </si>
  <si>
    <t>Engineering Software Licenses (One permanent, two additional for use during commissioning)</t>
  </si>
  <si>
    <t>*Use Card Counts to determine cabinet counts for enclosure layouts, do not send to vendors*</t>
  </si>
  <si>
    <t>Numbers below do not include the spare margin listed.</t>
  </si>
  <si>
    <t>IO Margin field is for internal use only to add margin depending on confidence of IO count</t>
  </si>
  <si>
    <t>I/O Margin:</t>
  </si>
  <si>
    <t>I/O Spare:</t>
  </si>
  <si>
    <t>*Adjust I/O Margin based upon your level of confidence in the documents used to create the I/O count.</t>
  </si>
  <si>
    <r>
      <t xml:space="preserve">Anti-Virus Workstation </t>
    </r>
    <r>
      <rPr>
        <sz val="9"/>
        <color rgb="FFFF0000"/>
        <rFont val="Times New Roman"/>
        <family val="1"/>
      </rPr>
      <t>(Confirm with RFP that this is needed for NERC)</t>
    </r>
  </si>
  <si>
    <r>
      <t xml:space="preserve">NERC CIP - Version 5 Compliant </t>
    </r>
    <r>
      <rPr>
        <sz val="9"/>
        <color rgb="FFFF0000"/>
        <rFont val="Times New Roman"/>
        <family val="1"/>
      </rPr>
      <t>(Check RFP for details regarding NERC CIP)</t>
    </r>
  </si>
  <si>
    <t>Review the RFP to to determine the following:</t>
  </si>
  <si>
    <t>What is controlled by the DCS and what is controlled by PLCs.  If the RFP is silent on this subject, the Kiewit standard is to control pre packaged systems such as water treatment, aux boiler, FG/air compressors, duct burner, etc. by PLCs.  See section 3.</t>
  </si>
  <si>
    <t>Datalink Connections to PLCs.  If the RFP is silent on this subject, Kiewit standard is to have redundant datalinks to turbine control systems, switchyard and smart switchgear/MCCs.  All other datalinks should be non-redundant.  See section 2.</t>
  </si>
  <si>
    <t>What graphics from other control systems need to be duplicated on the DCS.  If RFP is silent on this subject, the Kiewit standard is to not duplicate turbine/PLC graphics.  See section 5.</t>
  </si>
  <si>
    <r>
      <t xml:space="preserve">IRIG-B Distribution Amplifier </t>
    </r>
    <r>
      <rPr>
        <sz val="9"/>
        <color rgb="FFFF0000"/>
        <rFont val="Times New Roman"/>
        <family val="1"/>
      </rPr>
      <t>(Used if additional clock sync connections are needed)</t>
    </r>
  </si>
  <si>
    <r>
      <t xml:space="preserve">Configurable Ethernet Switch </t>
    </r>
    <r>
      <rPr>
        <sz val="9"/>
        <color rgb="FFFF0000"/>
        <rFont val="Times New Roman"/>
        <family val="1"/>
      </rPr>
      <t>(Used if additional clock sync connections are needed)</t>
    </r>
  </si>
  <si>
    <r>
      <t xml:space="preserve">Site - </t>
    </r>
    <r>
      <rPr>
        <sz val="9"/>
        <color rgb="FFFF0000"/>
        <rFont val="Times New Roman"/>
        <family val="1"/>
      </rPr>
      <t>(Insert Site location)</t>
    </r>
  </si>
  <si>
    <t>Electrical Enclosure Vendor (Location TBD)</t>
  </si>
  <si>
    <r>
      <t xml:space="preserve">Custom Graphic Displays </t>
    </r>
    <r>
      <rPr>
        <sz val="9"/>
        <color rgb="FFFF0000"/>
        <rFont val="Times New Roman"/>
        <family val="1"/>
      </rPr>
      <t>(50 typical for 1x1, 70 typical for 2x1)</t>
    </r>
  </si>
  <si>
    <r>
      <t xml:space="preserve">Detailed Operation and Maintenance (O&amp;M) documentation </t>
    </r>
    <r>
      <rPr>
        <sz val="9"/>
        <color rgb="FFFF0000"/>
        <rFont val="Times New Roman"/>
        <family val="1"/>
      </rPr>
      <t>(confirm with RFP the quantity of hard copies required)</t>
    </r>
  </si>
  <si>
    <r>
      <t xml:space="preserve">Emergency Stop Pushbutton Panel with </t>
    </r>
    <r>
      <rPr>
        <sz val="9"/>
        <color rgb="FFFF0000"/>
        <rFont val="Times New Roman"/>
        <family val="1"/>
      </rPr>
      <t>x</t>
    </r>
    <r>
      <rPr>
        <sz val="9"/>
        <rFont val="Times New Roman"/>
        <family val="1"/>
      </rPr>
      <t xml:space="preserve"> buttons.  </t>
    </r>
    <r>
      <rPr>
        <sz val="9"/>
        <color rgb="FFFF0000"/>
        <rFont val="Times New Roman"/>
        <family val="1"/>
      </rPr>
      <t>(include 1 button for each turbine, duct burner and 1 for plant gas supply)</t>
    </r>
  </si>
  <si>
    <r>
      <t xml:space="preserve">Drum Level Indicator Panel </t>
    </r>
    <r>
      <rPr>
        <sz val="9"/>
        <color rgb="FFFF0000"/>
        <rFont val="Times New Roman"/>
        <family val="1"/>
      </rPr>
      <t>(1 for each HRSG)</t>
    </r>
  </si>
  <si>
    <t>Temporary workstation for use during commissioning</t>
  </si>
  <si>
    <t>Other Control System Graphic Duplications</t>
  </si>
  <si>
    <t>Number of workstation components and furniture.  See sections 1 and 7.</t>
  </si>
  <si>
    <t>Network and time sync preferences.  See section 7.</t>
  </si>
  <si>
    <r>
      <t xml:space="preserve">Workstations and Printers  </t>
    </r>
    <r>
      <rPr>
        <sz val="9"/>
        <color rgb="FFFF0000"/>
        <rFont val="Times New Roman"/>
        <family val="1"/>
      </rPr>
      <t>(Check RFP for quantities.  If RFP is silent, use the quantities below.)</t>
    </r>
  </si>
  <si>
    <t>Engineering Workstation with dual 24" monitors</t>
  </si>
  <si>
    <t>Operator Workstations with dual 24" monitors</t>
  </si>
  <si>
    <t>Historian Workstation with dual 24" monitors</t>
  </si>
  <si>
    <t>Laser Color Printer</t>
  </si>
  <si>
    <t>Water Treatment PLC - Allen Bradley Ethernet</t>
  </si>
  <si>
    <t>Aux Boiler PLC - Allen Bradley Ethernet</t>
  </si>
  <si>
    <t>Duct Burner 1 PLC - Allen Bradley Ethernet</t>
  </si>
  <si>
    <t>Duct Burner 2 PLC - Allen Bradley Ethernet</t>
  </si>
  <si>
    <t>Atypical Control to be Implemented in DCS</t>
  </si>
  <si>
    <t>Aux Boiler</t>
  </si>
  <si>
    <t>Duct Burner BMS</t>
  </si>
  <si>
    <t>place "x" next to equipment to be controlled by DCS instead of PLC</t>
  </si>
  <si>
    <t>xxx</t>
  </si>
  <si>
    <r>
      <t xml:space="preserve">Security Information and Event Management System (SIEM) capable of third party interface </t>
    </r>
    <r>
      <rPr>
        <sz val="9"/>
        <color rgb="FFFF0000"/>
        <rFont val="Times New Roman"/>
        <family val="1"/>
      </rPr>
      <t>(Medium impact rating only)</t>
    </r>
  </si>
  <si>
    <r>
      <t xml:space="preserve">Patch Management System capable of third party interface </t>
    </r>
    <r>
      <rPr>
        <sz val="9"/>
        <color rgb="FFFF0000"/>
        <rFont val="Times New Roman"/>
        <family val="1"/>
      </rPr>
      <t>(Medium impact rating only)</t>
    </r>
  </si>
  <si>
    <r>
      <t xml:space="preserve">Firewall via DMZ router </t>
    </r>
    <r>
      <rPr>
        <sz val="9"/>
        <color rgb="FFFF0000"/>
        <rFont val="Times New Roman"/>
        <family val="1"/>
      </rPr>
      <t>(Low or Medium impact)</t>
    </r>
  </si>
  <si>
    <r>
      <t xml:space="preserve">Keypad or Badge Reader Entry for Cabinets for cabinets outside of PSP </t>
    </r>
    <r>
      <rPr>
        <sz val="9"/>
        <color rgb="FFFF0000"/>
        <rFont val="Times New Roman"/>
        <family val="1"/>
      </rPr>
      <t>(Medium impact only)</t>
    </r>
  </si>
  <si>
    <t>place "x" next to equipment to be included</t>
  </si>
  <si>
    <r>
      <t xml:space="preserve">Marshalling Cabinets and disconnect terminal blocks </t>
    </r>
    <r>
      <rPr>
        <sz val="9"/>
        <color rgb="FFFF0000"/>
        <rFont val="Times New Roman"/>
        <family val="1"/>
      </rPr>
      <t>(only if required by RFP)</t>
    </r>
  </si>
  <si>
    <r>
      <t>Shipped loose - Fiber to Ethernet Copper Media Converters (Etherwan EL-900 or Equal)</t>
    </r>
    <r>
      <rPr>
        <sz val="9"/>
        <color rgb="FFFF0000"/>
        <rFont val="Times New Roman"/>
        <family val="1"/>
      </rPr>
      <t xml:space="preserve"> (review IC dwg to determine qty based on datalinks)</t>
    </r>
  </si>
  <si>
    <r>
      <t xml:space="preserve">Shipped loose - Fiber to Serial Copper Media Converters (MED-100A or Equal)  </t>
    </r>
    <r>
      <rPr>
        <sz val="9"/>
        <color rgb="FFFF0000"/>
        <rFont val="Times New Roman"/>
        <family val="1"/>
      </rPr>
      <t>(review IC dwg to determine qty based on datalinks)</t>
    </r>
  </si>
  <si>
    <t>Week for Datalink Communication Test including simulation of each datalink</t>
  </si>
  <si>
    <r>
      <t xml:space="preserve">Weeks for Power Block </t>
    </r>
    <r>
      <rPr>
        <sz val="9"/>
        <color rgb="FFFF0000"/>
        <rFont val="Times New Roman"/>
        <family val="1"/>
      </rPr>
      <t>(3 typical for 2x1, 2 typical for 1x1 or scrubber)</t>
    </r>
  </si>
  <si>
    <r>
      <t xml:space="preserve">Additional week for atypical DCS control </t>
    </r>
    <r>
      <rPr>
        <sz val="9"/>
        <color rgb="FFFF0000"/>
        <rFont val="Times New Roman"/>
        <family val="1"/>
      </rPr>
      <t>(review section 3)</t>
    </r>
  </si>
  <si>
    <t>Other RIO Cabinet (if not in electrical enclosure)</t>
  </si>
  <si>
    <t>Eqiupment Type and Protocol</t>
  </si>
  <si>
    <t>CTG 1 - Modbus Ethernet</t>
  </si>
  <si>
    <t>CTG 2 - Modbus Ethernet</t>
  </si>
  <si>
    <t>STG - Modbus Ethernet</t>
  </si>
  <si>
    <t>MV Relays, Swgr, MCCs - Modbus Ethernet</t>
  </si>
  <si>
    <t>LV Relays, Swgr, MCCs - Modbus Ethernet</t>
  </si>
  <si>
    <t>Switchyard RTU - Modbus Ethernet</t>
  </si>
  <si>
    <t>CEMS 1 - Modbus Ethernet</t>
  </si>
  <si>
    <t>CEMS 2 - Modbus Ethernet</t>
  </si>
  <si>
    <t>Air Compressor - Modbus Ethernet</t>
  </si>
  <si>
    <t>Fuel Gas Metering Station - Modbus Ethernet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</si>
</sst>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theme="1"/>
      <name val="Arial"/>
      <family val="2"/>
    </font>
    <font>
      <b/>
      <sz val="11"/>
      <color theme="1"/>
      <name val="Arial"/>
      <family val="2"/>
    </font>
    <font>
      <sz val="11"/>
      <color theme="1"/>
      <name val="Calibri"/>
      <family val="2"/>
      <scheme val="minor"/>
    </font>
    <font>
      <sz val="10"/>
      <name val="Arial"/>
      <family val="2"/>
    </font>
    <font>
      <b/>
      <sz val="9"/>
      <name val="Times New Roman"/>
      <family val="1"/>
    </font>
    <font>
      <sz val="9"/>
      <name val="Times New Roman"/>
      <family val="1"/>
    </font>
    <font>
      <sz val="9"/>
      <color rgb="FFFF0000"/>
      <name val="Times New Roman"/>
      <family val="1"/>
    </font>
    <font>
      <b/>
      <sz val="9"/>
      <color rgb="FFFF0000"/>
      <name val="Times New Roman"/>
      <family val="1"/>
    </font>
  </fonts>
  <fills count="1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CFCF59"/>
        <bgColor indexed="64"/>
      </patternFill>
    </fill>
    <fill>
      <patternFill patternType="solid">
        <fgColor rgb="FFDBE5F1"/>
        <bgColor indexed="64"/>
      </patternFill>
    </fill>
    <fill>
      <patternFill patternType="solid">
        <fgColor rgb="FFFFC000"/>
        <bgColor indexed="64"/>
      </patternFill>
    </fill>
    <fill>
      <patternFill patternType="solid">
        <fgColor rgb="FFFF0000"/>
        <bgColor indexed="64"/>
      </patternFill>
    </fill>
  </fills>
  <borders count="5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xf numFmtId="0" fontId="7" fillId="0" borderId="0"/>
    <xf numFmtId="0" fontId="6" fillId="0" borderId="0"/>
    <xf numFmtId="0" fontId="7" fillId="0" borderId="0"/>
  </cellStyleXfs>
  <cellXfs count="308">
    <xf numFmtId="0" fontId="0" fillId="0" borderId="0" xfId="0"/>
    <xf numFmtId="0" fontId="1" fillId="0" borderId="1" xfId="0" applyFont="1" applyBorder="1" applyAlignment="1">
      <alignment horizontal="center"/>
    </xf>
    <xf numFmtId="0" fontId="0" fillId="3" borderId="3" xfId="0" applyFont="1" applyFill="1" applyBorder="1" applyAlignment="1">
      <alignment horizontal="center"/>
    </xf>
    <xf numFmtId="0" fontId="0" fillId="0" borderId="3" xfId="0" applyFont="1" applyFill="1" applyBorder="1" applyAlignment="1">
      <alignment horizontal="center"/>
    </xf>
    <xf numFmtId="0" fontId="0" fillId="3" borderId="4" xfId="0" applyFont="1" applyFill="1" applyBorder="1" applyAlignment="1">
      <alignment horizontal="center"/>
    </xf>
    <xf numFmtId="0" fontId="0" fillId="0" borderId="4" xfId="0" applyFont="1" applyFill="1" applyBorder="1" applyAlignment="1">
      <alignment horizontal="center"/>
    </xf>
    <xf numFmtId="1" fontId="0" fillId="3" borderId="4" xfId="0" applyNumberFormat="1" applyFont="1" applyFill="1" applyBorder="1" applyAlignment="1">
      <alignment horizontal="center"/>
    </xf>
    <xf numFmtId="0" fontId="0" fillId="0" borderId="5" xfId="0" applyFont="1" applyFill="1" applyBorder="1" applyAlignment="1">
      <alignment horizontal="center"/>
    </xf>
    <xf numFmtId="0" fontId="0" fillId="0" borderId="6" xfId="0" applyBorder="1"/>
    <xf numFmtId="0" fontId="0" fillId="0" borderId="0" xfId="0" applyAlignment="1">
      <alignment horizontal="center"/>
    </xf>
    <xf numFmtId="0" fontId="0" fillId="0" borderId="8" xfId="0" applyBorder="1"/>
    <xf numFmtId="0" fontId="0" fillId="0" borderId="10" xfId="0" applyBorder="1"/>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17" xfId="0" applyFill="1" applyBorder="1" applyAlignment="1">
      <alignment horizontal="center"/>
    </xf>
    <xf numFmtId="0" fontId="0" fillId="0" borderId="0" xfId="0" applyFill="1"/>
    <xf numFmtId="0" fontId="0" fillId="0" borderId="17" xfId="0" applyFill="1" applyBorder="1"/>
    <xf numFmtId="0" fontId="0" fillId="4" borderId="17" xfId="0" applyFill="1" applyBorder="1" applyAlignment="1">
      <alignment horizontal="center"/>
    </xf>
    <xf numFmtId="0" fontId="0" fillId="5" borderId="17" xfId="0" applyFill="1" applyBorder="1" applyAlignment="1">
      <alignment horizontal="center"/>
    </xf>
    <xf numFmtId="0" fontId="0" fillId="6" borderId="17" xfId="0" applyFill="1" applyBorder="1" applyAlignment="1">
      <alignment horizontal="center"/>
    </xf>
    <xf numFmtId="0" fontId="0" fillId="0" borderId="19" xfId="0" applyFill="1" applyBorder="1" applyAlignment="1">
      <alignment horizontal="center"/>
    </xf>
    <xf numFmtId="0" fontId="1" fillId="0" borderId="21" xfId="0" applyFont="1" applyBorder="1" applyAlignment="1">
      <alignment horizontal="center"/>
    </xf>
    <xf numFmtId="1" fontId="2" fillId="0" borderId="1" xfId="0" applyNumberFormat="1" applyFont="1" applyBorder="1"/>
    <xf numFmtId="0" fontId="1" fillId="7" borderId="27" xfId="0" applyFont="1" applyFill="1" applyBorder="1" applyAlignment="1">
      <alignment horizontal="center"/>
    </xf>
    <xf numFmtId="0" fontId="1" fillId="7" borderId="23" xfId="0" applyFont="1" applyFill="1" applyBorder="1" applyAlignment="1">
      <alignment horizontal="center"/>
    </xf>
    <xf numFmtId="0" fontId="1" fillId="7" borderId="25" xfId="0" applyFont="1" applyFill="1" applyBorder="1" applyAlignment="1">
      <alignment horizontal="center"/>
    </xf>
    <xf numFmtId="0" fontId="1" fillId="7" borderId="24" xfId="0" applyFont="1" applyFill="1" applyBorder="1" applyAlignment="1">
      <alignment horizontal="center"/>
    </xf>
    <xf numFmtId="0" fontId="1" fillId="7" borderId="1" xfId="0" applyFont="1" applyFill="1" applyBorder="1" applyAlignment="1">
      <alignment horizontal="center"/>
    </xf>
    <xf numFmtId="1" fontId="0" fillId="0" borderId="22" xfId="0" applyNumberFormat="1" applyFill="1" applyBorder="1" applyAlignment="1">
      <alignment horizontal="center"/>
    </xf>
    <xf numFmtId="1" fontId="0" fillId="0" borderId="24" xfId="0" applyNumberFormat="1" applyFill="1" applyBorder="1" applyAlignment="1">
      <alignment horizontal="center"/>
    </xf>
    <xf numFmtId="1" fontId="0" fillId="0" borderId="30" xfId="0" applyNumberFormat="1" applyFill="1" applyBorder="1" applyAlignment="1">
      <alignment horizontal="center"/>
    </xf>
    <xf numFmtId="1" fontId="0" fillId="0" borderId="4" xfId="0" applyNumberFormat="1" applyBorder="1"/>
    <xf numFmtId="1" fontId="0" fillId="0" borderId="5" xfId="0" applyNumberFormat="1" applyBorder="1"/>
    <xf numFmtId="1" fontId="0" fillId="0" borderId="27" xfId="0" applyNumberFormat="1" applyFill="1" applyBorder="1" applyAlignment="1">
      <alignment horizontal="center"/>
    </xf>
    <xf numFmtId="0" fontId="0" fillId="8" borderId="20" xfId="0" applyFill="1" applyBorder="1"/>
    <xf numFmtId="0" fontId="0" fillId="8" borderId="12" xfId="0" applyFill="1" applyBorder="1"/>
    <xf numFmtId="0" fontId="0" fillId="8" borderId="15" xfId="0" applyFill="1" applyBorder="1" applyAlignment="1"/>
    <xf numFmtId="1" fontId="1" fillId="8" borderId="15" xfId="0" applyNumberFormat="1" applyFont="1" applyFill="1" applyBorder="1" applyAlignment="1">
      <alignment horizontal="center"/>
    </xf>
    <xf numFmtId="0" fontId="0" fillId="8" borderId="15" xfId="0" applyFill="1" applyBorder="1"/>
    <xf numFmtId="1" fontId="0" fillId="8" borderId="15" xfId="0" applyNumberFormat="1" applyFill="1" applyBorder="1" applyAlignment="1">
      <alignment horizontal="center"/>
    </xf>
    <xf numFmtId="0" fontId="0" fillId="8" borderId="26" xfId="0" applyFill="1" applyBorder="1"/>
    <xf numFmtId="0" fontId="0" fillId="8" borderId="18" xfId="0" applyFill="1" applyBorder="1"/>
    <xf numFmtId="0" fontId="0" fillId="8" borderId="29" xfId="0" applyFill="1" applyBorder="1"/>
    <xf numFmtId="0" fontId="3" fillId="8" borderId="28" xfId="0" applyFont="1" applyFill="1" applyBorder="1" applyAlignment="1">
      <alignment horizontal="left"/>
    </xf>
    <xf numFmtId="0" fontId="0" fillId="8" borderId="31" xfId="0" applyFill="1" applyBorder="1" applyAlignment="1">
      <alignment horizontal="center"/>
    </xf>
    <xf numFmtId="0" fontId="0" fillId="8" borderId="31" xfId="0" applyFill="1" applyBorder="1" applyAlignment="1">
      <alignment horizontal="left"/>
    </xf>
    <xf numFmtId="1" fontId="0" fillId="0" borderId="3" xfId="0" applyNumberFormat="1" applyBorder="1"/>
    <xf numFmtId="0" fontId="0" fillId="8" borderId="28" xfId="0" applyFill="1" applyBorder="1"/>
    <xf numFmtId="0" fontId="0" fillId="8" borderId="31" xfId="0" applyFill="1" applyBorder="1"/>
    <xf numFmtId="0" fontId="1" fillId="0" borderId="21" xfId="0" applyFont="1" applyFill="1" applyBorder="1" applyAlignment="1">
      <alignment horizontal="center"/>
    </xf>
    <xf numFmtId="0" fontId="0" fillId="8" borderId="0" xfId="0" applyFill="1" applyBorder="1"/>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8" borderId="17" xfId="0" applyFill="1" applyBorder="1"/>
    <xf numFmtId="0" fontId="0" fillId="8" borderId="17" xfId="0" applyFill="1" applyBorder="1" applyAlignment="1">
      <alignment horizontal="center"/>
    </xf>
    <xf numFmtId="0" fontId="0" fillId="5" borderId="17" xfId="0" applyFill="1" applyBorder="1"/>
    <xf numFmtId="0" fontId="0" fillId="9" borderId="17" xfId="0" applyFill="1" applyBorder="1"/>
    <xf numFmtId="0" fontId="0" fillId="9" borderId="17" xfId="0" applyFill="1" applyBorder="1" applyAlignment="1">
      <alignment horizontal="center"/>
    </xf>
    <xf numFmtId="0" fontId="0" fillId="4" borderId="17" xfId="0" applyFill="1" applyBorder="1"/>
    <xf numFmtId="0" fontId="0" fillId="6" borderId="17" xfId="0" applyFill="1" applyBorder="1"/>
    <xf numFmtId="0" fontId="0" fillId="10" borderId="17" xfId="0" applyFill="1" applyBorder="1"/>
    <xf numFmtId="0" fontId="0" fillId="10" borderId="17" xfId="0" applyFill="1" applyBorder="1" applyAlignment="1">
      <alignment horizontal="center"/>
    </xf>
    <xf numFmtId="0" fontId="0" fillId="11" borderId="17" xfId="0" applyFill="1" applyBorder="1"/>
    <xf numFmtId="0" fontId="0" fillId="11" borderId="17" xfId="0" applyFill="1" applyBorder="1" applyAlignment="1">
      <alignment horizontal="center"/>
    </xf>
    <xf numFmtId="0" fontId="0" fillId="0" borderId="18" xfId="0" applyFill="1" applyBorder="1"/>
    <xf numFmtId="0" fontId="0" fillId="0" borderId="0" xfId="0" applyFill="1" applyBorder="1" applyAlignment="1"/>
    <xf numFmtId="0" fontId="0" fillId="0" borderId="0" xfId="0" applyFill="1" applyBorder="1" applyAlignment="1">
      <alignment horizontal="left"/>
    </xf>
    <xf numFmtId="0" fontId="0" fillId="0" borderId="18" xfId="0" applyFill="1" applyBorder="1" applyAlignment="1">
      <alignment horizontal="left"/>
    </xf>
    <xf numFmtId="0" fontId="0" fillId="0" borderId="12" xfId="0" applyFill="1" applyBorder="1" applyAlignment="1">
      <alignment horizontal="center"/>
    </xf>
    <xf numFmtId="0" fontId="0" fillId="0" borderId="36" xfId="0" applyFill="1" applyBorder="1"/>
    <xf numFmtId="0" fontId="0" fillId="0" borderId="37" xfId="0" applyFill="1" applyBorder="1"/>
    <xf numFmtId="0" fontId="0" fillId="0" borderId="32" xfId="0" applyFill="1" applyBorder="1"/>
    <xf numFmtId="0" fontId="0" fillId="3" borderId="5" xfId="0" applyFont="1" applyFill="1" applyBorder="1" applyAlignment="1">
      <alignment horizontal="center"/>
    </xf>
    <xf numFmtId="0" fontId="0" fillId="0" borderId="0" xfId="0"/>
    <xf numFmtId="0" fontId="0" fillId="0" borderId="0" xfId="0"/>
    <xf numFmtId="0" fontId="4" fillId="0" borderId="17" xfId="0" applyFont="1" applyFill="1" applyBorder="1" applyAlignment="1">
      <alignment horizontal="left" vertical="top" wrapText="1"/>
    </xf>
    <xf numFmtId="0" fontId="4" fillId="0" borderId="0" xfId="0" applyFont="1" applyFill="1" applyBorder="1" applyAlignment="1">
      <alignment horizontal="left" vertical="top" wrapText="1"/>
    </xf>
    <xf numFmtId="0" fontId="5" fillId="0" borderId="0" xfId="0" applyFont="1" applyBorder="1" applyAlignment="1">
      <alignment horizontal="center" vertical="center" wrapText="1"/>
    </xf>
    <xf numFmtId="0" fontId="5" fillId="0" borderId="0" xfId="0" applyFont="1" applyBorder="1" applyAlignment="1">
      <alignment wrapText="1"/>
    </xf>
    <xf numFmtId="0" fontId="4" fillId="0" borderId="17" xfId="0" applyFont="1" applyBorder="1" applyAlignment="1">
      <alignment horizontal="left" vertical="top" wrapText="1"/>
    </xf>
    <xf numFmtId="0" fontId="4" fillId="0" borderId="17" xfId="0" applyFont="1" applyBorder="1" applyAlignment="1">
      <alignment horizontal="left" vertical="top"/>
    </xf>
    <xf numFmtId="0" fontId="5" fillId="12" borderId="17" xfId="0" applyFont="1" applyFill="1" applyBorder="1" applyAlignment="1">
      <alignment horizontal="center" vertical="center" wrapText="1"/>
    </xf>
    <xf numFmtId="0" fontId="5" fillId="12" borderId="17" xfId="0" applyFont="1" applyFill="1" applyBorder="1" applyAlignment="1">
      <alignment vertical="top" wrapText="1"/>
    </xf>
    <xf numFmtId="0" fontId="4" fillId="0" borderId="17" xfId="0" applyFont="1" applyFill="1" applyBorder="1" applyAlignment="1">
      <alignment horizontal="left" vertical="top"/>
    </xf>
    <xf numFmtId="0" fontId="4" fillId="0" borderId="0" xfId="0" applyFont="1" applyFill="1" applyAlignment="1">
      <alignment horizontal="left" vertical="top"/>
    </xf>
    <xf numFmtId="0" fontId="5" fillId="0" borderId="17" xfId="0" applyFont="1" applyBorder="1" applyAlignment="1">
      <alignment horizontal="center" vertical="center"/>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5" fillId="0" borderId="0" xfId="0" applyFont="1" applyBorder="1" applyAlignment="1">
      <alignment horizontal="left" vertical="top" wrapText="1"/>
    </xf>
    <xf numFmtId="0" fontId="0" fillId="0" borderId="0" xfId="0" applyAlignment="1">
      <alignment horizontal="left" vertical="top"/>
    </xf>
    <xf numFmtId="0" fontId="1" fillId="0" borderId="28" xfId="0" applyFont="1" applyBorder="1" applyAlignment="1">
      <alignment horizontal="center"/>
    </xf>
    <xf numFmtId="0" fontId="0" fillId="0" borderId="38" xfId="0" applyBorder="1"/>
    <xf numFmtId="0" fontId="0" fillId="0" borderId="39" xfId="0" applyBorder="1"/>
    <xf numFmtId="0" fontId="0" fillId="0" borderId="40" xfId="0" applyBorder="1"/>
    <xf numFmtId="0" fontId="1" fillId="0" borderId="14" xfId="0" applyFont="1" applyBorder="1" applyAlignment="1">
      <alignment horizontal="center"/>
    </xf>
    <xf numFmtId="0" fontId="0" fillId="3" borderId="41" xfId="0" applyFont="1" applyFill="1" applyBorder="1" applyAlignment="1">
      <alignment horizontal="center"/>
    </xf>
    <xf numFmtId="0" fontId="0" fillId="3" borderId="35" xfId="0" applyFont="1" applyFill="1" applyBorder="1" applyAlignment="1">
      <alignment horizontal="center"/>
    </xf>
    <xf numFmtId="1" fontId="0" fillId="3" borderId="35" xfId="0" applyNumberFormat="1" applyFont="1" applyFill="1" applyBorder="1" applyAlignment="1">
      <alignment horizontal="center"/>
    </xf>
    <xf numFmtId="0" fontId="0" fillId="0" borderId="41" xfId="0" applyFont="1" applyFill="1" applyBorder="1" applyAlignment="1">
      <alignment horizontal="center"/>
    </xf>
    <xf numFmtId="0" fontId="0" fillId="0" borderId="35" xfId="0" applyFont="1" applyFill="1" applyBorder="1" applyAlignment="1">
      <alignment horizontal="center"/>
    </xf>
    <xf numFmtId="0" fontId="0" fillId="0" borderId="42" xfId="0" applyFont="1" applyFill="1" applyBorder="1" applyAlignment="1">
      <alignment horizontal="center"/>
    </xf>
    <xf numFmtId="0" fontId="0" fillId="8" borderId="17" xfId="0" applyFill="1" applyBorder="1" applyAlignment="1" applyProtection="1">
      <alignment horizontal="center"/>
      <protection locked="0"/>
    </xf>
    <xf numFmtId="0" fontId="0" fillId="0" borderId="17" xfId="0" applyFill="1" applyBorder="1" applyAlignment="1" applyProtection="1">
      <alignment horizontal="center"/>
      <protection locked="0"/>
    </xf>
    <xf numFmtId="0" fontId="0" fillId="5" borderId="17" xfId="0" applyFill="1" applyBorder="1" applyAlignment="1" applyProtection="1">
      <alignment horizontal="center"/>
      <protection locked="0"/>
    </xf>
    <xf numFmtId="0" fontId="0" fillId="9" borderId="17" xfId="0" applyFill="1" applyBorder="1" applyAlignment="1" applyProtection="1">
      <alignment horizontal="center"/>
      <protection locked="0"/>
    </xf>
    <xf numFmtId="0" fontId="0" fillId="4" borderId="17" xfId="0" applyFill="1" applyBorder="1" applyAlignment="1" applyProtection="1">
      <alignment horizontal="center"/>
      <protection locked="0"/>
    </xf>
    <xf numFmtId="0" fontId="0" fillId="6" borderId="17" xfId="0" applyFill="1" applyBorder="1" applyAlignment="1" applyProtection="1">
      <alignment horizontal="center"/>
      <protection locked="0"/>
    </xf>
    <xf numFmtId="0" fontId="0" fillId="11" borderId="17" xfId="0" applyFill="1" applyBorder="1" applyAlignment="1" applyProtection="1">
      <alignment horizontal="center"/>
      <protection locked="0"/>
    </xf>
    <xf numFmtId="0" fontId="0" fillId="10" borderId="17" xfId="0" applyFill="1" applyBorder="1" applyAlignment="1" applyProtection="1">
      <alignment horizontal="center"/>
      <protection locked="0"/>
    </xf>
    <xf numFmtId="0" fontId="0" fillId="8" borderId="17" xfId="0" applyFill="1" applyBorder="1" applyAlignment="1" applyProtection="1">
      <alignment horizontal="center"/>
      <protection hidden="1"/>
    </xf>
    <xf numFmtId="0" fontId="0" fillId="5" borderId="17" xfId="0" applyFill="1" applyBorder="1" applyAlignment="1" applyProtection="1">
      <alignment horizontal="center"/>
      <protection hidden="1"/>
    </xf>
    <xf numFmtId="0" fontId="0" fillId="9"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0" fontId="0" fillId="6" borderId="17" xfId="0" applyFill="1" applyBorder="1" applyAlignment="1" applyProtection="1">
      <alignment horizontal="center"/>
      <protection hidden="1"/>
    </xf>
    <xf numFmtId="0" fontId="0" fillId="11" borderId="17" xfId="0" applyFill="1" applyBorder="1" applyAlignment="1" applyProtection="1">
      <alignment horizontal="center"/>
      <protection hidden="1"/>
    </xf>
    <xf numFmtId="0" fontId="0" fillId="10" borderId="17" xfId="0" applyFill="1" applyBorder="1" applyAlignment="1" applyProtection="1">
      <alignment horizontal="center"/>
      <protection hidden="1"/>
    </xf>
    <xf numFmtId="0" fontId="0" fillId="0" borderId="33" xfId="0" applyFill="1" applyBorder="1" applyProtection="1">
      <protection locked="0"/>
    </xf>
    <xf numFmtId="0" fontId="0" fillId="0" borderId="17" xfId="0" applyFill="1" applyBorder="1" applyProtection="1">
      <protection locked="0"/>
    </xf>
    <xf numFmtId="0" fontId="0" fillId="8" borderId="17" xfId="0" applyFill="1" applyBorder="1" applyProtection="1">
      <protection locked="0"/>
    </xf>
    <xf numFmtId="0" fontId="0" fillId="5" borderId="17" xfId="0" applyFill="1" applyBorder="1" applyProtection="1">
      <protection locked="0"/>
    </xf>
    <xf numFmtId="0" fontId="0" fillId="9" borderId="17" xfId="0" applyFill="1" applyBorder="1" applyProtection="1">
      <protection locked="0"/>
    </xf>
    <xf numFmtId="0" fontId="0" fillId="4" borderId="17" xfId="0" applyFill="1" applyBorder="1" applyProtection="1">
      <protection locked="0"/>
    </xf>
    <xf numFmtId="0" fontId="0" fillId="6" borderId="17" xfId="0" applyFill="1" applyBorder="1" applyProtection="1">
      <protection locked="0"/>
    </xf>
    <xf numFmtId="0" fontId="0" fillId="11" borderId="17" xfId="0" applyFill="1" applyBorder="1" applyProtection="1">
      <protection locked="0"/>
    </xf>
    <xf numFmtId="0" fontId="0" fillId="10" borderId="17" xfId="0" applyFill="1" applyBorder="1" applyProtection="1">
      <protection locked="0"/>
    </xf>
    <xf numFmtId="0" fontId="0" fillId="0" borderId="7" xfId="0" applyBorder="1" applyProtection="1">
      <protection locked="0"/>
    </xf>
    <xf numFmtId="0" fontId="0" fillId="0" borderId="9" xfId="0" applyBorder="1" applyAlignment="1" applyProtection="1">
      <alignment horizontal="left"/>
      <protection locked="0"/>
    </xf>
    <xf numFmtId="0" fontId="0" fillId="0" borderId="11" xfId="0" applyBorder="1" applyProtection="1">
      <protection locked="0"/>
    </xf>
    <xf numFmtId="0" fontId="0" fillId="8" borderId="31" xfId="0" applyFill="1" applyBorder="1" applyAlignment="1" applyProtection="1">
      <alignment horizontal="left"/>
      <protection locked="0"/>
    </xf>
    <xf numFmtId="0" fontId="0" fillId="0" borderId="12" xfId="0" applyBorder="1" applyAlignment="1"/>
    <xf numFmtId="0" fontId="2" fillId="0" borderId="32" xfId="0" applyFont="1" applyBorder="1" applyAlignment="1">
      <alignment horizontal="center"/>
    </xf>
    <xf numFmtId="0" fontId="0" fillId="0" borderId="0" xfId="0" applyAlignment="1">
      <alignment horizontal="right"/>
    </xf>
    <xf numFmtId="0" fontId="0" fillId="0" borderId="0" xfId="0" applyAlignment="1">
      <alignment horizontal="left"/>
    </xf>
    <xf numFmtId="0" fontId="1" fillId="0" borderId="21" xfId="0" applyFont="1" applyBorder="1" applyAlignment="1">
      <alignment horizontal="left"/>
    </xf>
    <xf numFmtId="0" fontId="0" fillId="0" borderId="0" xfId="0" applyAlignment="1">
      <alignment horizontal="right" vertical="center"/>
    </xf>
    <xf numFmtId="0" fontId="0" fillId="0" borderId="0" xfId="0" applyAlignment="1">
      <alignment horizontal="left" wrapText="1"/>
    </xf>
    <xf numFmtId="0" fontId="0" fillId="0" borderId="15" xfId="0" applyBorder="1"/>
    <xf numFmtId="0" fontId="0" fillId="0" borderId="26" xfId="0" applyBorder="1"/>
    <xf numFmtId="0" fontId="0" fillId="0" borderId="31" xfId="0" applyBorder="1" applyAlignment="1">
      <alignment horizontal="right"/>
    </xf>
    <xf numFmtId="0" fontId="0" fillId="0" borderId="31" xfId="0" applyBorder="1" applyAlignment="1">
      <alignment horizontal="right" vertical="center"/>
    </xf>
    <xf numFmtId="0" fontId="0" fillId="0" borderId="20" xfId="0" applyBorder="1" applyAlignment="1">
      <alignment horizontal="right" vertical="center"/>
    </xf>
    <xf numFmtId="0" fontId="0" fillId="0" borderId="18" xfId="0" applyBorder="1"/>
    <xf numFmtId="0" fontId="0" fillId="0" borderId="20" xfId="0" applyBorder="1" applyAlignment="1">
      <alignment horizontal="right"/>
    </xf>
    <xf numFmtId="0" fontId="0" fillId="0" borderId="12" xfId="0" applyBorder="1"/>
    <xf numFmtId="0" fontId="9" fillId="0" borderId="48" xfId="1" applyFont="1" applyBorder="1" applyAlignment="1">
      <alignment horizontal="center" vertical="center" wrapText="1"/>
    </xf>
    <xf numFmtId="0" fontId="9" fillId="0" borderId="49" xfId="1" applyFont="1" applyBorder="1" applyAlignment="1">
      <alignment horizontal="justify" vertical="center" wrapText="1"/>
    </xf>
    <xf numFmtId="0" fontId="8" fillId="0" borderId="48" xfId="1" applyFont="1" applyBorder="1" applyAlignment="1">
      <alignment horizontal="center" vertical="center" wrapText="1"/>
    </xf>
    <xf numFmtId="0" fontId="8" fillId="0" borderId="51" xfId="1" applyFont="1" applyBorder="1" applyAlignment="1">
      <alignment horizontal="center" vertical="center" wrapText="1"/>
    </xf>
    <xf numFmtId="0" fontId="9" fillId="0" borderId="47" xfId="1" applyFont="1" applyBorder="1" applyAlignment="1">
      <alignment horizontal="justify" vertical="center" wrapText="1"/>
    </xf>
    <xf numFmtId="0" fontId="8" fillId="0" borderId="19" xfId="1" applyFont="1" applyBorder="1" applyAlignment="1">
      <alignment horizontal="center" vertical="center" wrapText="1"/>
    </xf>
    <xf numFmtId="0" fontId="9" fillId="0" borderId="51" xfId="1" applyFont="1" applyBorder="1" applyAlignment="1">
      <alignment horizontal="center" vertical="center" wrapText="1"/>
    </xf>
    <xf numFmtId="0" fontId="8" fillId="0" borderId="50" xfId="1" applyFont="1" applyFill="1" applyBorder="1" applyAlignment="1">
      <alignment horizontal="center" vertical="center" wrapText="1"/>
    </xf>
    <xf numFmtId="0" fontId="8" fillId="0" borderId="17" xfId="1" applyFont="1" applyBorder="1" applyAlignment="1">
      <alignment horizontal="center" vertical="center" wrapText="1"/>
    </xf>
    <xf numFmtId="0" fontId="9" fillId="0" borderId="17" xfId="1" applyFont="1" applyBorder="1" applyAlignment="1">
      <alignment horizontal="center" vertical="center" wrapText="1"/>
    </xf>
    <xf numFmtId="0" fontId="8" fillId="0" borderId="46" xfId="1" applyFont="1" applyBorder="1" applyAlignment="1">
      <alignment horizontal="justify" vertical="center" wrapText="1"/>
    </xf>
    <xf numFmtId="0" fontId="8" fillId="0" borderId="34" xfId="1" applyFont="1" applyFill="1" applyBorder="1" applyAlignment="1">
      <alignment horizontal="center" vertical="center" wrapText="1"/>
    </xf>
    <xf numFmtId="0" fontId="0" fillId="0" borderId="13" xfId="0" applyBorder="1"/>
    <xf numFmtId="0" fontId="0" fillId="0" borderId="16" xfId="0" applyBorder="1"/>
    <xf numFmtId="0" fontId="0" fillId="3" borderId="52" xfId="0" applyFont="1" applyFill="1" applyBorder="1" applyAlignment="1">
      <alignment horizontal="left"/>
    </xf>
    <xf numFmtId="0" fontId="0" fillId="0" borderId="53" xfId="0" applyFont="1" applyFill="1" applyBorder="1" applyAlignment="1">
      <alignment horizontal="left"/>
    </xf>
    <xf numFmtId="0" fontId="0" fillId="0" borderId="54" xfId="0" applyFont="1" applyFill="1" applyBorder="1" applyAlignment="1">
      <alignment horizontal="left"/>
    </xf>
    <xf numFmtId="0" fontId="1" fillId="0" borderId="15" xfId="0" applyFont="1" applyBorder="1" applyAlignment="1">
      <alignment horizontal="center"/>
    </xf>
    <xf numFmtId="0" fontId="0" fillId="3" borderId="2" xfId="0" applyFont="1" applyFill="1" applyBorder="1" applyAlignment="1">
      <alignment horizontal="center"/>
    </xf>
    <xf numFmtId="0" fontId="0" fillId="10" borderId="19" xfId="0" applyFill="1" applyBorder="1" applyAlignment="1">
      <alignment horizontal="center"/>
    </xf>
    <xf numFmtId="0" fontId="0" fillId="4" borderId="19" xfId="0" applyFill="1" applyBorder="1" applyAlignment="1">
      <alignment horizontal="center"/>
    </xf>
    <xf numFmtId="0" fontId="0" fillId="5" borderId="19" xfId="0" applyFill="1" applyBorder="1" applyAlignment="1">
      <alignment horizontal="center"/>
    </xf>
    <xf numFmtId="0" fontId="0" fillId="11" borderId="19" xfId="0" applyFill="1" applyBorder="1" applyAlignment="1">
      <alignment horizontal="center"/>
    </xf>
    <xf numFmtId="0" fontId="0" fillId="6" borderId="19" xfId="0" applyFill="1" applyBorder="1" applyAlignment="1">
      <alignment horizontal="center"/>
    </xf>
    <xf numFmtId="0" fontId="0" fillId="8" borderId="19" xfId="0" applyFill="1" applyBorder="1" applyAlignment="1">
      <alignment horizontal="center"/>
    </xf>
    <xf numFmtId="0" fontId="0" fillId="9" borderId="19" xfId="0" applyFill="1" applyBorder="1" applyAlignment="1">
      <alignment horizontal="center"/>
    </xf>
    <xf numFmtId="1" fontId="0" fillId="0" borderId="14" xfId="0" applyNumberFormat="1" applyFill="1" applyBorder="1" applyAlignment="1">
      <alignment horizontal="center"/>
    </xf>
    <xf numFmtId="0" fontId="0" fillId="0" borderId="0" xfId="0" applyBorder="1" applyAlignment="1"/>
    <xf numFmtId="0" fontId="4" fillId="0" borderId="17" xfId="0" applyFont="1" applyBorder="1" applyAlignment="1">
      <alignment horizontal="left" vertical="center" wrapText="1"/>
    </xf>
    <xf numFmtId="0" fontId="0" fillId="0" borderId="0" xfId="0" applyFill="1" applyBorder="1" applyAlignment="1">
      <alignment horizontal="center"/>
    </xf>
    <xf numFmtId="0" fontId="0" fillId="3" borderId="55" xfId="0" applyFont="1" applyFill="1" applyBorder="1" applyAlignment="1">
      <alignment horizontal="center"/>
    </xf>
    <xf numFmtId="0" fontId="0" fillId="3" borderId="56" xfId="0" applyFont="1" applyFill="1" applyBorder="1" applyAlignment="1">
      <alignment horizontal="left"/>
    </xf>
    <xf numFmtId="0" fontId="0" fillId="0" borderId="39" xfId="0" applyFill="1" applyBorder="1" applyAlignment="1">
      <alignment horizontal="left" vertical="center"/>
    </xf>
    <xf numFmtId="0" fontId="0" fillId="0" borderId="40" xfId="0" applyFill="1"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5" xfId="0" applyBorder="1" applyAlignment="1">
      <alignment horizontal="center" vertical="center"/>
    </xf>
    <xf numFmtId="0" fontId="0" fillId="0" borderId="42" xfId="0" applyBorder="1" applyAlignment="1">
      <alignment horizontal="center" vertical="center"/>
    </xf>
    <xf numFmtId="0" fontId="0" fillId="0" borderId="35" xfId="0" applyBorder="1"/>
    <xf numFmtId="0" fontId="0" fillId="0" borderId="4" xfId="0" applyBorder="1"/>
    <xf numFmtId="0" fontId="0" fillId="0" borderId="42" xfId="0" applyBorder="1"/>
    <xf numFmtId="0" fontId="0" fillId="0" borderId="5" xfId="0" applyBorder="1"/>
    <xf numFmtId="0" fontId="0" fillId="0" borderId="53" xfId="0" applyBorder="1" applyAlignment="1">
      <alignment horizontal="left" vertical="center" wrapText="1"/>
    </xf>
    <xf numFmtId="0" fontId="0" fillId="0" borderId="54" xfId="0" applyBorder="1" applyAlignment="1">
      <alignment wrapText="1"/>
    </xf>
    <xf numFmtId="1" fontId="0" fillId="3" borderId="5" xfId="0" applyNumberFormat="1" applyFont="1" applyFill="1" applyBorder="1" applyAlignment="1">
      <alignment horizontal="center"/>
    </xf>
    <xf numFmtId="1" fontId="0" fillId="3" borderId="42" xfId="0" applyNumberFormat="1" applyFont="1" applyFill="1" applyBorder="1" applyAlignment="1">
      <alignment horizontal="center"/>
    </xf>
    <xf numFmtId="0" fontId="0" fillId="3" borderId="12" xfId="0" applyFont="1" applyFill="1" applyBorder="1" applyAlignment="1">
      <alignment horizontal="center"/>
    </xf>
    <xf numFmtId="0" fontId="0" fillId="0" borderId="32" xfId="0" applyFont="1" applyFill="1" applyBorder="1" applyAlignment="1">
      <alignment horizontal="center"/>
    </xf>
    <xf numFmtId="0" fontId="0" fillId="0" borderId="12" xfId="0" applyFont="1" applyFill="1" applyBorder="1" applyAlignment="1">
      <alignment horizontal="center"/>
    </xf>
    <xf numFmtId="0" fontId="8" fillId="0" borderId="51" xfId="1" applyFont="1" applyFill="1" applyBorder="1" applyAlignment="1">
      <alignment horizontal="center" vertical="center" wrapText="1"/>
    </xf>
    <xf numFmtId="0" fontId="9" fillId="0" borderId="17" xfId="1" applyFont="1" applyFill="1" applyBorder="1" applyAlignment="1">
      <alignment horizontal="center" vertical="center" wrapText="1"/>
    </xf>
    <xf numFmtId="1" fontId="9" fillId="0" borderId="17" xfId="1" applyNumberFormat="1" applyFont="1" applyFill="1" applyBorder="1" applyAlignment="1">
      <alignment horizontal="center" vertical="center" wrapText="1"/>
    </xf>
    <xf numFmtId="0" fontId="8" fillId="0" borderId="46" xfId="1" applyFont="1" applyFill="1" applyBorder="1" applyAlignment="1">
      <alignment horizontal="center" vertical="center" wrapText="1"/>
    </xf>
    <xf numFmtId="0" fontId="8" fillId="0" borderId="48" xfId="1" applyFont="1" applyFill="1" applyBorder="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center"/>
    </xf>
    <xf numFmtId="0" fontId="0" fillId="0" borderId="12" xfId="0" applyBorder="1" applyAlignment="1">
      <alignment horizontal="center"/>
    </xf>
    <xf numFmtId="0" fontId="0" fillId="0" borderId="0" xfId="0" applyBorder="1" applyProtection="1">
      <protection locked="0"/>
    </xf>
    <xf numFmtId="0" fontId="8" fillId="0" borderId="17" xfId="1" applyFont="1" applyFill="1" applyBorder="1" applyAlignment="1">
      <alignment horizontal="center" vertical="center" wrapText="1"/>
    </xf>
    <xf numFmtId="0" fontId="9" fillId="0" borderId="35" xfId="1" applyFont="1" applyFill="1" applyBorder="1" applyAlignment="1">
      <alignment horizontal="justify" vertical="center" wrapText="1"/>
    </xf>
    <xf numFmtId="0" fontId="9" fillId="0" borderId="46" xfId="1" applyFont="1" applyBorder="1" applyAlignment="1">
      <alignment horizontal="center" vertical="center" wrapText="1"/>
    </xf>
    <xf numFmtId="0" fontId="9" fillId="0" borderId="43" xfId="1" applyFont="1" applyBorder="1" applyAlignment="1">
      <alignment horizontal="justify" vertical="center" wrapText="1"/>
    </xf>
    <xf numFmtId="0" fontId="9" fillId="0" borderId="43" xfId="1" applyFont="1" applyBorder="1" applyAlignment="1">
      <alignment horizontal="center" vertical="center" wrapText="1"/>
    </xf>
    <xf numFmtId="0" fontId="0" fillId="14" borderId="0" xfId="0" applyFill="1"/>
    <xf numFmtId="0" fontId="0" fillId="14" borderId="0" xfId="0" applyFill="1" applyBorder="1"/>
    <xf numFmtId="0" fontId="11" fillId="0" borderId="17" xfId="1" applyFont="1" applyFill="1" applyBorder="1" applyAlignment="1">
      <alignment horizontal="center" vertical="center" wrapText="1"/>
    </xf>
    <xf numFmtId="0" fontId="0" fillId="0" borderId="20" xfId="0" applyBorder="1" applyAlignment="1">
      <alignment horizontal="left"/>
    </xf>
    <xf numFmtId="0" fontId="0" fillId="0" borderId="12" xfId="0" applyBorder="1" applyAlignment="1">
      <alignment horizontal="left"/>
    </xf>
    <xf numFmtId="0" fontId="0" fillId="0" borderId="29" xfId="0" applyBorder="1" applyAlignment="1">
      <alignment horizontal="left"/>
    </xf>
    <xf numFmtId="0" fontId="0" fillId="0" borderId="28" xfId="0" applyBorder="1" applyAlignment="1">
      <alignment horizontal="left"/>
    </xf>
    <xf numFmtId="0" fontId="0" fillId="0" borderId="15" xfId="0" applyBorder="1" applyAlignment="1">
      <alignment horizontal="left"/>
    </xf>
    <xf numFmtId="0" fontId="0" fillId="0" borderId="26" xfId="0" applyBorder="1" applyAlignment="1">
      <alignment horizontal="left"/>
    </xf>
    <xf numFmtId="0" fontId="0" fillId="0" borderId="31" xfId="0" applyBorder="1" applyAlignment="1">
      <alignment horizontal="left"/>
    </xf>
    <xf numFmtId="0" fontId="0" fillId="0" borderId="0" xfId="0" applyBorder="1" applyAlignment="1">
      <alignment horizontal="left"/>
    </xf>
    <xf numFmtId="0" fontId="0" fillId="0" borderId="18" xfId="0" applyBorder="1" applyAlignment="1">
      <alignment horizontal="left"/>
    </xf>
    <xf numFmtId="0" fontId="0" fillId="0" borderId="0" xfId="0" applyBorder="1" applyAlignment="1">
      <alignment horizontal="left" wrapText="1"/>
    </xf>
    <xf numFmtId="0" fontId="0" fillId="0" borderId="18" xfId="0" applyBorder="1" applyAlignment="1">
      <alignment horizontal="left" wrapText="1"/>
    </xf>
    <xf numFmtId="0" fontId="0" fillId="0" borderId="12" xfId="0" applyBorder="1" applyAlignment="1">
      <alignment horizontal="left"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3" fillId="8" borderId="28" xfId="0" applyFont="1" applyFill="1" applyBorder="1" applyAlignment="1">
      <alignment horizontal="left"/>
    </xf>
    <xf numFmtId="0" fontId="3" fillId="8" borderId="15" xfId="0" applyFont="1" applyFill="1" applyBorder="1" applyAlignment="1">
      <alignment horizontal="left"/>
    </xf>
    <xf numFmtId="0" fontId="0" fillId="7" borderId="13" xfId="0" applyFill="1" applyBorder="1" applyAlignment="1">
      <alignment horizontal="center"/>
    </xf>
    <xf numFmtId="0" fontId="0" fillId="7" borderId="14" xfId="0" applyFill="1" applyBorder="1" applyAlignment="1">
      <alignment horizontal="center"/>
    </xf>
    <xf numFmtId="0" fontId="0" fillId="7" borderId="16" xfId="0" applyFill="1" applyBorder="1" applyAlignment="1">
      <alignment horizontal="center"/>
    </xf>
    <xf numFmtId="0" fontId="0" fillId="0" borderId="12" xfId="0" applyFill="1" applyBorder="1" applyAlignment="1">
      <alignment horizontal="center"/>
    </xf>
    <xf numFmtId="0" fontId="0" fillId="0" borderId="29" xfId="0" applyFill="1" applyBorder="1" applyAlignment="1">
      <alignment horizontal="center"/>
    </xf>
    <xf numFmtId="0" fontId="0" fillId="0" borderId="13" xfId="0" applyBorder="1" applyAlignment="1">
      <alignment horizontal="left"/>
    </xf>
    <xf numFmtId="0" fontId="0" fillId="0" borderId="16" xfId="0" applyBorder="1" applyAlignment="1">
      <alignment horizontal="left"/>
    </xf>
    <xf numFmtId="0" fontId="0" fillId="0" borderId="0" xfId="0" applyFill="1" applyBorder="1" applyAlignment="1">
      <alignment horizontal="center"/>
    </xf>
    <xf numFmtId="0" fontId="0" fillId="0" borderId="18" xfId="0" applyFill="1" applyBorder="1" applyAlignment="1">
      <alignment horizontal="center"/>
    </xf>
    <xf numFmtId="0" fontId="0" fillId="13" borderId="13" xfId="0" applyFill="1" applyBorder="1" applyAlignment="1">
      <alignment horizontal="center"/>
    </xf>
    <xf numFmtId="0" fontId="0" fillId="13" borderId="14" xfId="0" applyFill="1" applyBorder="1" applyAlignment="1">
      <alignment horizontal="center"/>
    </xf>
    <xf numFmtId="0" fontId="0" fillId="13" borderId="16" xfId="0" applyFill="1" applyBorder="1" applyAlignment="1">
      <alignment horizontal="center"/>
    </xf>
    <xf numFmtId="0" fontId="0" fillId="14" borderId="12" xfId="0" applyFill="1" applyBorder="1" applyAlignment="1">
      <alignment horizontal="center"/>
    </xf>
    <xf numFmtId="0" fontId="0" fillId="14" borderId="0" xfId="0" applyFill="1" applyBorder="1" applyAlignment="1">
      <alignment horizontal="center" vertical="center" wrapText="1"/>
    </xf>
    <xf numFmtId="0" fontId="0" fillId="14" borderId="0" xfId="0" applyFill="1" applyBorder="1" applyAlignment="1">
      <alignment horizontal="center" vertical="center"/>
    </xf>
    <xf numFmtId="0" fontId="9" fillId="0" borderId="33" xfId="1" applyFont="1" applyBorder="1" applyAlignment="1">
      <alignment horizontal="left" vertical="center" wrapText="1"/>
    </xf>
    <xf numFmtId="0" fontId="9" fillId="0" borderId="35" xfId="1" applyFont="1" applyBorder="1" applyAlignment="1">
      <alignment horizontal="left" vertical="center" wrapText="1"/>
    </xf>
    <xf numFmtId="0" fontId="9" fillId="0" borderId="34" xfId="1" applyFont="1" applyBorder="1" applyAlignment="1">
      <alignment horizontal="left" vertical="center" wrapText="1"/>
    </xf>
    <xf numFmtId="0" fontId="9" fillId="0" borderId="35" xfId="1" applyFont="1" applyBorder="1" applyAlignment="1">
      <alignment horizontal="justify" vertical="center" wrapText="1"/>
    </xf>
    <xf numFmtId="0" fontId="9" fillId="0" borderId="34" xfId="1" applyFont="1" applyBorder="1" applyAlignment="1">
      <alignment horizontal="justify" vertical="center" wrapText="1"/>
    </xf>
    <xf numFmtId="0" fontId="8" fillId="0" borderId="48" xfId="1" applyFont="1" applyFill="1" applyBorder="1" applyAlignment="1">
      <alignment horizontal="center" vertical="center" wrapText="1"/>
    </xf>
    <xf numFmtId="0" fontId="8" fillId="0" borderId="51" xfId="1" applyFont="1" applyFill="1" applyBorder="1" applyAlignment="1">
      <alignment horizontal="center" vertical="center" wrapText="1"/>
    </xf>
    <xf numFmtId="0" fontId="8" fillId="0" borderId="19" xfId="1" applyFont="1" applyFill="1" applyBorder="1" applyAlignment="1">
      <alignment horizontal="center" vertical="center" wrapText="1"/>
    </xf>
    <xf numFmtId="0" fontId="8" fillId="0" borderId="17" xfId="1" applyFont="1" applyFill="1" applyBorder="1" applyAlignment="1">
      <alignment horizontal="center" vertical="center" wrapText="1"/>
    </xf>
    <xf numFmtId="0" fontId="9" fillId="0" borderId="33" xfId="1" applyFont="1" applyFill="1" applyBorder="1" applyAlignment="1">
      <alignment horizontal="left" vertical="center" wrapText="1"/>
    </xf>
    <xf numFmtId="0" fontId="9" fillId="0" borderId="35" xfId="1" applyFont="1" applyFill="1" applyBorder="1" applyAlignment="1">
      <alignment horizontal="left" vertical="center" wrapText="1"/>
    </xf>
    <xf numFmtId="0" fontId="9" fillId="0" borderId="34" xfId="1" applyFont="1" applyFill="1" applyBorder="1" applyAlignment="1">
      <alignment horizontal="left" vertical="center" wrapText="1"/>
    </xf>
    <xf numFmtId="0" fontId="10" fillId="0" borderId="17" xfId="1" applyFont="1" applyFill="1" applyBorder="1" applyAlignment="1">
      <alignment horizontal="center" vertical="center" wrapText="1"/>
    </xf>
    <xf numFmtId="0" fontId="9" fillId="0" borderId="35" xfId="1" applyFont="1" applyFill="1" applyBorder="1" applyAlignment="1">
      <alignment horizontal="justify" vertical="center" wrapText="1"/>
    </xf>
    <xf numFmtId="0" fontId="9" fillId="0" borderId="34" xfId="1" applyFont="1" applyFill="1" applyBorder="1" applyAlignment="1">
      <alignment horizontal="justify" vertical="center" wrapText="1"/>
    </xf>
    <xf numFmtId="0" fontId="9" fillId="0" borderId="17" xfId="1" applyFont="1" applyFill="1" applyBorder="1" applyAlignment="1">
      <alignment horizontal="left" vertical="center" wrapText="1"/>
    </xf>
    <xf numFmtId="0" fontId="9" fillId="0" borderId="33" xfId="1" applyFont="1" applyFill="1" applyBorder="1" applyAlignment="1">
      <alignment horizontal="justify" vertical="center" wrapText="1"/>
    </xf>
    <xf numFmtId="0" fontId="10" fillId="0" borderId="43" xfId="1" applyFont="1" applyBorder="1" applyAlignment="1">
      <alignment horizontal="center" vertical="center" wrapText="1"/>
    </xf>
    <xf numFmtId="0" fontId="10" fillId="0" borderId="49" xfId="1" applyFont="1" applyBorder="1" applyAlignment="1">
      <alignment horizontal="center" vertical="center" wrapText="1"/>
    </xf>
    <xf numFmtId="0" fontId="10" fillId="0" borderId="46" xfId="1" applyFont="1" applyBorder="1" applyAlignment="1">
      <alignment horizontal="center" vertical="center" wrapText="1"/>
    </xf>
    <xf numFmtId="0" fontId="10" fillId="0" borderId="47" xfId="1" applyFont="1" applyBorder="1" applyAlignment="1">
      <alignment horizontal="center" vertical="center" wrapText="1"/>
    </xf>
    <xf numFmtId="0" fontId="10" fillId="0" borderId="45" xfId="1" applyFont="1" applyBorder="1" applyAlignment="1">
      <alignment horizontal="center" vertical="center" wrapText="1"/>
    </xf>
    <xf numFmtId="0" fontId="10" fillId="0" borderId="50" xfId="1" applyFont="1" applyBorder="1" applyAlignment="1">
      <alignment horizontal="center" vertical="center" wrapText="1"/>
    </xf>
    <xf numFmtId="0" fontId="9" fillId="0" borderId="33" xfId="1" applyFont="1" applyFill="1" applyBorder="1" applyAlignment="1">
      <alignment horizontal="justify" vertical="center"/>
    </xf>
    <xf numFmtId="0" fontId="9" fillId="0" borderId="35" xfId="1" applyFont="1" applyFill="1" applyBorder="1" applyAlignment="1">
      <alignment vertical="center"/>
    </xf>
    <xf numFmtId="0" fontId="9" fillId="0" borderId="34" xfId="1" applyFont="1" applyFill="1" applyBorder="1" applyAlignment="1">
      <alignment vertical="center"/>
    </xf>
    <xf numFmtId="0" fontId="9" fillId="0" borderId="43" xfId="1" applyFont="1" applyFill="1" applyBorder="1" applyAlignment="1">
      <alignment horizontal="center" vertical="center" wrapText="1"/>
    </xf>
    <xf numFmtId="0" fontId="9" fillId="0" borderId="49" xfId="1" applyFont="1" applyFill="1" applyBorder="1" applyAlignment="1">
      <alignment horizontal="center" vertical="center" wrapText="1"/>
    </xf>
    <xf numFmtId="0" fontId="9" fillId="0" borderId="46" xfId="1" applyFont="1" applyFill="1" applyBorder="1" applyAlignment="1">
      <alignment horizontal="center" vertical="center" wrapText="1"/>
    </xf>
    <xf numFmtId="0" fontId="9" fillId="0" borderId="47" xfId="1" applyFont="1" applyFill="1" applyBorder="1" applyAlignment="1">
      <alignment horizontal="center" vertical="center" wrapText="1"/>
    </xf>
    <xf numFmtId="0" fontId="9" fillId="0" borderId="33" xfId="1" applyFont="1" applyBorder="1" applyAlignment="1">
      <alignment horizontal="justify" vertical="center" wrapText="1"/>
    </xf>
    <xf numFmtId="0" fontId="10" fillId="0" borderId="33" xfId="1" applyFont="1" applyFill="1" applyBorder="1" applyAlignment="1">
      <alignment horizontal="left" vertical="center" wrapText="1"/>
    </xf>
    <xf numFmtId="0" fontId="10" fillId="0" borderId="35" xfId="1" applyFont="1" applyFill="1" applyBorder="1" applyAlignment="1">
      <alignment horizontal="left" vertical="center" wrapText="1"/>
    </xf>
    <xf numFmtId="0" fontId="10" fillId="0" borderId="34" xfId="1" applyFont="1" applyFill="1" applyBorder="1" applyAlignment="1">
      <alignment horizontal="left" vertical="center" wrapText="1"/>
    </xf>
    <xf numFmtId="0" fontId="9" fillId="0" borderId="33" xfId="1" applyFont="1" applyFill="1" applyBorder="1" applyAlignment="1">
      <alignment horizontal="left" vertical="top" wrapText="1"/>
    </xf>
    <xf numFmtId="0" fontId="9" fillId="0" borderId="35" xfId="1" applyFont="1" applyFill="1" applyBorder="1" applyAlignment="1">
      <alignment horizontal="left" vertical="top" wrapText="1"/>
    </xf>
    <xf numFmtId="0" fontId="9" fillId="0" borderId="34" xfId="1" applyFont="1" applyFill="1" applyBorder="1" applyAlignment="1">
      <alignment horizontal="left" vertical="top" wrapText="1"/>
    </xf>
    <xf numFmtId="0" fontId="9" fillId="0" borderId="43" xfId="1" applyFont="1" applyBorder="1" applyAlignment="1">
      <alignment horizontal="center" vertical="center" wrapText="1"/>
    </xf>
    <xf numFmtId="0" fontId="9" fillId="0" borderId="49" xfId="1" applyFont="1" applyBorder="1" applyAlignment="1">
      <alignment horizontal="center" vertical="center" wrapText="1"/>
    </xf>
    <xf numFmtId="0" fontId="9" fillId="0" borderId="45" xfId="1" applyFont="1" applyBorder="1" applyAlignment="1">
      <alignment horizontal="justify" vertical="center" wrapText="1"/>
    </xf>
    <xf numFmtId="0" fontId="9" fillId="0" borderId="41" xfId="1" applyFont="1" applyBorder="1" applyAlignment="1">
      <alignment horizontal="justify" vertical="center" wrapText="1"/>
    </xf>
    <xf numFmtId="0" fontId="8" fillId="0" borderId="35" xfId="1" applyFont="1" applyBorder="1" applyAlignment="1">
      <alignment horizontal="center" vertical="center" wrapText="1"/>
    </xf>
    <xf numFmtId="0" fontId="8" fillId="0" borderId="34" xfId="1" applyFont="1" applyBorder="1" applyAlignment="1">
      <alignment horizontal="center" vertical="center" wrapText="1"/>
    </xf>
    <xf numFmtId="0" fontId="9" fillId="0" borderId="46" xfId="1" applyFont="1" applyBorder="1" applyAlignment="1">
      <alignment horizontal="center" vertical="center" wrapText="1"/>
    </xf>
    <xf numFmtId="0" fontId="9" fillId="0" borderId="47" xfId="1" applyFont="1" applyBorder="1" applyAlignment="1">
      <alignment horizontal="center" vertical="center" wrapText="1"/>
    </xf>
    <xf numFmtId="0" fontId="9" fillId="0" borderId="45" xfId="1" applyFont="1" applyBorder="1" applyAlignment="1">
      <alignment horizontal="center" vertical="center" wrapText="1"/>
    </xf>
    <xf numFmtId="0" fontId="9" fillId="0" borderId="50" xfId="1" applyFont="1" applyBorder="1" applyAlignment="1">
      <alignment horizontal="center" vertical="center" wrapText="1"/>
    </xf>
    <xf numFmtId="0" fontId="9" fillId="0" borderId="43" xfId="1" applyFont="1" applyBorder="1" applyAlignment="1">
      <alignment horizontal="justify" vertical="center" wrapText="1"/>
    </xf>
    <xf numFmtId="0" fontId="9" fillId="0" borderId="44" xfId="1" applyFont="1" applyBorder="1" applyAlignment="1">
      <alignment horizontal="justify" vertical="center" wrapText="1"/>
    </xf>
    <xf numFmtId="0" fontId="9" fillId="0" borderId="45" xfId="1" applyFont="1" applyFill="1" applyBorder="1" applyAlignment="1">
      <alignment horizontal="center" vertical="center" wrapText="1"/>
    </xf>
    <xf numFmtId="0" fontId="9" fillId="0" borderId="50" xfId="1" applyFont="1" applyFill="1" applyBorder="1" applyAlignment="1">
      <alignment horizontal="center" vertical="center" wrapText="1"/>
    </xf>
    <xf numFmtId="0" fontId="8" fillId="0" borderId="33" xfId="1" applyFont="1" applyBorder="1" applyAlignment="1">
      <alignment horizontal="center" vertical="center" wrapText="1"/>
    </xf>
    <xf numFmtId="0" fontId="0" fillId="2" borderId="0" xfId="0" applyFill="1" applyAlignment="1">
      <alignment horizontal="center"/>
    </xf>
    <xf numFmtId="0" fontId="0" fillId="4" borderId="0" xfId="0" applyFill="1" applyAlignment="1">
      <alignment horizontal="center"/>
    </xf>
    <xf numFmtId="0" fontId="2" fillId="0" borderId="0" xfId="0" applyFont="1" applyAlignment="1">
      <alignment horizontal="center" vertical="center"/>
    </xf>
    <xf numFmtId="0" fontId="2" fillId="0" borderId="12" xfId="0" applyFont="1" applyBorder="1" applyAlignment="1">
      <alignment horizontal="center" vertical="center"/>
    </xf>
    <xf numFmtId="0" fontId="5" fillId="12" borderId="17" xfId="0" applyFont="1" applyFill="1" applyBorder="1" applyAlignment="1">
      <alignment horizontal="center" vertical="top" wrapText="1"/>
    </xf>
    <xf numFmtId="0" fontId="5" fillId="0" borderId="17" xfId="0" applyFont="1" applyBorder="1" applyAlignment="1">
      <alignment horizontal="center" vertical="center" wrapText="1"/>
    </xf>
    <xf numFmtId="0" fontId="0" fillId="0" borderId="17" xfId="0" applyBorder="1" applyAlignment="1">
      <alignment horizontal="left" vertical="center" wrapText="1"/>
    </xf>
    <xf numFmtId="0" fontId="0" fillId="0" borderId="33" xfId="0" applyBorder="1" applyAlignment="1">
      <alignment horizontal="left" vertical="center" wrapText="1"/>
    </xf>
    <xf numFmtId="0" fontId="0" fillId="0" borderId="35" xfId="0" applyBorder="1" applyAlignment="1">
      <alignment horizontal="left" vertical="center" wrapText="1"/>
    </xf>
    <xf numFmtId="0" fontId="0" fillId="0" borderId="34" xfId="0" applyBorder="1" applyAlignment="1">
      <alignment horizontal="left" vertical="center" wrapText="1"/>
    </xf>
    <xf numFmtId="0" fontId="5" fillId="12" borderId="33" xfId="0" applyFont="1" applyFill="1" applyBorder="1" applyAlignment="1">
      <alignment horizontal="center" vertical="center" wrapText="1"/>
    </xf>
    <xf numFmtId="0" fontId="5" fillId="12" borderId="35" xfId="0" applyFont="1" applyFill="1" applyBorder="1" applyAlignment="1">
      <alignment horizontal="center" vertical="center" wrapText="1"/>
    </xf>
    <xf numFmtId="0" fontId="5" fillId="12" borderId="34" xfId="0" applyFont="1" applyFill="1" applyBorder="1" applyAlignment="1">
      <alignment horizontal="center" vertical="center" wrapText="1"/>
    </xf>
  </cellXfs>
  <cellStyles count="4">
    <cellStyle name="Normal" xfId="0" builtinId="0"/>
    <cellStyle name="Normal 2" xfId="2"/>
    <cellStyle name="Normal 2 2" xfId="3"/>
    <cellStyle name="Normal 3" xfId="1"/>
  </cellStyles>
  <dxfs count="0"/>
  <tableStyles count="0" defaultTableStyle="TableStyleMedium2" defaultPivotStyle="PivotStyleLight16"/>
  <colors>
    <mruColors>
      <color rgb="FFCFCF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0"/>
  <sheetViews>
    <sheetView workbookViewId="0">
      <selection activeCell="B3" sqref="B3"/>
    </sheetView>
  </sheetViews>
  <sheetFormatPr defaultRowHeight="15" x14ac:dyDescent="0.25"/>
  <cols>
    <col min="2" max="2" width="12.5703125" bestFit="1" customWidth="1"/>
    <col min="3" max="3" width="11.140625" bestFit="1" customWidth="1"/>
    <col min="10" max="10" width="10.85546875" customWidth="1"/>
    <col min="11" max="11" width="10.42578125" customWidth="1"/>
    <col min="12" max="12" width="10.5703125" customWidth="1"/>
    <col min="13" max="13" width="12.28515625" customWidth="1"/>
  </cols>
  <sheetData>
    <row r="2" spans="2:13" ht="15.75" thickBot="1" x14ac:dyDescent="0.3">
      <c r="B2" s="145" t="s">
        <v>138</v>
      </c>
    </row>
    <row r="3" spans="2:13" x14ac:dyDescent="0.25">
      <c r="B3" s="9">
        <v>1</v>
      </c>
      <c r="C3" s="215" t="s">
        <v>139</v>
      </c>
      <c r="D3" s="216"/>
      <c r="E3" s="216"/>
      <c r="F3" s="216"/>
      <c r="G3" s="216"/>
      <c r="H3" s="216"/>
      <c r="I3" s="216"/>
      <c r="J3" s="216"/>
      <c r="K3" s="216"/>
      <c r="L3" s="216"/>
      <c r="M3" s="217"/>
    </row>
    <row r="4" spans="2:13" x14ac:dyDescent="0.25">
      <c r="B4" s="76"/>
      <c r="C4" s="218" t="s">
        <v>184</v>
      </c>
      <c r="D4" s="219"/>
      <c r="E4" s="219"/>
      <c r="F4" s="219"/>
      <c r="G4" s="219"/>
      <c r="H4" s="12"/>
      <c r="I4" s="12"/>
      <c r="J4" s="12"/>
      <c r="K4" s="12"/>
      <c r="L4" s="12"/>
      <c r="M4" s="143"/>
    </row>
    <row r="5" spans="2:13" s="76" customFormat="1" x14ac:dyDescent="0.25">
      <c r="C5" s="140" t="s">
        <v>140</v>
      </c>
      <c r="D5" s="219" t="s">
        <v>152</v>
      </c>
      <c r="E5" s="219"/>
      <c r="F5" s="219"/>
      <c r="G5" s="219"/>
      <c r="H5" s="219"/>
      <c r="I5" s="219"/>
      <c r="J5" s="219"/>
      <c r="K5" s="219"/>
      <c r="L5" s="219"/>
      <c r="M5" s="220"/>
    </row>
    <row r="6" spans="2:13" x14ac:dyDescent="0.25">
      <c r="B6" s="76"/>
      <c r="C6" s="140" t="s">
        <v>141</v>
      </c>
      <c r="D6" s="219" t="s">
        <v>151</v>
      </c>
      <c r="E6" s="219"/>
      <c r="F6" s="219"/>
      <c r="G6" s="219"/>
      <c r="H6" s="219"/>
      <c r="I6" s="219"/>
      <c r="J6" s="219"/>
      <c r="K6" s="219"/>
      <c r="L6" s="219"/>
      <c r="M6" s="220"/>
    </row>
    <row r="7" spans="2:13" x14ac:dyDescent="0.25">
      <c r="B7" s="76"/>
      <c r="C7" s="218" t="s">
        <v>185</v>
      </c>
      <c r="D7" s="219"/>
      <c r="E7" s="219"/>
      <c r="F7" s="219"/>
      <c r="G7" s="219"/>
      <c r="H7" s="12"/>
      <c r="I7" s="12"/>
      <c r="J7" s="12"/>
      <c r="K7" s="12"/>
      <c r="L7" s="12"/>
      <c r="M7" s="143"/>
    </row>
    <row r="8" spans="2:13" ht="30" customHeight="1" x14ac:dyDescent="0.25">
      <c r="B8" s="76"/>
      <c r="C8" s="141" t="s">
        <v>140</v>
      </c>
      <c r="D8" s="221" t="s">
        <v>153</v>
      </c>
      <c r="E8" s="219"/>
      <c r="F8" s="219"/>
      <c r="G8" s="219"/>
      <c r="H8" s="219"/>
      <c r="I8" s="219"/>
      <c r="J8" s="219"/>
      <c r="K8" s="219"/>
      <c r="L8" s="219"/>
      <c r="M8" s="220"/>
    </row>
    <row r="9" spans="2:13" x14ac:dyDescent="0.25">
      <c r="B9" s="76"/>
      <c r="C9" s="140" t="s">
        <v>141</v>
      </c>
      <c r="D9" s="219" t="s">
        <v>152</v>
      </c>
      <c r="E9" s="219"/>
      <c r="F9" s="219"/>
      <c r="G9" s="219"/>
      <c r="H9" s="219"/>
      <c r="I9" s="219"/>
      <c r="J9" s="219"/>
      <c r="K9" s="219"/>
      <c r="L9" s="219"/>
      <c r="M9" s="220"/>
    </row>
    <row r="10" spans="2:13" x14ac:dyDescent="0.25">
      <c r="B10" s="76"/>
      <c r="C10" s="140" t="s">
        <v>142</v>
      </c>
      <c r="D10" s="219" t="s">
        <v>151</v>
      </c>
      <c r="E10" s="219"/>
      <c r="F10" s="219"/>
      <c r="G10" s="219"/>
      <c r="H10" s="219"/>
      <c r="I10" s="219"/>
      <c r="J10" s="219"/>
      <c r="K10" s="219"/>
      <c r="L10" s="219"/>
      <c r="M10" s="220"/>
    </row>
    <row r="11" spans="2:13" s="76" customFormat="1" x14ac:dyDescent="0.25">
      <c r="C11" s="218" t="s">
        <v>196</v>
      </c>
      <c r="D11" s="219"/>
      <c r="E11" s="219"/>
      <c r="F11" s="219"/>
      <c r="G11" s="219"/>
      <c r="H11" s="12"/>
      <c r="I11" s="12"/>
      <c r="J11" s="12"/>
      <c r="K11" s="12"/>
      <c r="L11" s="12"/>
      <c r="M11" s="143"/>
    </row>
    <row r="12" spans="2:13" s="76" customFormat="1" x14ac:dyDescent="0.25">
      <c r="C12" s="140" t="s">
        <v>140</v>
      </c>
      <c r="D12" s="219" t="s">
        <v>193</v>
      </c>
      <c r="E12" s="219"/>
      <c r="F12" s="219"/>
      <c r="G12" s="219"/>
      <c r="H12" s="219"/>
      <c r="I12" s="219"/>
      <c r="J12" s="219"/>
      <c r="K12" s="219"/>
      <c r="L12" s="219"/>
      <c r="M12" s="220"/>
    </row>
    <row r="13" spans="2:13" s="76" customFormat="1" x14ac:dyDescent="0.25">
      <c r="C13" s="140" t="s">
        <v>141</v>
      </c>
      <c r="D13" s="219" t="s">
        <v>194</v>
      </c>
      <c r="E13" s="219"/>
      <c r="F13" s="219"/>
      <c r="G13" s="219"/>
      <c r="H13" s="219"/>
      <c r="I13" s="219"/>
      <c r="J13" s="219"/>
      <c r="K13" s="219"/>
      <c r="L13" s="219"/>
      <c r="M13" s="220"/>
    </row>
    <row r="14" spans="2:13" s="76" customFormat="1" ht="15.75" thickBot="1" x14ac:dyDescent="0.3">
      <c r="C14" s="144" t="s">
        <v>142</v>
      </c>
      <c r="D14" s="213" t="s">
        <v>226</v>
      </c>
      <c r="E14" s="213"/>
      <c r="F14" s="213"/>
      <c r="G14" s="213"/>
      <c r="H14" s="213"/>
      <c r="I14" s="213"/>
      <c r="J14" s="213"/>
      <c r="K14" s="213"/>
      <c r="L14" s="213"/>
      <c r="M14" s="214"/>
    </row>
    <row r="15" spans="2:13" s="76" customFormat="1" ht="15.75" thickBot="1" x14ac:dyDescent="0.3">
      <c r="C15" s="133"/>
      <c r="D15" s="134"/>
      <c r="E15" s="134"/>
      <c r="F15" s="134"/>
      <c r="G15" s="134"/>
      <c r="H15" s="134"/>
      <c r="I15" s="134"/>
      <c r="J15" s="134"/>
      <c r="K15" s="134"/>
      <c r="L15" s="134"/>
      <c r="M15" s="134"/>
    </row>
    <row r="16" spans="2:13" x14ac:dyDescent="0.25">
      <c r="B16" s="9">
        <v>2</v>
      </c>
      <c r="C16" s="215" t="s">
        <v>133</v>
      </c>
      <c r="D16" s="216"/>
      <c r="E16" s="216"/>
      <c r="F16" s="216"/>
      <c r="G16" s="216"/>
      <c r="H16" s="138"/>
      <c r="I16" s="138"/>
      <c r="J16" s="138"/>
      <c r="K16" s="138"/>
      <c r="L16" s="138"/>
      <c r="M16" s="139"/>
    </row>
    <row r="17" spans="2:13" x14ac:dyDescent="0.25">
      <c r="B17" s="76"/>
      <c r="C17" s="140" t="s">
        <v>140</v>
      </c>
      <c r="D17" s="219" t="s">
        <v>144</v>
      </c>
      <c r="E17" s="219"/>
      <c r="F17" s="219"/>
      <c r="G17" s="219"/>
      <c r="H17" s="219"/>
      <c r="I17" s="219"/>
      <c r="J17" s="219"/>
      <c r="K17" s="219"/>
      <c r="L17" s="219"/>
      <c r="M17" s="220"/>
    </row>
    <row r="18" spans="2:13" ht="30" customHeight="1" x14ac:dyDescent="0.25">
      <c r="B18" s="76"/>
      <c r="C18" s="141" t="s">
        <v>141</v>
      </c>
      <c r="D18" s="221" t="s">
        <v>146</v>
      </c>
      <c r="E18" s="219"/>
      <c r="F18" s="219"/>
      <c r="G18" s="219"/>
      <c r="H18" s="219"/>
      <c r="I18" s="219"/>
      <c r="J18" s="219"/>
      <c r="K18" s="219"/>
      <c r="L18" s="219"/>
      <c r="M18" s="220"/>
    </row>
    <row r="19" spans="2:13" s="76" customFormat="1" ht="30" customHeight="1" x14ac:dyDescent="0.25">
      <c r="C19" s="141" t="s">
        <v>142</v>
      </c>
      <c r="D19" s="224" t="s">
        <v>187</v>
      </c>
      <c r="E19" s="224"/>
      <c r="F19" s="224"/>
      <c r="G19" s="224"/>
      <c r="H19" s="224"/>
      <c r="I19" s="224"/>
      <c r="J19" s="224"/>
      <c r="K19" s="224"/>
      <c r="L19" s="224"/>
      <c r="M19" s="225"/>
    </row>
    <row r="20" spans="2:13" ht="30" customHeight="1" thickBot="1" x14ac:dyDescent="0.3">
      <c r="C20" s="142" t="s">
        <v>175</v>
      </c>
      <c r="D20" s="223" t="s">
        <v>154</v>
      </c>
      <c r="E20" s="213"/>
      <c r="F20" s="213"/>
      <c r="G20" s="213"/>
      <c r="H20" s="213"/>
      <c r="I20" s="213"/>
      <c r="J20" s="213"/>
      <c r="K20" s="213"/>
      <c r="L20" s="213"/>
      <c r="M20" s="214"/>
    </row>
    <row r="21" spans="2:13" s="76" customFormat="1" ht="15.75" thickBot="1" x14ac:dyDescent="0.3">
      <c r="C21" s="136"/>
      <c r="D21" s="137"/>
      <c r="E21" s="134"/>
      <c r="F21" s="134"/>
      <c r="G21" s="134"/>
      <c r="H21" s="134"/>
      <c r="I21" s="134"/>
      <c r="J21" s="134"/>
      <c r="K21" s="134"/>
      <c r="L21" s="134"/>
      <c r="M21" s="134"/>
    </row>
    <row r="22" spans="2:13" x14ac:dyDescent="0.25">
      <c r="B22" s="9">
        <v>3</v>
      </c>
      <c r="C22" s="215" t="s">
        <v>145</v>
      </c>
      <c r="D22" s="216"/>
      <c r="E22" s="216"/>
      <c r="F22" s="216"/>
      <c r="G22" s="216"/>
      <c r="H22" s="138"/>
      <c r="I22" s="138"/>
      <c r="J22" s="138"/>
      <c r="K22" s="138"/>
      <c r="L22" s="138"/>
      <c r="M22" s="139"/>
    </row>
    <row r="23" spans="2:13" ht="30" customHeight="1" thickBot="1" x14ac:dyDescent="0.3">
      <c r="B23" s="76"/>
      <c r="C23" s="142" t="s">
        <v>140</v>
      </c>
      <c r="D23" s="223" t="s">
        <v>186</v>
      </c>
      <c r="E23" s="213"/>
      <c r="F23" s="213"/>
      <c r="G23" s="213"/>
      <c r="H23" s="213"/>
      <c r="I23" s="213"/>
      <c r="J23" s="213"/>
      <c r="K23" s="213"/>
      <c r="L23" s="213"/>
      <c r="M23" s="214"/>
    </row>
    <row r="24" spans="2:13" s="76" customFormat="1" ht="15.75" thickBot="1" x14ac:dyDescent="0.3">
      <c r="C24" s="136"/>
      <c r="D24" s="137"/>
      <c r="E24" s="134"/>
      <c r="F24" s="134"/>
      <c r="G24" s="134"/>
      <c r="H24" s="134"/>
      <c r="I24" s="134"/>
      <c r="J24" s="134"/>
      <c r="K24" s="134"/>
      <c r="L24" s="134"/>
      <c r="M24" s="134"/>
    </row>
    <row r="25" spans="2:13" s="76" customFormat="1" x14ac:dyDescent="0.25">
      <c r="B25" s="9">
        <v>4</v>
      </c>
      <c r="C25" s="215" t="s">
        <v>188</v>
      </c>
      <c r="D25" s="216"/>
      <c r="E25" s="216"/>
      <c r="F25" s="216"/>
      <c r="G25" s="216"/>
      <c r="H25" s="138"/>
      <c r="I25" s="138"/>
      <c r="J25" s="138"/>
      <c r="K25" s="138"/>
      <c r="L25" s="138"/>
      <c r="M25" s="139"/>
    </row>
    <row r="26" spans="2:13" s="76" customFormat="1" ht="30" customHeight="1" thickBot="1" x14ac:dyDescent="0.3">
      <c r="C26" s="142" t="s">
        <v>140</v>
      </c>
      <c r="D26" s="223" t="s">
        <v>189</v>
      </c>
      <c r="E26" s="213"/>
      <c r="F26" s="213"/>
      <c r="G26" s="213"/>
      <c r="H26" s="213"/>
      <c r="I26" s="213"/>
      <c r="J26" s="213"/>
      <c r="K26" s="213"/>
      <c r="L26" s="213"/>
      <c r="M26" s="214"/>
    </row>
    <row r="27" spans="2:13" s="76" customFormat="1" ht="15.75" thickBot="1" x14ac:dyDescent="0.3">
      <c r="C27" s="136"/>
      <c r="D27" s="137"/>
      <c r="E27" s="134"/>
      <c r="F27" s="134"/>
      <c r="G27" s="134"/>
      <c r="H27" s="134"/>
      <c r="I27" s="134"/>
      <c r="J27" s="134"/>
      <c r="K27" s="134"/>
      <c r="L27" s="134"/>
      <c r="M27" s="134"/>
    </row>
    <row r="28" spans="2:13" s="76" customFormat="1" x14ac:dyDescent="0.25">
      <c r="B28" s="9">
        <v>5</v>
      </c>
      <c r="C28" s="215" t="s">
        <v>148</v>
      </c>
      <c r="D28" s="216"/>
      <c r="E28" s="216"/>
      <c r="F28" s="216"/>
      <c r="G28" s="216"/>
      <c r="H28" s="138"/>
      <c r="I28" s="138"/>
      <c r="J28" s="138"/>
      <c r="K28" s="138"/>
      <c r="L28" s="138"/>
      <c r="M28" s="139"/>
    </row>
    <row r="29" spans="2:13" s="76" customFormat="1" x14ac:dyDescent="0.25">
      <c r="C29" s="218" t="s">
        <v>147</v>
      </c>
      <c r="D29" s="219"/>
      <c r="E29" s="219"/>
      <c r="F29" s="219"/>
      <c r="G29" s="219"/>
      <c r="H29" s="12"/>
      <c r="I29" s="12"/>
      <c r="J29" s="12"/>
      <c r="K29" s="12"/>
      <c r="L29" s="12"/>
      <c r="M29" s="143"/>
    </row>
    <row r="30" spans="2:13" s="76" customFormat="1" ht="30" customHeight="1" x14ac:dyDescent="0.25">
      <c r="C30" s="141" t="s">
        <v>140</v>
      </c>
      <c r="D30" s="221" t="s">
        <v>150</v>
      </c>
      <c r="E30" s="219"/>
      <c r="F30" s="219"/>
      <c r="G30" s="219"/>
      <c r="H30" s="219"/>
      <c r="I30" s="219"/>
      <c r="J30" s="219"/>
      <c r="K30" s="219"/>
      <c r="L30" s="219"/>
      <c r="M30" s="220"/>
    </row>
    <row r="31" spans="2:13" s="76" customFormat="1" x14ac:dyDescent="0.25">
      <c r="C31" s="218" t="s">
        <v>149</v>
      </c>
      <c r="D31" s="219"/>
      <c r="E31" s="219"/>
      <c r="F31" s="219"/>
      <c r="G31" s="219"/>
      <c r="H31" s="219"/>
      <c r="I31" s="219"/>
      <c r="J31" s="219"/>
      <c r="K31" s="219"/>
      <c r="L31" s="219"/>
      <c r="M31" s="220"/>
    </row>
    <row r="32" spans="2:13" s="76" customFormat="1" ht="15.75" thickBot="1" x14ac:dyDescent="0.3">
      <c r="C32" s="212" t="s">
        <v>197</v>
      </c>
      <c r="D32" s="213"/>
      <c r="E32" s="213"/>
      <c r="F32" s="213"/>
      <c r="G32" s="213"/>
      <c r="H32" s="213"/>
      <c r="I32" s="213"/>
      <c r="J32" s="213"/>
      <c r="K32" s="213"/>
      <c r="L32" s="213"/>
      <c r="M32" s="214"/>
    </row>
    <row r="33" spans="2:13" ht="15.75" thickBot="1" x14ac:dyDescent="0.3"/>
    <row r="34" spans="2:13" x14ac:dyDescent="0.25">
      <c r="B34" s="9">
        <v>6</v>
      </c>
      <c r="C34" s="215" t="s">
        <v>174</v>
      </c>
      <c r="D34" s="216"/>
      <c r="E34" s="216"/>
      <c r="F34" s="216"/>
      <c r="G34" s="216"/>
      <c r="H34" s="216"/>
      <c r="I34" s="216"/>
      <c r="J34" s="216"/>
      <c r="K34" s="216"/>
      <c r="L34" s="216"/>
      <c r="M34" s="217"/>
    </row>
    <row r="35" spans="2:13" x14ac:dyDescent="0.25">
      <c r="C35" s="218" t="s">
        <v>232</v>
      </c>
      <c r="D35" s="219"/>
      <c r="E35" s="219"/>
      <c r="F35" s="219"/>
      <c r="G35" s="219"/>
      <c r="H35" s="219"/>
      <c r="I35" s="219"/>
      <c r="J35" s="219"/>
      <c r="K35" s="219"/>
      <c r="L35" s="219"/>
      <c r="M35" s="220"/>
    </row>
    <row r="36" spans="2:13" s="76" customFormat="1" x14ac:dyDescent="0.25">
      <c r="C36" s="140" t="s">
        <v>140</v>
      </c>
      <c r="D36" s="219" t="s">
        <v>246</v>
      </c>
      <c r="E36" s="219"/>
      <c r="F36" s="219"/>
      <c r="G36" s="219"/>
      <c r="H36" s="219"/>
      <c r="I36" s="219"/>
      <c r="J36" s="219"/>
      <c r="K36" s="219"/>
      <c r="L36" s="219"/>
      <c r="M36" s="220"/>
    </row>
    <row r="37" spans="2:13" s="76" customFormat="1" ht="45" customHeight="1" x14ac:dyDescent="0.25">
      <c r="C37" s="140" t="s">
        <v>141</v>
      </c>
      <c r="D37" s="221" t="s">
        <v>234</v>
      </c>
      <c r="E37" s="221"/>
      <c r="F37" s="221"/>
      <c r="G37" s="221"/>
      <c r="H37" s="221"/>
      <c r="I37" s="221"/>
      <c r="J37" s="221"/>
      <c r="K37" s="221"/>
      <c r="L37" s="221"/>
      <c r="M37" s="222"/>
    </row>
    <row r="38" spans="2:13" ht="49.5" customHeight="1" x14ac:dyDescent="0.25">
      <c r="C38" s="140" t="s">
        <v>142</v>
      </c>
      <c r="D38" s="221" t="s">
        <v>233</v>
      </c>
      <c r="E38" s="221"/>
      <c r="F38" s="221"/>
      <c r="G38" s="221"/>
      <c r="H38" s="221"/>
      <c r="I38" s="221"/>
      <c r="J38" s="221"/>
      <c r="K38" s="221"/>
      <c r="L38" s="221"/>
      <c r="M38" s="222"/>
    </row>
    <row r="39" spans="2:13" ht="30" customHeight="1" x14ac:dyDescent="0.25">
      <c r="C39" s="140" t="s">
        <v>175</v>
      </c>
      <c r="D39" s="221" t="s">
        <v>235</v>
      </c>
      <c r="E39" s="221"/>
      <c r="F39" s="221"/>
      <c r="G39" s="221"/>
      <c r="H39" s="221"/>
      <c r="I39" s="221"/>
      <c r="J39" s="221"/>
      <c r="K39" s="221"/>
      <c r="L39" s="221"/>
      <c r="M39" s="222"/>
    </row>
    <row r="40" spans="2:13" ht="15.75" thickBot="1" x14ac:dyDescent="0.3">
      <c r="C40" s="144" t="s">
        <v>176</v>
      </c>
      <c r="D40" s="213" t="s">
        <v>247</v>
      </c>
      <c r="E40" s="213"/>
      <c r="F40" s="213"/>
      <c r="G40" s="213"/>
      <c r="H40" s="213"/>
      <c r="I40" s="213"/>
      <c r="J40" s="213"/>
      <c r="K40" s="213"/>
      <c r="L40" s="213"/>
      <c r="M40" s="214"/>
    </row>
  </sheetData>
  <sheetProtection formatCells="0" formatColumns="0" formatRows="0" insertColumns="0" insertRows="0" insertHyperlinks="0" deleteColumns="0" deleteRows="0" sort="0" autoFilter="0" pivotTables="0"/>
  <mergeCells count="33">
    <mergeCell ref="D8:M8"/>
    <mergeCell ref="D9:M9"/>
    <mergeCell ref="C3:M3"/>
    <mergeCell ref="D5:M5"/>
    <mergeCell ref="D6:M6"/>
    <mergeCell ref="C4:G4"/>
    <mergeCell ref="C7:G7"/>
    <mergeCell ref="D10:M10"/>
    <mergeCell ref="C16:G16"/>
    <mergeCell ref="D17:M17"/>
    <mergeCell ref="D18:M18"/>
    <mergeCell ref="D20:M20"/>
    <mergeCell ref="D19:M19"/>
    <mergeCell ref="C11:G11"/>
    <mergeCell ref="D12:M12"/>
    <mergeCell ref="D13:M13"/>
    <mergeCell ref="D14:M14"/>
    <mergeCell ref="C22:G22"/>
    <mergeCell ref="D23:M23"/>
    <mergeCell ref="C28:G28"/>
    <mergeCell ref="C29:G29"/>
    <mergeCell ref="C31:M31"/>
    <mergeCell ref="D30:M30"/>
    <mergeCell ref="C25:G25"/>
    <mergeCell ref="D26:M26"/>
    <mergeCell ref="C32:M32"/>
    <mergeCell ref="D40:M40"/>
    <mergeCell ref="C34:M34"/>
    <mergeCell ref="C35:M35"/>
    <mergeCell ref="D38:M38"/>
    <mergeCell ref="D39:M39"/>
    <mergeCell ref="D36:M36"/>
    <mergeCell ref="D37:M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6"/>
  <sheetViews>
    <sheetView workbookViewId="0">
      <selection activeCell="A25" sqref="A25"/>
    </sheetView>
  </sheetViews>
  <sheetFormatPr defaultRowHeight="15" x14ac:dyDescent="0.25"/>
  <cols>
    <col min="1" max="2" width="15.7109375" bestFit="1" customWidth="1"/>
    <col min="5" max="5" width="10.140625" customWidth="1"/>
    <col min="11" max="11" width="8.85546875" style="76" bestFit="1" customWidth="1"/>
    <col min="12" max="12" width="8.85546875" bestFit="1" customWidth="1"/>
    <col min="13" max="13" width="9.140625" style="76"/>
    <col min="14" max="14" width="8.28515625" bestFit="1" customWidth="1"/>
    <col min="18" max="18" width="14.28515625" customWidth="1"/>
    <col min="19" max="19" width="6.7109375" customWidth="1"/>
    <col min="20" max="20" width="5.5703125" customWidth="1"/>
    <col min="23" max="23" width="3.7109375" customWidth="1"/>
  </cols>
  <sheetData>
    <row r="1" spans="1:28" ht="16.5" thickTop="1" thickBot="1" x14ac:dyDescent="0.3">
      <c r="A1" s="8" t="s">
        <v>10</v>
      </c>
      <c r="B1" s="127"/>
      <c r="D1" s="200" t="s">
        <v>225</v>
      </c>
      <c r="E1" s="202"/>
      <c r="F1" s="202"/>
      <c r="G1" s="202"/>
    </row>
    <row r="2" spans="1:28" ht="15.75" thickBot="1" x14ac:dyDescent="0.3">
      <c r="A2" s="10" t="s">
        <v>11</v>
      </c>
      <c r="B2" s="128"/>
      <c r="D2" s="233" t="s">
        <v>228</v>
      </c>
      <c r="E2" s="234"/>
      <c r="F2" s="158"/>
      <c r="G2" s="159" t="s">
        <v>177</v>
      </c>
    </row>
    <row r="3" spans="1:28" ht="15.75" thickBot="1" x14ac:dyDescent="0.3">
      <c r="A3" s="11" t="s">
        <v>12</v>
      </c>
      <c r="B3" s="129"/>
      <c r="D3" s="233" t="s">
        <v>178</v>
      </c>
      <c r="E3" s="234"/>
      <c r="F3" s="158"/>
      <c r="G3" s="159" t="s">
        <v>177</v>
      </c>
    </row>
    <row r="4" spans="1:28" s="76" customFormat="1" ht="15.75" thickTop="1" x14ac:dyDescent="0.25">
      <c r="A4" s="12"/>
      <c r="B4" s="203"/>
      <c r="E4" s="200"/>
      <c r="F4" s="12"/>
      <c r="G4" s="12"/>
    </row>
    <row r="6" spans="1:28" ht="15.75" thickBot="1" x14ac:dyDescent="0.3">
      <c r="B6" s="9"/>
      <c r="C6" s="131"/>
      <c r="D6" s="131"/>
      <c r="E6" s="131"/>
      <c r="F6" s="131"/>
      <c r="G6" s="131"/>
      <c r="H6" s="131"/>
      <c r="I6" s="131"/>
      <c r="J6" s="131"/>
      <c r="K6" s="173"/>
      <c r="V6" s="12"/>
      <c r="W6" s="12"/>
      <c r="X6" s="12"/>
      <c r="Y6" s="12"/>
      <c r="Z6" s="12"/>
      <c r="AA6" s="12"/>
      <c r="AB6" s="12"/>
    </row>
    <row r="7" spans="1:28" ht="16.5" thickBot="1" x14ac:dyDescent="0.3">
      <c r="B7" s="44" t="s">
        <v>25</v>
      </c>
      <c r="C7" s="37"/>
      <c r="D7" s="37"/>
      <c r="E7" s="37"/>
      <c r="F7" s="38"/>
      <c r="G7" s="39"/>
      <c r="H7" s="40"/>
      <c r="I7" s="39"/>
      <c r="J7" s="39"/>
      <c r="K7" s="39"/>
      <c r="L7" s="39"/>
      <c r="M7" s="39"/>
      <c r="N7" s="39"/>
      <c r="O7" s="41"/>
      <c r="X7" s="12"/>
      <c r="Y7" s="12"/>
      <c r="Z7" s="12"/>
      <c r="AA7" s="12"/>
      <c r="AB7" s="12"/>
    </row>
    <row r="8" spans="1:28" ht="15.75" thickBot="1" x14ac:dyDescent="0.3">
      <c r="B8" s="45"/>
      <c r="C8" s="24" t="s">
        <v>2</v>
      </c>
      <c r="D8" s="25" t="s">
        <v>21</v>
      </c>
      <c r="E8" s="25" t="s">
        <v>3</v>
      </c>
      <c r="F8" s="25" t="s">
        <v>22</v>
      </c>
      <c r="G8" s="25" t="s">
        <v>4</v>
      </c>
      <c r="H8" s="25" t="s">
        <v>23</v>
      </c>
      <c r="I8" s="25" t="s">
        <v>5</v>
      </c>
      <c r="J8" s="26" t="s">
        <v>20</v>
      </c>
      <c r="K8" s="26" t="s">
        <v>6</v>
      </c>
      <c r="L8" s="26" t="s">
        <v>179</v>
      </c>
      <c r="M8" s="27" t="s">
        <v>7</v>
      </c>
      <c r="N8" s="28" t="s">
        <v>24</v>
      </c>
      <c r="O8" s="42"/>
      <c r="X8" s="12"/>
      <c r="Y8" s="12"/>
      <c r="Z8" s="12"/>
      <c r="AA8" s="12"/>
      <c r="AB8" s="12"/>
    </row>
    <row r="9" spans="1:28" x14ac:dyDescent="0.25">
      <c r="B9" s="130" t="s">
        <v>42</v>
      </c>
      <c r="C9" s="31">
        <f>ROUNDUP(SUMIF('DCS IO Count'!$E:$E,Overview!$B9,'DCS IO Count'!F:F)*(100%+$B$21%),0)</f>
        <v>0</v>
      </c>
      <c r="D9" s="31">
        <f>ROUNDUP(SUMIF('DCS IO Count'!$E:$E,Overview!$B9,'DCS IO Count'!G:G)*(100%+$B$21%),0)</f>
        <v>0</v>
      </c>
      <c r="E9" s="31">
        <f>ROUNDUP(SUMIF('DCS IO Count'!$E:$E,Overview!$B9,'DCS IO Count'!H:H)*(100%+$B$21%),0)</f>
        <v>0</v>
      </c>
      <c r="F9" s="31">
        <f>ROUNDUP(SUMIF('DCS IO Count'!$E:$E,Overview!$B9,'DCS IO Count'!I:I)*(100%+$B$21%),0)</f>
        <v>0</v>
      </c>
      <c r="G9" s="31">
        <f>ROUNDUP(SUMIF('DCS IO Count'!$E:$E,Overview!$B9,'DCS IO Count'!J:J)*(100%+$B$21%),0)</f>
        <v>0</v>
      </c>
      <c r="H9" s="31">
        <f>ROUNDUP(SUMIF('DCS IO Count'!$E:$E,Overview!$B9,'DCS IO Count'!K:K)*(100%+$B$21%),0)</f>
        <v>0</v>
      </c>
      <c r="I9" s="31">
        <f>ROUNDUP(SUMIF('DCS IO Count'!$E:$E,Overview!$B9,'DCS IO Count'!L:L)*(100%+$B$21%),0)</f>
        <v>0</v>
      </c>
      <c r="J9" s="31">
        <f>ROUNDUP(SUMIF('DCS IO Count'!$E:$E,Overview!$B9,'DCS IO Count'!M:M)*(100%+$B$21%),0)</f>
        <v>0</v>
      </c>
      <c r="K9" s="31">
        <f>ROUNDUP(SUMIF('DCS IO Count'!$E:$E,Overview!$B9,'DCS IO Count'!N:N)*(100%+$B$21%),0)</f>
        <v>0</v>
      </c>
      <c r="L9" s="31">
        <f>ROUNDUP(SUMIF('DCS IO Count'!$E:$E,Overview!$B9,'DCS IO Count'!O:O)*(100%+$B$21%),0)</f>
        <v>0</v>
      </c>
      <c r="M9" s="31">
        <f>ROUNDUP(SUMIF('DCS IO Count'!$E:$E,Overview!$B9,'DCS IO Count'!P:P)*(100%+$B$21%),0)</f>
        <v>0</v>
      </c>
      <c r="N9" s="47">
        <f t="shared" ref="N9:N17" si="0">SUM(C9:M9)</f>
        <v>0</v>
      </c>
      <c r="O9" s="42"/>
      <c r="X9" s="12"/>
      <c r="Y9" s="12"/>
      <c r="Z9" s="12"/>
      <c r="AA9" s="12"/>
      <c r="AB9" s="12"/>
    </row>
    <row r="10" spans="1:28" x14ac:dyDescent="0.25">
      <c r="B10" s="130" t="s">
        <v>18</v>
      </c>
      <c r="C10" s="31">
        <f>ROUNDUP(SUMIF('DCS IO Count'!$E:$E,Overview!$B10,'DCS IO Count'!F:F)*(100%+$B$21%),0)</f>
        <v>0</v>
      </c>
      <c r="D10" s="31">
        <f>ROUNDUP(SUMIF('DCS IO Count'!$E:$E,Overview!$B10,'DCS IO Count'!G:G)*(100%+$B$21%),0)</f>
        <v>0</v>
      </c>
      <c r="E10" s="31">
        <f>ROUNDUP(SUMIF('DCS IO Count'!$E:$E,Overview!$B10,'DCS IO Count'!H:H)*(100%+$B$21%),0)</f>
        <v>0</v>
      </c>
      <c r="F10" s="31">
        <f>ROUNDUP(SUMIF('DCS IO Count'!$E:$E,Overview!$B10,'DCS IO Count'!I:I)*(100%+$B$21%),0)</f>
        <v>0</v>
      </c>
      <c r="G10" s="31">
        <f>ROUNDUP(SUMIF('DCS IO Count'!$E:$E,Overview!$B10,'DCS IO Count'!J:J)*(100%+$B$21%),0)</f>
        <v>0</v>
      </c>
      <c r="H10" s="31">
        <f>ROUNDUP(SUMIF('DCS IO Count'!$E:$E,Overview!$B10,'DCS IO Count'!K:K)*(100%+$B$21%),0)</f>
        <v>0</v>
      </c>
      <c r="I10" s="31">
        <f>ROUNDUP(SUMIF('DCS IO Count'!$E:$E,Overview!$B10,'DCS IO Count'!L:L)*(100%+$B$21%),0)</f>
        <v>0</v>
      </c>
      <c r="J10" s="31">
        <f>ROUNDUP(SUMIF('DCS IO Count'!$E:$E,Overview!$B10,'DCS IO Count'!M:M)*(100%+$B$21%),0)</f>
        <v>0</v>
      </c>
      <c r="K10" s="31">
        <f>ROUNDUP(SUMIF('DCS IO Count'!$E:$E,Overview!$B10,'DCS IO Count'!N:N)*(100%+$B$21%),0)</f>
        <v>0</v>
      </c>
      <c r="L10" s="31">
        <f>ROUNDUP(SUMIF('DCS IO Count'!$E:$E,Overview!$B10,'DCS IO Count'!O:O)*(100%+$B$21%),0)</f>
        <v>0</v>
      </c>
      <c r="M10" s="31">
        <f>ROUNDUP(SUMIF('DCS IO Count'!$E:$E,Overview!$B10,'DCS IO Count'!P:P)*(100%+$B$21%),0)</f>
        <v>0</v>
      </c>
      <c r="N10" s="32">
        <f t="shared" si="0"/>
        <v>0</v>
      </c>
      <c r="O10" s="42"/>
    </row>
    <row r="11" spans="1:28" x14ac:dyDescent="0.25">
      <c r="B11" s="130" t="s">
        <v>30</v>
      </c>
      <c r="C11" s="31">
        <f>ROUNDUP(SUMIF('DCS IO Count'!$E:$E,Overview!$B11,'DCS IO Count'!F:F)*(100%+$B$21%),0)</f>
        <v>0</v>
      </c>
      <c r="D11" s="31">
        <f>ROUNDUP(SUMIF('DCS IO Count'!$E:$E,Overview!$B11,'DCS IO Count'!G:G)*(100%+$B$21%),0)</f>
        <v>0</v>
      </c>
      <c r="E11" s="31">
        <f>ROUNDUP(SUMIF('DCS IO Count'!$E:$E,Overview!$B11,'DCS IO Count'!H:H)*(100%+$B$21%),0)</f>
        <v>0</v>
      </c>
      <c r="F11" s="31">
        <f>ROUNDUP(SUMIF('DCS IO Count'!$E:$E,Overview!$B11,'DCS IO Count'!I:I)*(100%+$B$21%),0)</f>
        <v>0</v>
      </c>
      <c r="G11" s="31">
        <f>ROUNDUP(SUMIF('DCS IO Count'!$E:$E,Overview!$B11,'DCS IO Count'!J:J)*(100%+$B$21%),0)</f>
        <v>0</v>
      </c>
      <c r="H11" s="31">
        <f>ROUNDUP(SUMIF('DCS IO Count'!$E:$E,Overview!$B11,'DCS IO Count'!K:K)*(100%+$B$21%),0)</f>
        <v>0</v>
      </c>
      <c r="I11" s="31">
        <f>ROUNDUP(SUMIF('DCS IO Count'!$E:$E,Overview!$B11,'DCS IO Count'!L:L)*(100%+$B$21%),0)</f>
        <v>0</v>
      </c>
      <c r="J11" s="31">
        <f>ROUNDUP(SUMIF('DCS IO Count'!$E:$E,Overview!$B11,'DCS IO Count'!M:M)*(100%+$B$21%),0)</f>
        <v>0</v>
      </c>
      <c r="K11" s="31">
        <f>ROUNDUP(SUMIF('DCS IO Count'!$E:$E,Overview!$B11,'DCS IO Count'!N:N)*(100%+$B$21%),0)</f>
        <v>0</v>
      </c>
      <c r="L11" s="31">
        <f>ROUNDUP(SUMIF('DCS IO Count'!$E:$E,Overview!$B11,'DCS IO Count'!O:O)*(100%+$B$21%),0)</f>
        <v>0</v>
      </c>
      <c r="M11" s="31">
        <f>ROUNDUP(SUMIF('DCS IO Count'!$E:$E,Overview!$B11,'DCS IO Count'!P:P)*(100%+$B$21%),0)</f>
        <v>0</v>
      </c>
      <c r="N11" s="32">
        <f t="shared" si="0"/>
        <v>0</v>
      </c>
      <c r="O11" s="42"/>
    </row>
    <row r="12" spans="1:28" x14ac:dyDescent="0.25">
      <c r="B12" s="130" t="s">
        <v>17</v>
      </c>
      <c r="C12" s="31">
        <f>ROUNDUP(SUMIF('DCS IO Count'!$E:$E,Overview!$B12,'DCS IO Count'!F:F)*(100%+$B$21%),0)</f>
        <v>0</v>
      </c>
      <c r="D12" s="31">
        <f>ROUNDUP(SUMIF('DCS IO Count'!$E:$E,Overview!$B12,'DCS IO Count'!G:G)*(100%+$B$21%),0)</f>
        <v>0</v>
      </c>
      <c r="E12" s="31">
        <f>ROUNDUP(SUMIF('DCS IO Count'!$E:$E,Overview!$B12,'DCS IO Count'!H:H)*(100%+$B$21%),0)</f>
        <v>0</v>
      </c>
      <c r="F12" s="31">
        <f>ROUNDUP(SUMIF('DCS IO Count'!$E:$E,Overview!$B12,'DCS IO Count'!I:I)*(100%+$B$21%),0)</f>
        <v>0</v>
      </c>
      <c r="G12" s="31">
        <f>ROUNDUP(SUMIF('DCS IO Count'!$E:$E,Overview!$B12,'DCS IO Count'!J:J)*(100%+$B$21%),0)</f>
        <v>0</v>
      </c>
      <c r="H12" s="31">
        <f>ROUNDUP(SUMIF('DCS IO Count'!$E:$E,Overview!$B12,'DCS IO Count'!K:K)*(100%+$B$21%),0)</f>
        <v>0</v>
      </c>
      <c r="I12" s="31">
        <f>ROUNDUP(SUMIF('DCS IO Count'!$E:$E,Overview!$B12,'DCS IO Count'!L:L)*(100%+$B$21%),0)</f>
        <v>0</v>
      </c>
      <c r="J12" s="31">
        <f>ROUNDUP(SUMIF('DCS IO Count'!$E:$E,Overview!$B12,'DCS IO Count'!M:M)*(100%+$B$21%),0)</f>
        <v>0</v>
      </c>
      <c r="K12" s="31">
        <f>ROUNDUP(SUMIF('DCS IO Count'!$E:$E,Overview!$B12,'DCS IO Count'!N:N)*(100%+$B$21%),0)</f>
        <v>0</v>
      </c>
      <c r="L12" s="31">
        <f>ROUNDUP(SUMIF('DCS IO Count'!$E:$E,Overview!$B12,'DCS IO Count'!O:O)*(100%+$B$21%),0)</f>
        <v>0</v>
      </c>
      <c r="M12" s="31">
        <f>ROUNDUP(SUMIF('DCS IO Count'!$E:$E,Overview!$B12,'DCS IO Count'!P:P)*(100%+$B$21%),0)</f>
        <v>0</v>
      </c>
      <c r="N12" s="32">
        <f t="shared" si="0"/>
        <v>0</v>
      </c>
      <c r="O12" s="42"/>
    </row>
    <row r="13" spans="1:28" x14ac:dyDescent="0.25">
      <c r="B13" s="130" t="s">
        <v>43</v>
      </c>
      <c r="C13" s="31">
        <f>ROUNDUP(SUMIF('DCS IO Count'!$E:$E,Overview!$B13,'DCS IO Count'!F:F)*(100%+$B$21%),0)</f>
        <v>0</v>
      </c>
      <c r="D13" s="31">
        <f>ROUNDUP(SUMIF('DCS IO Count'!$E:$E,Overview!$B13,'DCS IO Count'!G:G)*(100%+$B$21%),0)</f>
        <v>0</v>
      </c>
      <c r="E13" s="31">
        <f>ROUNDUP(SUMIF('DCS IO Count'!$E:$E,Overview!$B13,'DCS IO Count'!H:H)*(100%+$B$21%),0)</f>
        <v>0</v>
      </c>
      <c r="F13" s="31">
        <f>ROUNDUP(SUMIF('DCS IO Count'!$E:$E,Overview!$B13,'DCS IO Count'!I:I)*(100%+$B$21%),0)</f>
        <v>0</v>
      </c>
      <c r="G13" s="31">
        <f>ROUNDUP(SUMIF('DCS IO Count'!$E:$E,Overview!$B13,'DCS IO Count'!J:J)*(100%+$B$21%),0)</f>
        <v>0</v>
      </c>
      <c r="H13" s="31">
        <f>ROUNDUP(SUMIF('DCS IO Count'!$E:$E,Overview!$B13,'DCS IO Count'!K:K)*(100%+$B$21%),0)</f>
        <v>0</v>
      </c>
      <c r="I13" s="31">
        <f>ROUNDUP(SUMIF('DCS IO Count'!$E:$E,Overview!$B13,'DCS IO Count'!L:L)*(100%+$B$21%),0)</f>
        <v>0</v>
      </c>
      <c r="J13" s="31">
        <f>ROUNDUP(SUMIF('DCS IO Count'!$E:$E,Overview!$B13,'DCS IO Count'!M:M)*(100%+$B$21%),0)</f>
        <v>0</v>
      </c>
      <c r="K13" s="31">
        <f>ROUNDUP(SUMIF('DCS IO Count'!$E:$E,Overview!$B13,'DCS IO Count'!N:N)*(100%+$B$21%),0)</f>
        <v>0</v>
      </c>
      <c r="L13" s="31">
        <f>ROUNDUP(SUMIF('DCS IO Count'!$E:$E,Overview!$B13,'DCS IO Count'!O:O)*(100%+$B$21%),0)</f>
        <v>0</v>
      </c>
      <c r="M13" s="31">
        <f>ROUNDUP(SUMIF('DCS IO Count'!$E:$E,Overview!$B13,'DCS IO Count'!P:P)*(100%+$B$21%),0)</f>
        <v>0</v>
      </c>
      <c r="N13" s="32">
        <f t="shared" si="0"/>
        <v>0</v>
      </c>
      <c r="O13" s="42"/>
    </row>
    <row r="14" spans="1:28" x14ac:dyDescent="0.25">
      <c r="B14" s="130" t="s">
        <v>44</v>
      </c>
      <c r="C14" s="31">
        <f>ROUNDUP(SUMIF('DCS IO Count'!$E:$E,Overview!$B14,'DCS IO Count'!F:F)*(100%+$B$21%),0)</f>
        <v>0</v>
      </c>
      <c r="D14" s="31">
        <f>ROUNDUP(SUMIF('DCS IO Count'!$E:$E,Overview!$B14,'DCS IO Count'!G:G)*(100%+$B$21%),0)</f>
        <v>0</v>
      </c>
      <c r="E14" s="31">
        <f>ROUNDUP(SUMIF('DCS IO Count'!$E:$E,Overview!$B14,'DCS IO Count'!H:H)*(100%+$B$21%),0)</f>
        <v>0</v>
      </c>
      <c r="F14" s="31">
        <f>ROUNDUP(SUMIF('DCS IO Count'!$E:$E,Overview!$B14,'DCS IO Count'!I:I)*(100%+$B$21%),0)</f>
        <v>0</v>
      </c>
      <c r="G14" s="31">
        <f>ROUNDUP(SUMIF('DCS IO Count'!$E:$E,Overview!$B14,'DCS IO Count'!J:J)*(100%+$B$21%),0)</f>
        <v>0</v>
      </c>
      <c r="H14" s="31">
        <f>ROUNDUP(SUMIF('DCS IO Count'!$E:$E,Overview!$B14,'DCS IO Count'!K:K)*(100%+$B$21%),0)</f>
        <v>0</v>
      </c>
      <c r="I14" s="31">
        <f>ROUNDUP(SUMIF('DCS IO Count'!$E:$E,Overview!$B14,'DCS IO Count'!L:L)*(100%+$B$21%),0)</f>
        <v>0</v>
      </c>
      <c r="J14" s="31">
        <f>ROUNDUP(SUMIF('DCS IO Count'!$E:$E,Overview!$B14,'DCS IO Count'!M:M)*(100%+$B$21%),0)</f>
        <v>0</v>
      </c>
      <c r="K14" s="31">
        <f>ROUNDUP(SUMIF('DCS IO Count'!$E:$E,Overview!$B14,'DCS IO Count'!N:N)*(100%+$B$21%),0)</f>
        <v>0</v>
      </c>
      <c r="L14" s="31">
        <f>ROUNDUP(SUMIF('DCS IO Count'!$E:$E,Overview!$B14,'DCS IO Count'!O:O)*(100%+$B$21%),0)</f>
        <v>0</v>
      </c>
      <c r="M14" s="31">
        <f>ROUNDUP(SUMIF('DCS IO Count'!$E:$E,Overview!$B14,'DCS IO Count'!P:P)*(100%+$B$21%),0)</f>
        <v>0</v>
      </c>
      <c r="N14" s="32">
        <f t="shared" si="0"/>
        <v>0</v>
      </c>
      <c r="O14" s="42"/>
    </row>
    <row r="15" spans="1:28" x14ac:dyDescent="0.25">
      <c r="B15" s="130" t="s">
        <v>46</v>
      </c>
      <c r="C15" s="31">
        <f>ROUNDUP(SUMIF('DCS IO Count'!$E:$E,Overview!$B15,'DCS IO Count'!F:F)*(100%+$B$21%),0)</f>
        <v>0</v>
      </c>
      <c r="D15" s="31">
        <f>ROUNDUP(SUMIF('DCS IO Count'!$E:$E,Overview!$B15,'DCS IO Count'!G:G)*(100%+$B$21%),0)</f>
        <v>0</v>
      </c>
      <c r="E15" s="31">
        <f>ROUNDUP(SUMIF('DCS IO Count'!$E:$E,Overview!$B15,'DCS IO Count'!H:H)*(100%+$B$21%),0)</f>
        <v>0</v>
      </c>
      <c r="F15" s="31">
        <f>ROUNDUP(SUMIF('DCS IO Count'!$E:$E,Overview!$B15,'DCS IO Count'!I:I)*(100%+$B$21%),0)</f>
        <v>0</v>
      </c>
      <c r="G15" s="31">
        <f>ROUNDUP(SUMIF('DCS IO Count'!$E:$E,Overview!$B15,'DCS IO Count'!J:J)*(100%+$B$21%),0)</f>
        <v>0</v>
      </c>
      <c r="H15" s="31">
        <f>ROUNDUP(SUMIF('DCS IO Count'!$E:$E,Overview!$B15,'DCS IO Count'!K:K)*(100%+$B$21%),0)</f>
        <v>0</v>
      </c>
      <c r="I15" s="31">
        <f>ROUNDUP(SUMIF('DCS IO Count'!$E:$E,Overview!$B15,'DCS IO Count'!L:L)*(100%+$B$21%),0)</f>
        <v>0</v>
      </c>
      <c r="J15" s="31">
        <f>ROUNDUP(SUMIF('DCS IO Count'!$E:$E,Overview!$B15,'DCS IO Count'!M:M)*(100%+$B$21%),0)</f>
        <v>0</v>
      </c>
      <c r="K15" s="31">
        <f>ROUNDUP(SUMIF('DCS IO Count'!$E:$E,Overview!$B15,'DCS IO Count'!N:N)*(100%+$B$21%),0)</f>
        <v>0</v>
      </c>
      <c r="L15" s="31">
        <f>ROUNDUP(SUMIF('DCS IO Count'!$E:$E,Overview!$B15,'DCS IO Count'!O:O)*(100%+$B$21%),0)</f>
        <v>0</v>
      </c>
      <c r="M15" s="31">
        <f>ROUNDUP(SUMIF('DCS IO Count'!$E:$E,Overview!$B15,'DCS IO Count'!P:P)*(100%+$B$21%),0)</f>
        <v>0</v>
      </c>
      <c r="N15" s="32">
        <f t="shared" si="0"/>
        <v>0</v>
      </c>
      <c r="O15" s="42"/>
    </row>
    <row r="16" spans="1:28" ht="15.75" thickBot="1" x14ac:dyDescent="0.3">
      <c r="B16" s="130" t="s">
        <v>45</v>
      </c>
      <c r="C16" s="31">
        <f>ROUNDUP(SUMIF('DCS IO Count'!$E:$E,Overview!$B16,'DCS IO Count'!F:F)*(100%+$B$21%),0)</f>
        <v>0</v>
      </c>
      <c r="D16" s="31">
        <f>ROUNDUP(SUMIF('DCS IO Count'!$E:$E,Overview!$B16,'DCS IO Count'!G:G)*(100%+$B$21%),0)</f>
        <v>0</v>
      </c>
      <c r="E16" s="31">
        <f>ROUNDUP(SUMIF('DCS IO Count'!$E:$E,Overview!$B16,'DCS IO Count'!H:H)*(100%+$B$21%),0)</f>
        <v>0</v>
      </c>
      <c r="F16" s="31">
        <f>ROUNDUP(SUMIF('DCS IO Count'!$E:$E,Overview!$B16,'DCS IO Count'!I:I)*(100%+$B$21%),0)</f>
        <v>0</v>
      </c>
      <c r="G16" s="31">
        <f>ROUNDUP(SUMIF('DCS IO Count'!$E:$E,Overview!$B16,'DCS IO Count'!J:J)*(100%+$B$21%),0)</f>
        <v>0</v>
      </c>
      <c r="H16" s="31">
        <f>ROUNDUP(SUMIF('DCS IO Count'!$E:$E,Overview!$B16,'DCS IO Count'!K:K)*(100%+$B$21%),0)</f>
        <v>0</v>
      </c>
      <c r="I16" s="31">
        <f>ROUNDUP(SUMIF('DCS IO Count'!$E:$E,Overview!$B16,'DCS IO Count'!L:L)*(100%+$B$21%),0)</f>
        <v>0</v>
      </c>
      <c r="J16" s="31">
        <f>ROUNDUP(SUMIF('DCS IO Count'!$E:$E,Overview!$B16,'DCS IO Count'!M:M)*(100%+$B$21%),0)</f>
        <v>0</v>
      </c>
      <c r="K16" s="31">
        <f>ROUNDUP(SUMIF('DCS IO Count'!$E:$E,Overview!$B16,'DCS IO Count'!N:N)*(100%+$B$21%),0)</f>
        <v>0</v>
      </c>
      <c r="L16" s="31">
        <f>ROUNDUP(SUMIF('DCS IO Count'!$E:$E,Overview!$B16,'DCS IO Count'!O:O)*(100%+$B$21%),0)</f>
        <v>0</v>
      </c>
      <c r="M16" s="31">
        <f>ROUNDUP(SUMIF('DCS IO Count'!$E:$E,Overview!$B16,'DCS IO Count'!P:P)*(100%+$B$21%),0)</f>
        <v>0</v>
      </c>
      <c r="N16" s="33">
        <f t="shared" si="0"/>
        <v>0</v>
      </c>
      <c r="O16" s="42"/>
    </row>
    <row r="17" spans="1:21" ht="19.5" thickBot="1" x14ac:dyDescent="0.35">
      <c r="B17" s="46" t="s">
        <v>13</v>
      </c>
      <c r="C17" s="34">
        <f t="shared" ref="C17:J17" si="1">SUM(C9:C16)</f>
        <v>0</v>
      </c>
      <c r="D17" s="29">
        <f t="shared" si="1"/>
        <v>0</v>
      </c>
      <c r="E17" s="29">
        <f t="shared" si="1"/>
        <v>0</v>
      </c>
      <c r="F17" s="29">
        <f t="shared" si="1"/>
        <v>0</v>
      </c>
      <c r="G17" s="29">
        <f t="shared" si="1"/>
        <v>0</v>
      </c>
      <c r="H17" s="29">
        <f t="shared" si="1"/>
        <v>0</v>
      </c>
      <c r="I17" s="29">
        <f t="shared" si="1"/>
        <v>0</v>
      </c>
      <c r="J17" s="29">
        <f t="shared" si="1"/>
        <v>0</v>
      </c>
      <c r="K17" s="29">
        <f>SUM(K9:K16)</f>
        <v>0</v>
      </c>
      <c r="L17" s="172">
        <f>SUM(L9:L16)</f>
        <v>0</v>
      </c>
      <c r="M17" s="30">
        <f>SUM(M9:M16)</f>
        <v>0</v>
      </c>
      <c r="N17" s="23">
        <f t="shared" si="0"/>
        <v>0</v>
      </c>
      <c r="O17" s="42"/>
    </row>
    <row r="18" spans="1:21" ht="15.75" thickBot="1" x14ac:dyDescent="0.3">
      <c r="B18" s="35"/>
      <c r="C18" s="36"/>
      <c r="D18" s="36"/>
      <c r="E18" s="36"/>
      <c r="F18" s="36"/>
      <c r="G18" s="36"/>
      <c r="H18" s="36"/>
      <c r="I18" s="36"/>
      <c r="J18" s="36"/>
      <c r="K18" s="36"/>
      <c r="L18" s="36"/>
      <c r="M18" s="36"/>
      <c r="N18" s="36"/>
      <c r="O18" s="43"/>
    </row>
    <row r="19" spans="1:21" s="76" customFormat="1" x14ac:dyDescent="0.25">
      <c r="B19" s="13"/>
      <c r="C19" s="13"/>
      <c r="D19" s="13"/>
      <c r="E19" s="13"/>
      <c r="F19" s="13"/>
      <c r="G19" s="13"/>
      <c r="H19" s="13"/>
      <c r="I19" s="13"/>
      <c r="J19" s="13"/>
      <c r="K19" s="13"/>
      <c r="L19" s="13"/>
      <c r="M19" s="13"/>
      <c r="N19" s="13"/>
      <c r="O19" s="13"/>
    </row>
    <row r="20" spans="1:21" s="76" customFormat="1" x14ac:dyDescent="0.25">
      <c r="A20" s="209" t="s">
        <v>229</v>
      </c>
      <c r="B20" s="210"/>
      <c r="C20" s="210"/>
      <c r="D20" s="210"/>
      <c r="E20" s="210"/>
      <c r="F20" s="210"/>
      <c r="G20" s="210"/>
      <c r="H20" s="210"/>
      <c r="I20" s="210"/>
      <c r="J20" s="13"/>
      <c r="K20" s="13"/>
      <c r="L20" s="13"/>
      <c r="M20" s="13"/>
      <c r="N20" s="13"/>
      <c r="O20" s="13"/>
    </row>
    <row r="21" spans="1:21" s="76" customFormat="1" x14ac:dyDescent="0.25">
      <c r="A21" s="76" t="s">
        <v>227</v>
      </c>
      <c r="B21" s="201"/>
      <c r="C21" s="13"/>
      <c r="D21" s="13"/>
      <c r="E21" s="13"/>
      <c r="F21" s="13"/>
      <c r="G21" s="13"/>
      <c r="H21" s="13"/>
      <c r="I21" s="13"/>
      <c r="J21" s="13"/>
      <c r="K21" s="13"/>
      <c r="L21" s="13"/>
      <c r="M21" s="13"/>
      <c r="N21" s="13"/>
      <c r="O21" s="13"/>
    </row>
    <row r="22" spans="1:21" x14ac:dyDescent="0.25">
      <c r="Q22" s="241" t="s">
        <v>207</v>
      </c>
      <c r="R22" s="242"/>
      <c r="S22" s="242"/>
      <c r="T22" s="242"/>
      <c r="U22" s="242"/>
    </row>
    <row r="23" spans="1:21" ht="15.75" thickBot="1" x14ac:dyDescent="0.3">
      <c r="B23" s="240" t="s">
        <v>224</v>
      </c>
      <c r="C23" s="240"/>
      <c r="D23" s="240"/>
      <c r="E23" s="240"/>
      <c r="F23" s="240"/>
      <c r="G23" s="240"/>
      <c r="H23" s="240"/>
      <c r="I23" s="240"/>
      <c r="J23" s="240"/>
      <c r="K23" s="240"/>
      <c r="L23" s="240"/>
      <c r="M23" s="240"/>
      <c r="N23" s="240"/>
      <c r="Q23" s="242"/>
      <c r="R23" s="242"/>
      <c r="S23" s="242"/>
      <c r="T23" s="242"/>
      <c r="U23" s="242"/>
    </row>
    <row r="24" spans="1:21" ht="16.5" thickBot="1" x14ac:dyDescent="0.3">
      <c r="B24" s="44" t="s">
        <v>28</v>
      </c>
      <c r="C24" s="37"/>
      <c r="D24" s="37"/>
      <c r="E24" s="37"/>
      <c r="F24" s="38"/>
      <c r="G24" s="39"/>
      <c r="H24" s="39"/>
      <c r="I24" s="39"/>
      <c r="J24" s="39"/>
      <c r="K24" s="39"/>
      <c r="L24" s="39"/>
      <c r="M24" s="39"/>
      <c r="N24" s="41"/>
      <c r="R24" s="226" t="s">
        <v>29</v>
      </c>
      <c r="S24" s="227"/>
      <c r="T24" s="41"/>
    </row>
    <row r="25" spans="1:21" ht="15.75" thickBot="1" x14ac:dyDescent="0.3">
      <c r="B25" s="45"/>
      <c r="C25" s="24" t="s">
        <v>2</v>
      </c>
      <c r="D25" s="25" t="s">
        <v>21</v>
      </c>
      <c r="E25" s="25" t="s">
        <v>3</v>
      </c>
      <c r="F25" s="25" t="s">
        <v>22</v>
      </c>
      <c r="G25" s="25" t="s">
        <v>4</v>
      </c>
      <c r="H25" s="25" t="s">
        <v>5</v>
      </c>
      <c r="I25" s="26" t="s">
        <v>20</v>
      </c>
      <c r="J25" s="26" t="s">
        <v>6</v>
      </c>
      <c r="K25" s="26" t="s">
        <v>179</v>
      </c>
      <c r="L25" s="27" t="s">
        <v>7</v>
      </c>
      <c r="M25" s="28" t="s">
        <v>24</v>
      </c>
      <c r="N25" s="42"/>
      <c r="R25" s="45"/>
      <c r="S25" s="51"/>
      <c r="T25" s="42"/>
    </row>
    <row r="26" spans="1:21" x14ac:dyDescent="0.25">
      <c r="B26" s="46" t="str">
        <f t="shared" ref="B26:B33" si="2">B9</f>
        <v>Elec Encl</v>
      </c>
      <c r="C26" s="31">
        <f t="shared" ref="C26:C33" si="3">ROUNDUP((C9/$E$44),0)</f>
        <v>0</v>
      </c>
      <c r="D26" s="31">
        <f t="shared" ref="D26:D33" si="4">ROUNDUP((D9/$E$45),0)</f>
        <v>0</v>
      </c>
      <c r="E26" s="31">
        <f t="shared" ref="E26:E33" si="5">ROUNDUP((E9/$E$46),0)</f>
        <v>0</v>
      </c>
      <c r="F26" s="31">
        <f t="shared" ref="F26:F33" si="6">ROUNDUP((F9/$E$47),0)</f>
        <v>0</v>
      </c>
      <c r="G26" s="31">
        <f t="shared" ref="G26:G33" si="7">ROUNDUP((G9/$E$48),0)</f>
        <v>0</v>
      </c>
      <c r="H26" s="31">
        <f t="shared" ref="H26:H33" si="8">ROUNDUP((I9/$E$50),0)</f>
        <v>0</v>
      </c>
      <c r="I26" s="31">
        <f t="shared" ref="I26:I33" si="9">ROUNDUP((J9/$E$51),0)</f>
        <v>0</v>
      </c>
      <c r="J26" s="31">
        <f t="shared" ref="J26:J33" si="10">ROUNDUP((K9/$E$52),0)</f>
        <v>0</v>
      </c>
      <c r="K26" s="31">
        <f t="shared" ref="K26:K33" si="11">ROUNDUP((L9/$E$53),0)</f>
        <v>0</v>
      </c>
      <c r="L26" s="31">
        <f>M9</f>
        <v>0</v>
      </c>
      <c r="M26" s="47">
        <f t="shared" ref="M26:M34" si="12">SUM(C26:L26)</f>
        <v>0</v>
      </c>
      <c r="N26" s="42"/>
      <c r="R26" s="46" t="str">
        <f t="shared" ref="R26:R33" si="13">B9</f>
        <v>Elec Encl</v>
      </c>
      <c r="S26" s="52">
        <f>ROUNDUP(((C26+D26+(E26*1.5)+(F26*1.5)+G26+H26+I26+J26+L26)/32)*(100%+$F$3%),0)</f>
        <v>0</v>
      </c>
      <c r="T26" s="42"/>
    </row>
    <row r="27" spans="1:21" x14ac:dyDescent="0.25">
      <c r="B27" s="46" t="str">
        <f t="shared" si="2"/>
        <v>WTT</v>
      </c>
      <c r="C27" s="31">
        <f t="shared" si="3"/>
        <v>0</v>
      </c>
      <c r="D27" s="31">
        <f t="shared" si="4"/>
        <v>0</v>
      </c>
      <c r="E27" s="31">
        <f t="shared" si="5"/>
        <v>0</v>
      </c>
      <c r="F27" s="31">
        <f t="shared" si="6"/>
        <v>0</v>
      </c>
      <c r="G27" s="31">
        <f t="shared" si="7"/>
        <v>0</v>
      </c>
      <c r="H27" s="31">
        <f t="shared" si="8"/>
        <v>0</v>
      </c>
      <c r="I27" s="31">
        <f t="shared" si="9"/>
        <v>0</v>
      </c>
      <c r="J27" s="31">
        <f t="shared" si="10"/>
        <v>0</v>
      </c>
      <c r="K27" s="31">
        <f t="shared" si="11"/>
        <v>0</v>
      </c>
      <c r="L27" s="31">
        <f t="shared" ref="L27:L33" si="14">ROUNDUP((M10/$E$54),0)</f>
        <v>0</v>
      </c>
      <c r="M27" s="32">
        <f t="shared" si="12"/>
        <v>0</v>
      </c>
      <c r="N27" s="42"/>
      <c r="R27" s="46" t="str">
        <f t="shared" si="13"/>
        <v>WTT</v>
      </c>
      <c r="S27" s="53">
        <f t="shared" ref="S27:S33" si="15">ROUNDUP(((C27+D27+(E27*1.5)+(F27*1.5)+G27+H27+I27+J27+L27)/32)*(100%+$F$3%),0)</f>
        <v>0</v>
      </c>
      <c r="T27" s="42"/>
    </row>
    <row r="28" spans="1:21" x14ac:dyDescent="0.25">
      <c r="B28" s="46" t="str">
        <f t="shared" si="2"/>
        <v>Cooling Twr</v>
      </c>
      <c r="C28" s="31">
        <f t="shared" si="3"/>
        <v>0</v>
      </c>
      <c r="D28" s="31">
        <f t="shared" si="4"/>
        <v>0</v>
      </c>
      <c r="E28" s="31">
        <f t="shared" si="5"/>
        <v>0</v>
      </c>
      <c r="F28" s="31">
        <f t="shared" si="6"/>
        <v>0</v>
      </c>
      <c r="G28" s="31">
        <f t="shared" si="7"/>
        <v>0</v>
      </c>
      <c r="H28" s="31">
        <f t="shared" si="8"/>
        <v>0</v>
      </c>
      <c r="I28" s="31">
        <f t="shared" si="9"/>
        <v>0</v>
      </c>
      <c r="J28" s="31">
        <f t="shared" si="10"/>
        <v>0</v>
      </c>
      <c r="K28" s="31">
        <f t="shared" si="11"/>
        <v>0</v>
      </c>
      <c r="L28" s="31">
        <f t="shared" si="14"/>
        <v>0</v>
      </c>
      <c r="M28" s="32">
        <f t="shared" si="12"/>
        <v>0</v>
      </c>
      <c r="N28" s="42"/>
      <c r="R28" s="46" t="str">
        <f t="shared" si="13"/>
        <v>Cooling Twr</v>
      </c>
      <c r="S28" s="53">
        <f t="shared" si="15"/>
        <v>0</v>
      </c>
      <c r="T28" s="42"/>
    </row>
    <row r="29" spans="1:21" x14ac:dyDescent="0.25">
      <c r="B29" s="46" t="str">
        <f t="shared" si="2"/>
        <v>STG</v>
      </c>
      <c r="C29" s="31">
        <f t="shared" si="3"/>
        <v>0</v>
      </c>
      <c r="D29" s="31">
        <f t="shared" si="4"/>
        <v>0</v>
      </c>
      <c r="E29" s="31">
        <f t="shared" si="5"/>
        <v>0</v>
      </c>
      <c r="F29" s="31">
        <f t="shared" si="6"/>
        <v>0</v>
      </c>
      <c r="G29" s="31">
        <f t="shared" si="7"/>
        <v>0</v>
      </c>
      <c r="H29" s="31">
        <f t="shared" si="8"/>
        <v>0</v>
      </c>
      <c r="I29" s="31">
        <f t="shared" si="9"/>
        <v>0</v>
      </c>
      <c r="J29" s="31">
        <f t="shared" si="10"/>
        <v>0</v>
      </c>
      <c r="K29" s="31">
        <f t="shared" si="11"/>
        <v>0</v>
      </c>
      <c r="L29" s="31">
        <f t="shared" si="14"/>
        <v>0</v>
      </c>
      <c r="M29" s="32">
        <f t="shared" si="12"/>
        <v>0</v>
      </c>
      <c r="N29" s="42"/>
      <c r="R29" s="46" t="str">
        <f t="shared" si="13"/>
        <v>STG</v>
      </c>
      <c r="S29" s="53">
        <f t="shared" si="15"/>
        <v>0</v>
      </c>
      <c r="T29" s="42"/>
    </row>
    <row r="30" spans="1:21" x14ac:dyDescent="0.25">
      <c r="B30" s="46" t="str">
        <f t="shared" si="2"/>
        <v>HRSG 1A</v>
      </c>
      <c r="C30" s="31">
        <f t="shared" si="3"/>
        <v>0</v>
      </c>
      <c r="D30" s="31">
        <f t="shared" si="4"/>
        <v>0</v>
      </c>
      <c r="E30" s="31">
        <f t="shared" si="5"/>
        <v>0</v>
      </c>
      <c r="F30" s="31">
        <f t="shared" si="6"/>
        <v>0</v>
      </c>
      <c r="G30" s="31">
        <f t="shared" si="7"/>
        <v>0</v>
      </c>
      <c r="H30" s="31">
        <f t="shared" si="8"/>
        <v>0</v>
      </c>
      <c r="I30" s="31">
        <f t="shared" si="9"/>
        <v>0</v>
      </c>
      <c r="J30" s="31">
        <f t="shared" si="10"/>
        <v>0</v>
      </c>
      <c r="K30" s="31">
        <f t="shared" si="11"/>
        <v>0</v>
      </c>
      <c r="L30" s="31">
        <f t="shared" si="14"/>
        <v>0</v>
      </c>
      <c r="M30" s="32">
        <f t="shared" si="12"/>
        <v>0</v>
      </c>
      <c r="N30" s="42"/>
      <c r="R30" s="46" t="str">
        <f t="shared" si="13"/>
        <v>HRSG 1A</v>
      </c>
      <c r="S30" s="53">
        <f t="shared" si="15"/>
        <v>0</v>
      </c>
      <c r="T30" s="42"/>
    </row>
    <row r="31" spans="1:21" x14ac:dyDescent="0.25">
      <c r="B31" s="46" t="str">
        <f t="shared" si="2"/>
        <v>HRSG 1B</v>
      </c>
      <c r="C31" s="31">
        <f t="shared" si="3"/>
        <v>0</v>
      </c>
      <c r="D31" s="31">
        <f t="shared" si="4"/>
        <v>0</v>
      </c>
      <c r="E31" s="31">
        <f t="shared" si="5"/>
        <v>0</v>
      </c>
      <c r="F31" s="31">
        <f t="shared" si="6"/>
        <v>0</v>
      </c>
      <c r="G31" s="31">
        <f t="shared" si="7"/>
        <v>0</v>
      </c>
      <c r="H31" s="31">
        <f t="shared" si="8"/>
        <v>0</v>
      </c>
      <c r="I31" s="31">
        <f t="shared" si="9"/>
        <v>0</v>
      </c>
      <c r="J31" s="31">
        <f t="shared" si="10"/>
        <v>0</v>
      </c>
      <c r="K31" s="31">
        <f t="shared" si="11"/>
        <v>0</v>
      </c>
      <c r="L31" s="31">
        <f t="shared" si="14"/>
        <v>0</v>
      </c>
      <c r="M31" s="32">
        <f t="shared" si="12"/>
        <v>0</v>
      </c>
      <c r="N31" s="42"/>
      <c r="R31" s="46" t="str">
        <f t="shared" si="13"/>
        <v>HRSG 1B</v>
      </c>
      <c r="S31" s="53">
        <f t="shared" si="15"/>
        <v>0</v>
      </c>
      <c r="T31" s="42"/>
    </row>
    <row r="32" spans="1:21" x14ac:dyDescent="0.25">
      <c r="B32" s="46" t="str">
        <f t="shared" si="2"/>
        <v>Fuel Gas</v>
      </c>
      <c r="C32" s="31">
        <f t="shared" si="3"/>
        <v>0</v>
      </c>
      <c r="D32" s="31">
        <f t="shared" si="4"/>
        <v>0</v>
      </c>
      <c r="E32" s="31">
        <f t="shared" si="5"/>
        <v>0</v>
      </c>
      <c r="F32" s="31">
        <f t="shared" si="6"/>
        <v>0</v>
      </c>
      <c r="G32" s="31">
        <f t="shared" si="7"/>
        <v>0</v>
      </c>
      <c r="H32" s="31">
        <f t="shared" si="8"/>
        <v>0</v>
      </c>
      <c r="I32" s="31">
        <f t="shared" si="9"/>
        <v>0</v>
      </c>
      <c r="J32" s="31">
        <f t="shared" si="10"/>
        <v>0</v>
      </c>
      <c r="K32" s="31">
        <f t="shared" si="11"/>
        <v>0</v>
      </c>
      <c r="L32" s="31">
        <f t="shared" si="14"/>
        <v>0</v>
      </c>
      <c r="M32" s="32">
        <f t="shared" si="12"/>
        <v>0</v>
      </c>
      <c r="N32" s="42"/>
      <c r="R32" s="46" t="str">
        <f t="shared" si="13"/>
        <v>Fuel Gas</v>
      </c>
      <c r="S32" s="53">
        <f t="shared" si="15"/>
        <v>0</v>
      </c>
      <c r="T32" s="42"/>
    </row>
    <row r="33" spans="2:20" ht="15.75" thickBot="1" x14ac:dyDescent="0.3">
      <c r="B33" s="46" t="str">
        <f t="shared" si="2"/>
        <v>Raw Wtr</v>
      </c>
      <c r="C33" s="31">
        <f t="shared" si="3"/>
        <v>0</v>
      </c>
      <c r="D33" s="31">
        <f t="shared" si="4"/>
        <v>0</v>
      </c>
      <c r="E33" s="31">
        <f t="shared" si="5"/>
        <v>0</v>
      </c>
      <c r="F33" s="31">
        <f t="shared" si="6"/>
        <v>0</v>
      </c>
      <c r="G33" s="31">
        <f t="shared" si="7"/>
        <v>0</v>
      </c>
      <c r="H33" s="31">
        <f t="shared" si="8"/>
        <v>0</v>
      </c>
      <c r="I33" s="31">
        <f t="shared" si="9"/>
        <v>0</v>
      </c>
      <c r="J33" s="31">
        <f t="shared" si="10"/>
        <v>0</v>
      </c>
      <c r="K33" s="31">
        <f t="shared" si="11"/>
        <v>0</v>
      </c>
      <c r="L33" s="31">
        <f t="shared" si="14"/>
        <v>0</v>
      </c>
      <c r="M33" s="33">
        <f t="shared" si="12"/>
        <v>0</v>
      </c>
      <c r="N33" s="42"/>
      <c r="R33" s="46" t="str">
        <f t="shared" si="13"/>
        <v>Raw Wtr</v>
      </c>
      <c r="S33" s="54">
        <f t="shared" si="15"/>
        <v>0</v>
      </c>
      <c r="T33" s="42"/>
    </row>
    <row r="34" spans="2:20" ht="19.5" thickBot="1" x14ac:dyDescent="0.35">
      <c r="B34" s="46" t="s">
        <v>13</v>
      </c>
      <c r="C34" s="34">
        <f t="shared" ref="C34:L34" si="16">SUM(C26:C33)</f>
        <v>0</v>
      </c>
      <c r="D34" s="34">
        <f t="shared" si="16"/>
        <v>0</v>
      </c>
      <c r="E34" s="34">
        <f t="shared" si="16"/>
        <v>0</v>
      </c>
      <c r="F34" s="34">
        <f t="shared" si="16"/>
        <v>0</v>
      </c>
      <c r="G34" s="34">
        <f t="shared" si="16"/>
        <v>0</v>
      </c>
      <c r="H34" s="34">
        <f t="shared" si="16"/>
        <v>0</v>
      </c>
      <c r="I34" s="34">
        <f t="shared" si="16"/>
        <v>0</v>
      </c>
      <c r="J34" s="34">
        <f t="shared" si="16"/>
        <v>0</v>
      </c>
      <c r="K34" s="34">
        <f>SUM(K26:K33)</f>
        <v>0</v>
      </c>
      <c r="L34" s="34">
        <f t="shared" si="16"/>
        <v>0</v>
      </c>
      <c r="M34" s="23">
        <f t="shared" si="12"/>
        <v>0</v>
      </c>
      <c r="N34" s="42"/>
      <c r="R34" s="46" t="s">
        <v>13</v>
      </c>
      <c r="S34" s="132">
        <f>SUM(S26:S33)</f>
        <v>0</v>
      </c>
      <c r="T34" s="42"/>
    </row>
    <row r="35" spans="2:20" ht="15.75" thickBot="1" x14ac:dyDescent="0.3">
      <c r="B35" s="35"/>
      <c r="C35" s="36"/>
      <c r="D35" s="36"/>
      <c r="E35" s="36"/>
      <c r="F35" s="36"/>
      <c r="G35" s="36"/>
      <c r="H35" s="36"/>
      <c r="I35" s="36"/>
      <c r="J35" s="36"/>
      <c r="K35" s="36"/>
      <c r="L35" s="36"/>
      <c r="M35" s="36"/>
      <c r="N35" s="43"/>
      <c r="R35" s="35"/>
      <c r="S35" s="36"/>
      <c r="T35" s="43"/>
    </row>
    <row r="37" spans="2:20" s="76" customFormat="1" x14ac:dyDescent="0.25"/>
    <row r="38" spans="2:20" s="76" customFormat="1" x14ac:dyDescent="0.25"/>
    <row r="39" spans="2:20" s="76" customFormat="1" x14ac:dyDescent="0.25"/>
    <row r="40" spans="2:20" s="76" customFormat="1" x14ac:dyDescent="0.25"/>
    <row r="41" spans="2:20" ht="15.75" thickBot="1" x14ac:dyDescent="0.3">
      <c r="C41" s="240" t="s">
        <v>195</v>
      </c>
      <c r="D41" s="240"/>
      <c r="E41" s="240"/>
      <c r="F41" s="240"/>
      <c r="G41" s="240"/>
      <c r="H41" s="240"/>
    </row>
    <row r="42" spans="2:20" ht="15.75" thickBot="1" x14ac:dyDescent="0.3">
      <c r="C42" s="48"/>
      <c r="D42" s="39"/>
      <c r="E42" s="39"/>
      <c r="F42" s="39"/>
      <c r="G42" s="39"/>
      <c r="H42" s="41"/>
      <c r="I42" s="76"/>
      <c r="J42" s="76"/>
      <c r="L42" s="76"/>
      <c r="N42" s="76"/>
      <c r="O42" s="76"/>
      <c r="P42" s="76"/>
    </row>
    <row r="43" spans="2:20" ht="15.75" thickBot="1" x14ac:dyDescent="0.3">
      <c r="B43" s="13"/>
      <c r="C43" s="49"/>
      <c r="D43" s="228" t="s">
        <v>26</v>
      </c>
      <c r="E43" s="229"/>
      <c r="F43" s="229"/>
      <c r="G43" s="230"/>
      <c r="H43" s="42"/>
      <c r="I43" s="76"/>
      <c r="J43" s="76"/>
      <c r="L43" s="76"/>
      <c r="N43" s="76"/>
      <c r="O43" s="76"/>
      <c r="P43" s="76"/>
    </row>
    <row r="44" spans="2:20" x14ac:dyDescent="0.25">
      <c r="B44" s="13"/>
      <c r="C44" s="49"/>
      <c r="D44" s="71" t="s">
        <v>2</v>
      </c>
      <c r="E44" s="175">
        <v>16</v>
      </c>
      <c r="F44" s="67"/>
      <c r="G44" s="66"/>
      <c r="H44" s="42"/>
      <c r="I44" s="76"/>
      <c r="J44" s="76"/>
      <c r="L44" s="76"/>
      <c r="N44" s="76"/>
      <c r="O44" s="76"/>
      <c r="P44" s="76"/>
    </row>
    <row r="45" spans="2:20" x14ac:dyDescent="0.25">
      <c r="B45" s="13"/>
      <c r="C45" s="49"/>
      <c r="D45" s="72" t="s">
        <v>21</v>
      </c>
      <c r="E45" s="175">
        <v>16</v>
      </c>
      <c r="F45" s="67"/>
      <c r="G45" s="66"/>
      <c r="H45" s="42"/>
      <c r="I45" s="76"/>
      <c r="J45" s="76"/>
      <c r="L45" s="76"/>
      <c r="N45" s="76"/>
      <c r="O45" s="76"/>
      <c r="P45" s="76"/>
    </row>
    <row r="46" spans="2:20" x14ac:dyDescent="0.25">
      <c r="B46" s="13"/>
      <c r="C46" s="49"/>
      <c r="D46" s="72" t="s">
        <v>3</v>
      </c>
      <c r="E46" s="175">
        <v>16</v>
      </c>
      <c r="F46" s="68" t="s">
        <v>27</v>
      </c>
      <c r="G46" s="69"/>
      <c r="H46" s="42"/>
      <c r="I46" s="76"/>
      <c r="J46" s="76"/>
      <c r="L46" s="76"/>
      <c r="N46" s="76"/>
      <c r="O46" s="76"/>
      <c r="P46" s="76"/>
    </row>
    <row r="47" spans="2:20" x14ac:dyDescent="0.25">
      <c r="B47" s="13"/>
      <c r="C47" s="49"/>
      <c r="D47" s="72" t="s">
        <v>22</v>
      </c>
      <c r="E47" s="175">
        <v>12</v>
      </c>
      <c r="F47" s="68" t="s">
        <v>27</v>
      </c>
      <c r="G47" s="69"/>
      <c r="H47" s="42"/>
      <c r="I47" s="76"/>
      <c r="J47" s="76"/>
      <c r="L47" s="76"/>
      <c r="N47" s="76"/>
      <c r="O47" s="76"/>
      <c r="P47" s="76"/>
    </row>
    <row r="48" spans="2:20" x14ac:dyDescent="0.25">
      <c r="B48" s="13"/>
      <c r="C48" s="49"/>
      <c r="D48" s="72" t="s">
        <v>4</v>
      </c>
      <c r="E48" s="14">
        <v>8</v>
      </c>
      <c r="F48" s="67"/>
      <c r="G48" s="66"/>
      <c r="H48" s="42"/>
    </row>
    <row r="49" spans="2:16" x14ac:dyDescent="0.25">
      <c r="B49" s="13"/>
      <c r="C49" s="49"/>
      <c r="D49" s="72" t="s">
        <v>23</v>
      </c>
      <c r="E49" s="14" t="s">
        <v>9</v>
      </c>
      <c r="F49" s="67"/>
      <c r="G49" s="66"/>
      <c r="H49" s="42"/>
    </row>
    <row r="50" spans="2:16" x14ac:dyDescent="0.25">
      <c r="B50" s="13"/>
      <c r="C50" s="49"/>
      <c r="D50" s="72" t="s">
        <v>5</v>
      </c>
      <c r="E50" s="14">
        <v>4</v>
      </c>
      <c r="F50" s="67"/>
      <c r="G50" s="66"/>
      <c r="H50" s="42"/>
    </row>
    <row r="51" spans="2:16" x14ac:dyDescent="0.25">
      <c r="B51" s="13"/>
      <c r="C51" s="49"/>
      <c r="D51" s="72" t="s">
        <v>20</v>
      </c>
      <c r="E51" s="14">
        <v>8</v>
      </c>
      <c r="F51" s="67"/>
      <c r="G51" s="66"/>
      <c r="H51" s="42"/>
    </row>
    <row r="52" spans="2:16" ht="15.75" thickBot="1" x14ac:dyDescent="0.3">
      <c r="B52" s="13"/>
      <c r="C52" s="49"/>
      <c r="D52" s="72" t="s">
        <v>6</v>
      </c>
      <c r="E52" s="14">
        <v>8</v>
      </c>
      <c r="F52" s="67"/>
      <c r="G52" s="66"/>
      <c r="H52" s="42"/>
    </row>
    <row r="53" spans="2:16" s="76" customFormat="1" ht="15.75" thickBot="1" x14ac:dyDescent="0.3">
      <c r="B53" s="13"/>
      <c r="C53" s="49"/>
      <c r="D53" s="72" t="s">
        <v>179</v>
      </c>
      <c r="E53" s="14">
        <v>100</v>
      </c>
      <c r="F53" s="235" t="s">
        <v>180</v>
      </c>
      <c r="G53" s="236"/>
      <c r="H53" s="42"/>
      <c r="J53" s="237" t="s">
        <v>181</v>
      </c>
      <c r="K53" s="238"/>
      <c r="L53" s="238"/>
      <c r="M53" s="238"/>
      <c r="N53" s="238"/>
      <c r="O53" s="238"/>
      <c r="P53" s="239"/>
    </row>
    <row r="54" spans="2:16" ht="15.75" thickBot="1" x14ac:dyDescent="0.3">
      <c r="B54" s="13"/>
      <c r="C54" s="49"/>
      <c r="D54" s="73" t="s">
        <v>7</v>
      </c>
      <c r="E54" s="70">
        <v>1</v>
      </c>
      <c r="F54" s="231" t="s">
        <v>33</v>
      </c>
      <c r="G54" s="232"/>
      <c r="H54" s="42"/>
    </row>
    <row r="55" spans="2:16" ht="15.75" thickBot="1" x14ac:dyDescent="0.3">
      <c r="B55" s="13"/>
      <c r="C55" s="35"/>
      <c r="D55" s="36"/>
      <c r="E55" s="36"/>
      <c r="F55" s="36"/>
      <c r="G55" s="36"/>
      <c r="H55" s="43"/>
    </row>
    <row r="56" spans="2:16" x14ac:dyDescent="0.25">
      <c r="B56" s="13"/>
      <c r="C56" s="13"/>
      <c r="D56" s="13"/>
      <c r="E56" s="13"/>
      <c r="F56" s="13"/>
      <c r="G56" s="13"/>
      <c r="H56" s="13"/>
    </row>
  </sheetData>
  <sheetProtection formatCells="0" formatColumns="0" formatRows="0" insertColumns="0" insertHyperlinks="0" deleteColumns="0" sort="0" autoFilter="0" pivotTables="0"/>
  <mergeCells count="10">
    <mergeCell ref="R24:S24"/>
    <mergeCell ref="D43:G43"/>
    <mergeCell ref="F54:G54"/>
    <mergeCell ref="D2:E2"/>
    <mergeCell ref="D3:E3"/>
    <mergeCell ref="F53:G53"/>
    <mergeCell ref="J53:P53"/>
    <mergeCell ref="C41:H41"/>
    <mergeCell ref="Q22:U23"/>
    <mergeCell ref="B23:N23"/>
  </mergeCells>
  <pageMargins left="0.25" right="0.25" top="0.75" bottom="0.75" header="0.3" footer="0.3"/>
  <pageSetup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zoomScale="70" zoomScaleNormal="70" workbookViewId="0">
      <pane ySplit="1" topLeftCell="A2" activePane="bottomLeft" state="frozen"/>
      <selection pane="bottomLeft" activeCell="N10" sqref="N10"/>
    </sheetView>
  </sheetViews>
  <sheetFormatPr defaultRowHeight="15" x14ac:dyDescent="0.25"/>
  <cols>
    <col min="1" max="1" width="25.7109375" customWidth="1"/>
    <col min="2" max="2" width="28" customWidth="1"/>
    <col min="3" max="3" width="36.7109375" bestFit="1" customWidth="1"/>
    <col min="4" max="4" width="11.42578125" bestFit="1" customWidth="1"/>
    <col min="5" max="5" width="15.85546875" customWidth="1"/>
    <col min="6" max="10" width="11.28515625" customWidth="1"/>
    <col min="11" max="11" width="11.28515625" style="16" customWidth="1"/>
    <col min="12" max="14" width="11.28515625" customWidth="1"/>
    <col min="15" max="15" width="13.140625" style="76" customWidth="1"/>
    <col min="16" max="16" width="11.140625" customWidth="1"/>
    <col min="17" max="17" width="29.85546875" customWidth="1"/>
    <col min="18" max="18" width="6.5703125" customWidth="1"/>
    <col min="19" max="19" width="15.5703125" hidden="1" customWidth="1"/>
    <col min="20" max="20" width="7.7109375" customWidth="1"/>
  </cols>
  <sheetData>
    <row r="1" spans="1:21" ht="15.75" thickBot="1" x14ac:dyDescent="0.3">
      <c r="A1" s="135" t="s">
        <v>34</v>
      </c>
      <c r="B1" s="135" t="s">
        <v>35</v>
      </c>
      <c r="C1" s="22" t="s">
        <v>1</v>
      </c>
      <c r="D1" s="22" t="s">
        <v>14</v>
      </c>
      <c r="E1" s="22" t="s">
        <v>15</v>
      </c>
      <c r="F1" s="22" t="s">
        <v>2</v>
      </c>
      <c r="G1" s="22" t="s">
        <v>21</v>
      </c>
      <c r="H1" s="22" t="s">
        <v>3</v>
      </c>
      <c r="I1" s="22" t="s">
        <v>22</v>
      </c>
      <c r="J1" s="22" t="s">
        <v>4</v>
      </c>
      <c r="K1" s="50" t="s">
        <v>23</v>
      </c>
      <c r="L1" s="22" t="s">
        <v>5</v>
      </c>
      <c r="M1" s="22" t="s">
        <v>20</v>
      </c>
      <c r="N1" s="22" t="s">
        <v>6</v>
      </c>
      <c r="O1" s="22" t="s">
        <v>179</v>
      </c>
      <c r="P1" s="22" t="s">
        <v>7</v>
      </c>
      <c r="Q1" s="22" t="s">
        <v>8</v>
      </c>
    </row>
    <row r="2" spans="1:21" x14ac:dyDescent="0.25">
      <c r="A2" s="17" t="s">
        <v>16</v>
      </c>
      <c r="B2" s="118" t="s">
        <v>36</v>
      </c>
      <c r="C2" s="17" t="s">
        <v>41</v>
      </c>
      <c r="D2" s="104"/>
      <c r="E2" s="21" t="s">
        <v>42</v>
      </c>
      <c r="F2" s="21">
        <v>0</v>
      </c>
      <c r="G2" s="21">
        <v>0</v>
      </c>
      <c r="H2" s="21">
        <v>0</v>
      </c>
      <c r="I2" s="21">
        <v>0</v>
      </c>
      <c r="J2" s="21">
        <v>0</v>
      </c>
      <c r="K2" s="21">
        <v>0</v>
      </c>
      <c r="L2" s="21">
        <v>0</v>
      </c>
      <c r="M2" s="21">
        <v>0</v>
      </c>
      <c r="N2" s="21">
        <v>0</v>
      </c>
      <c r="O2" s="21">
        <v>0</v>
      </c>
      <c r="P2" s="21">
        <v>0</v>
      </c>
      <c r="Q2" s="15"/>
    </row>
    <row r="3" spans="1:21" x14ac:dyDescent="0.25">
      <c r="A3" s="17" t="s">
        <v>16</v>
      </c>
      <c r="B3" s="118" t="s">
        <v>36</v>
      </c>
      <c r="C3" s="17" t="s">
        <v>37</v>
      </c>
      <c r="D3" s="104"/>
      <c r="E3" s="21" t="s">
        <v>42</v>
      </c>
      <c r="F3" s="15">
        <f>IF($C3="Open/Close Pneumatic Valve",$D3*'Signal Count'!$C$5,
IF($C3="Modulating Pneumatic Valve",$D3*'Signal Count'!$C$6,
IF($C3="Motor Operated Valve",$D3*'Signal Count'!$C$7,
IF($C3="MCC Motor Starter",$D3*'Signal Count'!$C$8,
IF($C3="Motor Feeder Swgr Breaker",$D3*'Signal Count'!$C$9,
IF($C3="Main/Tie/Xfmr Feeder Swgr Breaker",$D3*'Signal Count'!$C$10,
IF($C3="Switchgear Main/Tie Breaker",$D3*'Signal Count'!$C$11,
IF($C3="Control Panel",$D3*'Signal Count'!$C$13,
IF($C3="PLC Interface",$D3*'Signal Count'!$C$14,
)))))))))</f>
        <v>0</v>
      </c>
      <c r="G3" s="21">
        <f>IF($C3="Open/Close Pneumatic Valve",$D3*'Signal Count'!$D$5,
IF($C3="Modulating Pneumatic Valve",$D3*'Signal Count'!$D$6,
IF($C3="Motor Operated Valve",$D3*'Signal Count'!$D$7,
IF($C3="MCC Motor Starter",$D3*'Signal Count'!$D$8,
IF($C3="Motor Feeder Swgr Breaker",$D3*'Signal Count'!$D$9,
IF($C3="Main/Tie/Xfmr Feeder Swgr Breaker",$D3*'Signal Count'!$D$10,
IF($C3="Switchgear Main/Tie Breaker",$D3*'Signal Count'!$D$11,
IF($C3="Control Panel",$D3*'Signal Count'!$D$13,
IF($C3="PLC Interface",$D3*'Signal Count'!$D$14,
)))))))))</f>
        <v>0</v>
      </c>
      <c r="H3" s="21">
        <f>IF($C3="Open/Close Pneumatic Valve",$D3*'Signal Count'!$E$5,
IF($C3="Modulating Pneumatic Valve",$D3*'Signal Count'!$E$6,
IF($C3="Motor Operated Valve",$D3*'Signal Count'!$E$7,
IF($C3="MCC Motor Starter",$D3*'Signal Count'!$E$8,
IF($C3="Motor Feeder Swgr Breaker",$D3*'Signal Count'!$E$9,
IF($C3="Main/Tie/Xfmr Feeder Swgr Breaker",$D3*'Signal Count'!$E$10,
IF($C3="Switchgear Main/Tie Breaker",$D3*'Signal Count'!$E$11,
IF($C3="Control Panel",$D3*'Signal Count'!$E$13,
IF($C3="PLC Interface",$D3*'Signal Count'!$E$14,
)))))))))</f>
        <v>0</v>
      </c>
      <c r="I3" s="21">
        <f>IF($C3="Open/Close Pneumatic Valve",$D3*'Signal Count'!$F$5,
IF($C3="Modulating Pneumatic Valve",$D3*'Signal Count'!$F$6,
IF($C3="Motor Operated Valve",$D3*'Signal Count'!$F$7,
IF($C3="MCC Motor Starter",$D3*'Signal Count'!$F$8,
IF($C3="Motor Feeder Swgr Breaker",$D3*'Signal Count'!$F$9,
IF($C3="Main/Tie/Xfmr Feeder Swgr Breaker",$D3*'Signal Count'!$F$10,
IF($C3="Switchgear Main/Tie Breaker",$D3*'Signal Count'!$F$11,
IF($C3="Control Panel",$D3*'Signal Count'!$F$13,
IF($C3="PLC Interface",$D3*'Signal Count'!$F$14,
)))))))))</f>
        <v>0</v>
      </c>
      <c r="J3" s="21">
        <f>IF($C3="Open/Close Pneumatic Valve",$D3*'Signal Count'!$G$5,
IF($C3="Modulating Pneumatic Valve",$D3*'Signal Count'!$G$6,
IF($C3="Motor Operated Valve",$D3*'Signal Count'!$G$7,
IF($C3="MCC Motor Starter",$D3*'Signal Count'!$G$8,
IF($C3="Motor Feeder Swgr Breaker",$D3*'Signal Count'!$G$9,
IF($C3="Main/Tie/Xfmr Feeder Swgr Breaker",$D3*'Signal Count'!$G$10,
IF($C3="Switchgear Main/Tie Breaker",$D3*'Signal Count'!$G$11,
IF($C3="Control Panel",$D3*'Signal Count'!$G$13,
IF($C3="PLC Interface",$D3*'Signal Count'!$G$14,
)))))))))</f>
        <v>0</v>
      </c>
      <c r="K3" s="21">
        <f>IF($C3="Open/Close Pneumatic Valve",$D3*'Signal Count'!$H$5,
IF($C3="Modulating Pneumatic Valve",$D3*'Signal Count'!$H$6,
IF($C3="Motor Operated Valve",$D3*'Signal Count'!$H$7,
IF($C3="MCC Motor Starter",$D3*'Signal Count'!$H$8,
IF($C3="Motor Feeder Swgr Breaker",$D3*'Signal Count'!$H$9,
IF($C3="Main/Tie/Xfmr Feeder Swgr Breaker",$D3*'Signal Count'!$H$10,
IF($C3="Switchgear Main/Tie Breaker",$D3*'Signal Count'!$H$11,
IF($C3="Control Panel",$D3*'Signal Count'!$H$13,
IF($C3="PLC Interface",$D3*'Signal Count'!$H$14,
)))))))))</f>
        <v>0</v>
      </c>
      <c r="L3" s="21">
        <f>IF($C3="Open/Close Pneumatic Valve",$D3*'Signal Count'!$I$5,
IF($C3="Modulating Pneumatic Valve",$D3*'Signal Count'!$I$6,
IF($C3="Motor Operated Valve",$D3*'Signal Count'!$I$7,
IF($C3="MCC Motor Starter",$D3*'Signal Count'!$I$8,
IF($C3="Motor Feeder Swgr Breaker",$D3*'Signal Count'!$I$9,
IF($C3="Main/Tie/Xfmr Feeder Swgr Breaker",$D3*'Signal Count'!$I$10,
IF($C3="Switchgear Main/Tie Breaker",$D3*'Signal Count'!$I$11,
IF($C3="Control Panel",$D3*'Signal Count'!$I$13,
IF($C3="PLC Interface",$D3*'Signal Count'!$I$14,
)))))))))</f>
        <v>0</v>
      </c>
      <c r="M3" s="21">
        <f>IF($C3="Open/Close Pneumatic Valve",$D3*'Signal Count'!$J$5,
IF($C3="Modulating Pneumatic Valve",$D3*'Signal Count'!$J$6,
IF($C3="Motor Operated Valve",$D3*'Signal Count'!$J$7,
IF($C3="MCC Motor Starter",$D3*'Signal Count'!$J$8,
IF($C3="Motor Feeder Swgr Breaker",$D3*'Signal Count'!$J$9,
IF($C3="Main/Tie/Xfmr Feeder Swgr Breaker",$D3*'Signal Count'!$J$10,
IF($C3="Switchgear Main/Tie Breaker",$D3*'Signal Count'!$J$11,
IF($C3="Control Panel",$D3*'Signal Count'!$J$13,
IF($C3="PLC Interface",$D3*'Signal Count'!$J$14,
)))))))))</f>
        <v>0</v>
      </c>
      <c r="N3" s="21">
        <f>IF($C3="Open/Close Pneumatic Valve",$D3*'Signal Count'!$K$5,
IF($C3="Modulating Pneumatic Valve",$D3*'Signal Count'!$K$6,
IF($C3="Motor Operated Valve",$D3*'Signal Count'!$K$7,
IF($C3="MCC Motor Starter",$D3*'Signal Count'!$K$8,
IF($C3="Motor Feeder Swgr Breaker",$D3*'Signal Count'!$K$9,
IF($C3="Main/Tie/Xfmr Feeder Swgr Breaker",$D3*'Signal Count'!$K$10,
IF($C3="Switchgear Main/Tie Breaker",$D3*'Signal Count'!$K$11,
IF($C3="Control Panel",$D3*'Signal Count'!$K$13,
IF($C3="PLC Interface",$D3*'Signal Count'!$K$14,
)))))))))</f>
        <v>0</v>
      </c>
      <c r="O3" s="21">
        <f>IF($C3="Open/Close Pneumatic Valve",$D3*'Signal Count'!$L$5,
IF($C3="Modulating Pneumatic Valve",$D3*'Signal Count'!$L$6,
IF($C3="Motor Operated Valve",$D3*'Signal Count'!$L$7,
IF($C3="MCC Motor Starter",$D3*'Signal Count'!$L$8,
IF($C3="Motor Feeder Swgr Breaker",$D3*'Signal Count'!$L$9,
IF($C3="Main/Tie/Xfmr Feeder Swgr Breaker",$D3*'Signal Count'!$L$10,
IF($C3="Switchgear Main/Tie Breaker",$D3*'Signal Count'!$L$11,
IF($C3="Control Panel",$D3*'Signal Count'!$L$13,
IF($C3="PLC Interface",$D3*'Signal Count'!$L$14,
)))))))))</f>
        <v>0</v>
      </c>
      <c r="P3" s="21">
        <f>IF($C3="Open/Close Pneumatic Valve",$D3*'Signal Count'!$M$5,
IF($C3="Modulating Pneumatic Valve",$D3*'Signal Count'!$M$6,
IF($C3="Motor Operated Valve",$D3*'Signal Count'!$M$7,
IF($C3="MCC Motor Starter",$D3*'Signal Count'!$M$8,
IF($C3="Motor Feeder Swgr Breaker",$D3*'Signal Count'!$M$9,
IF($C3="Main/Tie/Xfmr Feeder Swgr Breaker",$D3*'Signal Count'!$M$10,
IF($C3="Switchgear Main/Tie Breaker",$D3*'Signal Count'!$M$11,
IF($C3="Control Panel",$D3*'Signal Count'!$M$13,
IF($C3="PLC Interface",$D3*'Signal Count'!$M$14,
)))))))))</f>
        <v>0</v>
      </c>
      <c r="Q3" s="15"/>
    </row>
    <row r="4" spans="1:21" x14ac:dyDescent="0.25">
      <c r="A4" s="17" t="s">
        <v>16</v>
      </c>
      <c r="B4" s="119" t="s">
        <v>36</v>
      </c>
      <c r="C4" s="17" t="s">
        <v>38</v>
      </c>
      <c r="D4" s="104"/>
      <c r="E4" s="15" t="s">
        <v>42</v>
      </c>
      <c r="F4" s="15">
        <f>IF($C4="Open/Close Pneumatic Valve",$D4*'Signal Count'!$C$5,
IF($C4="Modulating Pneumatic Valve",$D4*'Signal Count'!$C$6,
IF($C4="Motor Operated Valve",$D4*'Signal Count'!$C$7,
IF($C4="MCC Motor Starter",$D4*'Signal Count'!$C$8,
IF($C4="Motor Feeder Swgr Breaker",$D4*'Signal Count'!$C$9,
IF($C4="Main/Tie/Xfmr Feeder Swgr Breaker",$D4*'Signal Count'!$C$10,
IF($C4="Switchgear Main/Tie Breaker",$D4*'Signal Count'!$C$11,
IF($C4="Control Panel",$D4*'Signal Count'!$C$13,
IF($C4="PLC Interface",$D4*'Signal Count'!$C$14,
)))))))))</f>
        <v>0</v>
      </c>
      <c r="G4" s="21">
        <f>IF($C4="Open/Close Pneumatic Valve",$D4*'Signal Count'!$D$5,
IF($C4="Modulating Pneumatic Valve",$D4*'Signal Count'!$D$6,
IF($C4="Motor Operated Valve",$D4*'Signal Count'!$D$7,
IF($C4="MCC Motor Starter",$D4*'Signal Count'!$D$8,
IF($C4="Motor Feeder Swgr Breaker",$D4*'Signal Count'!$D$9,
IF($C4="Main/Tie/Xfmr Feeder Swgr Breaker",$D4*'Signal Count'!$D$10,
IF($C4="Switchgear Main/Tie Breaker",$D4*'Signal Count'!$D$11,
IF($C4="Control Panel",$D4*'Signal Count'!$D$13,
IF($C4="PLC Interface",$D4*'Signal Count'!$D$14,
)))))))))</f>
        <v>0</v>
      </c>
      <c r="H4" s="21">
        <f>IF($C4="Open/Close Pneumatic Valve",$D4*'Signal Count'!$E$5,
IF($C4="Modulating Pneumatic Valve",$D4*'Signal Count'!$E$6,
IF($C4="Motor Operated Valve",$D4*'Signal Count'!$E$7,
IF($C4="MCC Motor Starter",$D4*'Signal Count'!$E$8,
IF($C4="Motor Feeder Swgr Breaker",$D4*'Signal Count'!$E$9,
IF($C4="Main/Tie/Xfmr Feeder Swgr Breaker",$D4*'Signal Count'!$E$10,
IF($C4="Switchgear Main/Tie Breaker",$D4*'Signal Count'!$E$11,
IF($C4="Control Panel",$D4*'Signal Count'!$E$13,
IF($C4="PLC Interface",$D4*'Signal Count'!$E$14,
)))))))))</f>
        <v>0</v>
      </c>
      <c r="I4" s="21">
        <f>IF($C4="Open/Close Pneumatic Valve",$D4*'Signal Count'!$F$5,
IF($C4="Modulating Pneumatic Valve",$D4*'Signal Count'!$F$6,
IF($C4="Motor Operated Valve",$D4*'Signal Count'!$F$7,
IF($C4="MCC Motor Starter",$D4*'Signal Count'!$F$8,
IF($C4="Motor Feeder Swgr Breaker",$D4*'Signal Count'!$F$9,
IF($C4="Main/Tie/Xfmr Feeder Swgr Breaker",$D4*'Signal Count'!$F$10,
IF($C4="Switchgear Main/Tie Breaker",$D4*'Signal Count'!$F$11,
IF($C4="Control Panel",$D4*'Signal Count'!$F$13,
IF($C4="PLC Interface",$D4*'Signal Count'!$F$14,
)))))))))</f>
        <v>0</v>
      </c>
      <c r="J4" s="21">
        <f>IF($C4="Open/Close Pneumatic Valve",$D4*'Signal Count'!$G$5,
IF($C4="Modulating Pneumatic Valve",$D4*'Signal Count'!$G$6,
IF($C4="Motor Operated Valve",$D4*'Signal Count'!$G$7,
IF($C4="MCC Motor Starter",$D4*'Signal Count'!$G$8,
IF($C4="Motor Feeder Swgr Breaker",$D4*'Signal Count'!$G$9,
IF($C4="Main/Tie/Xfmr Feeder Swgr Breaker",$D4*'Signal Count'!$G$10,
IF($C4="Switchgear Main/Tie Breaker",$D4*'Signal Count'!$G$11,
IF($C4="Control Panel",$D4*'Signal Count'!$G$13,
IF($C4="PLC Interface",$D4*'Signal Count'!$G$14,
)))))))))</f>
        <v>0</v>
      </c>
      <c r="K4" s="21">
        <f>IF($C4="Open/Close Pneumatic Valve",$D4*'Signal Count'!$H$5,
IF($C4="Modulating Pneumatic Valve",$D4*'Signal Count'!$H$6,
IF($C4="Motor Operated Valve",$D4*'Signal Count'!$H$7,
IF($C4="MCC Motor Starter",$D4*'Signal Count'!$H$8,
IF($C4="Motor Feeder Swgr Breaker",$D4*'Signal Count'!$H$9,
IF($C4="Main/Tie/Xfmr Feeder Swgr Breaker",$D4*'Signal Count'!$H$10,
IF($C4="Switchgear Main/Tie Breaker",$D4*'Signal Count'!$H$11,
IF($C4="Control Panel",$D4*'Signal Count'!$H$13,
IF($C4="PLC Interface",$D4*'Signal Count'!$H$14,
)))))))))</f>
        <v>0</v>
      </c>
      <c r="L4" s="21">
        <f>IF($C4="Open/Close Pneumatic Valve",$D4*'Signal Count'!$I$5,
IF($C4="Modulating Pneumatic Valve",$D4*'Signal Count'!$I$6,
IF($C4="Motor Operated Valve",$D4*'Signal Count'!$I$7,
IF($C4="MCC Motor Starter",$D4*'Signal Count'!$I$8,
IF($C4="Motor Feeder Swgr Breaker",$D4*'Signal Count'!$I$9,
IF($C4="Main/Tie/Xfmr Feeder Swgr Breaker",$D4*'Signal Count'!$I$10,
IF($C4="Switchgear Main/Tie Breaker",$D4*'Signal Count'!$I$11,
IF($C4="Control Panel",$D4*'Signal Count'!$I$13,
IF($C4="PLC Interface",$D4*'Signal Count'!$I$14,
)))))))))</f>
        <v>0</v>
      </c>
      <c r="M4" s="21">
        <f>IF($C4="Open/Close Pneumatic Valve",$D4*'Signal Count'!$J$5,
IF($C4="Modulating Pneumatic Valve",$D4*'Signal Count'!$J$6,
IF($C4="Motor Operated Valve",$D4*'Signal Count'!$J$7,
IF($C4="MCC Motor Starter",$D4*'Signal Count'!$J$8,
IF($C4="Motor Feeder Swgr Breaker",$D4*'Signal Count'!$J$9,
IF($C4="Main/Tie/Xfmr Feeder Swgr Breaker",$D4*'Signal Count'!$J$10,
IF($C4="Switchgear Main/Tie Breaker",$D4*'Signal Count'!$J$11,
IF($C4="Control Panel",$D4*'Signal Count'!$J$13,
IF($C4="PLC Interface",$D4*'Signal Count'!$J$14,
)))))))))</f>
        <v>0</v>
      </c>
      <c r="N4" s="21">
        <f>IF($C4="Open/Close Pneumatic Valve",$D4*'Signal Count'!$K$5,
IF($C4="Modulating Pneumatic Valve",$D4*'Signal Count'!$K$6,
IF($C4="Motor Operated Valve",$D4*'Signal Count'!$K$7,
IF($C4="MCC Motor Starter",$D4*'Signal Count'!$K$8,
IF($C4="Motor Feeder Swgr Breaker",$D4*'Signal Count'!$K$9,
IF($C4="Main/Tie/Xfmr Feeder Swgr Breaker",$D4*'Signal Count'!$K$10,
IF($C4="Switchgear Main/Tie Breaker",$D4*'Signal Count'!$K$11,
IF($C4="Control Panel",$D4*'Signal Count'!$K$13,
IF($C4="PLC Interface",$D4*'Signal Count'!$K$14,
)))))))))</f>
        <v>0</v>
      </c>
      <c r="O4" s="21">
        <f>IF($C4="Open/Close Pneumatic Valve",$D4*'Signal Count'!$L$5,
IF($C4="Modulating Pneumatic Valve",$D4*'Signal Count'!$L$6,
IF($C4="Motor Operated Valve",$D4*'Signal Count'!$L$7,
IF($C4="MCC Motor Starter",$D4*'Signal Count'!$L$8,
IF($C4="Motor Feeder Swgr Breaker",$D4*'Signal Count'!$L$9,
IF($C4="Main/Tie/Xfmr Feeder Swgr Breaker",$D4*'Signal Count'!$L$10,
IF($C4="Switchgear Main/Tie Breaker",$D4*'Signal Count'!$L$11,
IF($C4="Control Panel",$D4*'Signal Count'!$L$13,
IF($C4="PLC Interface",$D4*'Signal Count'!$L$14,
)))))))))</f>
        <v>0</v>
      </c>
      <c r="P4" s="21">
        <f>IF($C4="Open/Close Pneumatic Valve",$D4*'Signal Count'!$M$5,
IF($C4="Modulating Pneumatic Valve",$D4*'Signal Count'!$M$6,
IF($C4="Motor Operated Valve",$D4*'Signal Count'!$M$7,
IF($C4="MCC Motor Starter",$D4*'Signal Count'!$M$8,
IF($C4="Motor Feeder Swgr Breaker",$D4*'Signal Count'!$M$9,
IF($C4="Main/Tie/Xfmr Feeder Swgr Breaker",$D4*'Signal Count'!$M$10,
IF($C4="Switchgear Main/Tie Breaker",$D4*'Signal Count'!$M$11,
IF($C4="Control Panel",$D4*'Signal Count'!$M$13,
IF($C4="PLC Interface",$D4*'Signal Count'!$M$14,
)))))))))</f>
        <v>0</v>
      </c>
      <c r="Q4" s="15"/>
    </row>
    <row r="5" spans="1:21" x14ac:dyDescent="0.25">
      <c r="A5" s="17" t="s">
        <v>16</v>
      </c>
      <c r="B5" s="119" t="s">
        <v>36</v>
      </c>
      <c r="C5" s="17" t="s">
        <v>39</v>
      </c>
      <c r="D5" s="104"/>
      <c r="E5" s="15" t="s">
        <v>42</v>
      </c>
      <c r="F5" s="15">
        <f>IF($C5="Open/Close Pneumatic Valve",$D5*'Signal Count'!$C$5,
IF($C5="Modulating Pneumatic Valve",$D5*'Signal Count'!$C$6,
IF($C5="Motor Operated Valve",$D5*'Signal Count'!$C$7,
IF($C5="MCC Motor Starter",$D5*'Signal Count'!$C$8,
IF($C5="Motor Feeder Swgr Breaker",$D5*'Signal Count'!$C$9,
IF($C5="Main/Tie/Xfmr Feeder Swgr Breaker",$D5*'Signal Count'!$C$10,
IF($C5="Switchgear Main/Tie Breaker",$D5*'Signal Count'!$C$11,
IF($C5="Control Panel",$D5*'Signal Count'!$C$13,
IF($C5="PLC Interface",$D5*'Signal Count'!$C$14,
)))))))))</f>
        <v>0</v>
      </c>
      <c r="G5" s="21">
        <f>IF($C5="Open/Close Pneumatic Valve",$D5*'Signal Count'!$D$5,
IF($C5="Modulating Pneumatic Valve",$D5*'Signal Count'!$D$6,
IF($C5="Motor Operated Valve",$D5*'Signal Count'!$D$7,
IF($C5="MCC Motor Starter",$D5*'Signal Count'!$D$8,
IF($C5="Motor Feeder Swgr Breaker",$D5*'Signal Count'!$D$9,
IF($C5="Main/Tie/Xfmr Feeder Swgr Breaker",$D5*'Signal Count'!$D$10,
IF($C5="Switchgear Main/Tie Breaker",$D5*'Signal Count'!$D$11,
IF($C5="Control Panel",$D5*'Signal Count'!$D$13,
IF($C5="PLC Interface",$D5*'Signal Count'!$D$14,
)))))))))</f>
        <v>0</v>
      </c>
      <c r="H5" s="21">
        <f>IF($C5="Open/Close Pneumatic Valve",$D5*'Signal Count'!$E$5,
IF($C5="Modulating Pneumatic Valve",$D5*'Signal Count'!$E$6,
IF($C5="Motor Operated Valve",$D5*'Signal Count'!$E$7,
IF($C5="MCC Motor Starter",$D5*'Signal Count'!$E$8,
IF($C5="Motor Feeder Swgr Breaker",$D5*'Signal Count'!$E$9,
IF($C5="Main/Tie/Xfmr Feeder Swgr Breaker",$D5*'Signal Count'!$E$10,
IF($C5="Switchgear Main/Tie Breaker",$D5*'Signal Count'!$E$11,
IF($C5="Control Panel",$D5*'Signal Count'!$E$13,
IF($C5="PLC Interface",$D5*'Signal Count'!$E$14,
)))))))))</f>
        <v>0</v>
      </c>
      <c r="I5" s="21">
        <f>IF($C5="Open/Close Pneumatic Valve",$D5*'Signal Count'!$F$5,
IF($C5="Modulating Pneumatic Valve",$D5*'Signal Count'!$F$6,
IF($C5="Motor Operated Valve",$D5*'Signal Count'!$F$7,
IF($C5="MCC Motor Starter",$D5*'Signal Count'!$F$8,
IF($C5="Motor Feeder Swgr Breaker",$D5*'Signal Count'!$F$9,
IF($C5="Main/Tie/Xfmr Feeder Swgr Breaker",$D5*'Signal Count'!$F$10,
IF($C5="Switchgear Main/Tie Breaker",$D5*'Signal Count'!$F$11,
IF($C5="Control Panel",$D5*'Signal Count'!$F$13,
IF($C5="PLC Interface",$D5*'Signal Count'!$F$14,
)))))))))</f>
        <v>0</v>
      </c>
      <c r="J5" s="21">
        <f>IF($C5="Open/Close Pneumatic Valve",$D5*'Signal Count'!$G$5,
IF($C5="Modulating Pneumatic Valve",$D5*'Signal Count'!$G$6,
IF($C5="Motor Operated Valve",$D5*'Signal Count'!$G$7,
IF($C5="MCC Motor Starter",$D5*'Signal Count'!$G$8,
IF($C5="Motor Feeder Swgr Breaker",$D5*'Signal Count'!$G$9,
IF($C5="Main/Tie/Xfmr Feeder Swgr Breaker",$D5*'Signal Count'!$G$10,
IF($C5="Switchgear Main/Tie Breaker",$D5*'Signal Count'!$G$11,
IF($C5="Control Panel",$D5*'Signal Count'!$G$13,
IF($C5="PLC Interface",$D5*'Signal Count'!$G$14,
)))))))))</f>
        <v>0</v>
      </c>
      <c r="K5" s="21">
        <f>IF($C5="Open/Close Pneumatic Valve",$D5*'Signal Count'!$H$5,
IF($C5="Modulating Pneumatic Valve",$D5*'Signal Count'!$H$6,
IF($C5="Motor Operated Valve",$D5*'Signal Count'!$H$7,
IF($C5="MCC Motor Starter",$D5*'Signal Count'!$H$8,
IF($C5="Motor Feeder Swgr Breaker",$D5*'Signal Count'!$H$9,
IF($C5="Main/Tie/Xfmr Feeder Swgr Breaker",$D5*'Signal Count'!$H$10,
IF($C5="Switchgear Main/Tie Breaker",$D5*'Signal Count'!$H$11,
IF($C5="Control Panel",$D5*'Signal Count'!$H$13,
IF($C5="PLC Interface",$D5*'Signal Count'!$H$14,
)))))))))</f>
        <v>0</v>
      </c>
      <c r="L5" s="21">
        <f>IF($C5="Open/Close Pneumatic Valve",$D5*'Signal Count'!$I$5,
IF($C5="Modulating Pneumatic Valve",$D5*'Signal Count'!$I$6,
IF($C5="Motor Operated Valve",$D5*'Signal Count'!$I$7,
IF($C5="MCC Motor Starter",$D5*'Signal Count'!$I$8,
IF($C5="Motor Feeder Swgr Breaker",$D5*'Signal Count'!$I$9,
IF($C5="Main/Tie/Xfmr Feeder Swgr Breaker",$D5*'Signal Count'!$I$10,
IF($C5="Switchgear Main/Tie Breaker",$D5*'Signal Count'!$I$11,
IF($C5="Control Panel",$D5*'Signal Count'!$I$13,
IF($C5="PLC Interface",$D5*'Signal Count'!$I$14,
)))))))))</f>
        <v>0</v>
      </c>
      <c r="M5" s="21">
        <f>IF($C5="Open/Close Pneumatic Valve",$D5*'Signal Count'!$J$5,
IF($C5="Modulating Pneumatic Valve",$D5*'Signal Count'!$J$6,
IF($C5="Motor Operated Valve",$D5*'Signal Count'!$J$7,
IF($C5="MCC Motor Starter",$D5*'Signal Count'!$J$8,
IF($C5="Motor Feeder Swgr Breaker",$D5*'Signal Count'!$J$9,
IF($C5="Main/Tie/Xfmr Feeder Swgr Breaker",$D5*'Signal Count'!$J$10,
IF($C5="Switchgear Main/Tie Breaker",$D5*'Signal Count'!$J$11,
IF($C5="Control Panel",$D5*'Signal Count'!$J$13,
IF($C5="PLC Interface",$D5*'Signal Count'!$J$14,
)))))))))</f>
        <v>0</v>
      </c>
      <c r="N5" s="21">
        <f>IF($C5="Open/Close Pneumatic Valve",$D5*'Signal Count'!$K$5,
IF($C5="Modulating Pneumatic Valve",$D5*'Signal Count'!$K$6,
IF($C5="Motor Operated Valve",$D5*'Signal Count'!$K$7,
IF($C5="MCC Motor Starter",$D5*'Signal Count'!$K$8,
IF($C5="Motor Feeder Swgr Breaker",$D5*'Signal Count'!$K$9,
IF($C5="Main/Tie/Xfmr Feeder Swgr Breaker",$D5*'Signal Count'!$K$10,
IF($C5="Switchgear Main/Tie Breaker",$D5*'Signal Count'!$K$11,
IF($C5="Control Panel",$D5*'Signal Count'!$K$13,
IF($C5="PLC Interface",$D5*'Signal Count'!$K$14,
)))))))))</f>
        <v>0</v>
      </c>
      <c r="O5" s="21">
        <f>IF($C5="Open/Close Pneumatic Valve",$D5*'Signal Count'!$L$5,
IF($C5="Modulating Pneumatic Valve",$D5*'Signal Count'!$L$6,
IF($C5="Motor Operated Valve",$D5*'Signal Count'!$L$7,
IF($C5="MCC Motor Starter",$D5*'Signal Count'!$L$8,
IF($C5="Motor Feeder Swgr Breaker",$D5*'Signal Count'!$L$9,
IF($C5="Main/Tie/Xfmr Feeder Swgr Breaker",$D5*'Signal Count'!$L$10,
IF($C5="Switchgear Main/Tie Breaker",$D5*'Signal Count'!$L$11,
IF($C5="Control Panel",$D5*'Signal Count'!$L$13,
IF($C5="PLC Interface",$D5*'Signal Count'!$L$14,
)))))))))</f>
        <v>0</v>
      </c>
      <c r="P5" s="21">
        <f>IF($C5="Open/Close Pneumatic Valve",$D5*'Signal Count'!$M$5,
IF($C5="Modulating Pneumatic Valve",$D5*'Signal Count'!$M$6,
IF($C5="Motor Operated Valve",$D5*'Signal Count'!$M$7,
IF($C5="MCC Motor Starter",$D5*'Signal Count'!$M$8,
IF($C5="Motor Feeder Swgr Breaker",$D5*'Signal Count'!$M$9,
IF($C5="Main/Tie/Xfmr Feeder Swgr Breaker",$D5*'Signal Count'!$M$10,
IF($C5="Switchgear Main/Tie Breaker",$D5*'Signal Count'!$M$11,
IF($C5="Control Panel",$D5*'Signal Count'!$M$13,
IF($C5="PLC Interface",$D5*'Signal Count'!$M$14,
)))))))))</f>
        <v>0</v>
      </c>
      <c r="Q5" s="15"/>
    </row>
    <row r="6" spans="1:21" x14ac:dyDescent="0.25">
      <c r="A6" s="17" t="s">
        <v>16</v>
      </c>
      <c r="B6" s="119" t="s">
        <v>36</v>
      </c>
      <c r="C6" s="17" t="s">
        <v>190</v>
      </c>
      <c r="D6" s="104"/>
      <c r="E6" s="15" t="s">
        <v>42</v>
      </c>
      <c r="F6" s="15">
        <f>IF($C6="Open/Close Pneumatic Valve",$D6*'Signal Count'!$C$5,
IF($C6="Modulating Pneumatic Valve",$D6*'Signal Count'!$C$6,
IF($C6="Motor Operated Valve",$D6*'Signal Count'!$C$7,
IF($C6="MCC Motor Starter",$D6*'Signal Count'!$C$8,
IF($C6="Motor Feeder Swgr Breaker",$D6*'Signal Count'!$C$9,
IF($C6="Main/Tie/Xfmr Feeder Swgr Breaker",$D6*'Signal Count'!$C$10,
IF($C6="Switchgear Main/Tie Breaker",$D6*'Signal Count'!$C$11,
IF($C6="Control Panel",$D6*'Signal Count'!$C$13,
IF($C6="PLC Interface",$D6*'Signal Count'!$C$14,
)))))))))</f>
        <v>0</v>
      </c>
      <c r="G6" s="21">
        <f>IF($C6="Open/Close Pneumatic Valve",$D6*'Signal Count'!$D$5,
IF($C6="Modulating Pneumatic Valve",$D6*'Signal Count'!$D$6,
IF($C6="Motor Operated Valve",$D6*'Signal Count'!$D$7,
IF($C6="MCC Motor Starter",$D6*'Signal Count'!$D$8,
IF($C6="Motor Feeder Swgr Breaker",$D6*'Signal Count'!$D$9,
IF($C6="Main/Tie/Xfmr Feeder Swgr Breaker",$D6*'Signal Count'!$D$10,
IF($C6="Switchgear Main/Tie Breaker",$D6*'Signal Count'!$D$11,
IF($C6="Control Panel",$D6*'Signal Count'!$D$13,
IF($C6="PLC Interface",$D6*'Signal Count'!$D$14,
)))))))))</f>
        <v>0</v>
      </c>
      <c r="H6" s="21">
        <f>IF($C6="Open/Close Pneumatic Valve",$D6*'Signal Count'!$E$5,
IF($C6="Modulating Pneumatic Valve",$D6*'Signal Count'!$E$6,
IF($C6="Motor Operated Valve",$D6*'Signal Count'!$E$7,
IF($C6="MCC Motor Starter",$D6*'Signal Count'!$E$8,
IF($C6="Motor Feeder Swgr Breaker",$D6*'Signal Count'!$E$9,
IF($C6="Main/Tie/Xfmr Feeder Swgr Breaker",$D6*'Signal Count'!$E$10,
IF($C6="Switchgear Main/Tie Breaker",$D6*'Signal Count'!$E$11,
IF($C6="Control Panel",$D6*'Signal Count'!$E$13,
IF($C6="PLC Interface",$D6*'Signal Count'!$E$14,
)))))))))</f>
        <v>0</v>
      </c>
      <c r="I6" s="21">
        <f>IF($C6="Open/Close Pneumatic Valve",$D6*'Signal Count'!$F$5,
IF($C6="Modulating Pneumatic Valve",$D6*'Signal Count'!$F$6,
IF($C6="Motor Operated Valve",$D6*'Signal Count'!$F$7,
IF($C6="MCC Motor Starter",$D6*'Signal Count'!$F$8,
IF($C6="Motor Feeder Swgr Breaker",$D6*'Signal Count'!$F$9,
IF($C6="Main/Tie/Xfmr Feeder Swgr Breaker",$D6*'Signal Count'!$F$10,
IF($C6="Switchgear Main/Tie Breaker",$D6*'Signal Count'!$F$11,
IF($C6="Control Panel",$D6*'Signal Count'!$F$13,
IF($C6="PLC Interface",$D6*'Signal Count'!$F$14,
)))))))))</f>
        <v>0</v>
      </c>
      <c r="J6" s="21">
        <f>IF($C6="Open/Close Pneumatic Valve",$D6*'Signal Count'!$G$5,
IF($C6="Modulating Pneumatic Valve",$D6*'Signal Count'!$G$6,
IF($C6="Motor Operated Valve",$D6*'Signal Count'!$G$7,
IF($C6="MCC Motor Starter",$D6*'Signal Count'!$G$8,
IF($C6="Motor Feeder Swgr Breaker",$D6*'Signal Count'!$G$9,
IF($C6="Main/Tie/Xfmr Feeder Swgr Breaker",$D6*'Signal Count'!$G$10,
IF($C6="Switchgear Main/Tie Breaker",$D6*'Signal Count'!$G$11,
IF($C6="Control Panel",$D6*'Signal Count'!$G$13,
IF($C6="PLC Interface",$D6*'Signal Count'!$G$14,
)))))))))</f>
        <v>0</v>
      </c>
      <c r="K6" s="21">
        <f>IF($C6="Open/Close Pneumatic Valve",$D6*'Signal Count'!$H$5,
IF($C6="Modulating Pneumatic Valve",$D6*'Signal Count'!$H$6,
IF($C6="Motor Operated Valve",$D6*'Signal Count'!$H$7,
IF($C6="MCC Motor Starter",$D6*'Signal Count'!$H$8,
IF($C6="Motor Feeder Swgr Breaker",$D6*'Signal Count'!$H$9,
IF($C6="Main/Tie/Xfmr Feeder Swgr Breaker",$D6*'Signal Count'!$H$10,
IF($C6="Switchgear Main/Tie Breaker",$D6*'Signal Count'!$H$11,
IF($C6="Control Panel",$D6*'Signal Count'!$H$13,
IF($C6="PLC Interface",$D6*'Signal Count'!$H$14,
)))))))))</f>
        <v>0</v>
      </c>
      <c r="L6" s="21">
        <f>IF($C6="Open/Close Pneumatic Valve",$D6*'Signal Count'!$I$5,
IF($C6="Modulating Pneumatic Valve",$D6*'Signal Count'!$I$6,
IF($C6="Motor Operated Valve",$D6*'Signal Count'!$I$7,
IF($C6="MCC Motor Starter",$D6*'Signal Count'!$I$8,
IF($C6="Motor Feeder Swgr Breaker",$D6*'Signal Count'!$I$9,
IF($C6="Main/Tie/Xfmr Feeder Swgr Breaker",$D6*'Signal Count'!$I$10,
IF($C6="Switchgear Main/Tie Breaker",$D6*'Signal Count'!$I$11,
IF($C6="Control Panel",$D6*'Signal Count'!$I$13,
IF($C6="PLC Interface",$D6*'Signal Count'!$I$14,
)))))))))</f>
        <v>0</v>
      </c>
      <c r="M6" s="21">
        <f>IF($C6="Open/Close Pneumatic Valve",$D6*'Signal Count'!$J$5,
IF($C6="Modulating Pneumatic Valve",$D6*'Signal Count'!$J$6,
IF($C6="Motor Operated Valve",$D6*'Signal Count'!$J$7,
IF($C6="MCC Motor Starter",$D6*'Signal Count'!$J$8,
IF($C6="Motor Feeder Swgr Breaker",$D6*'Signal Count'!$J$9,
IF($C6="Main/Tie/Xfmr Feeder Swgr Breaker",$D6*'Signal Count'!$J$10,
IF($C6="Switchgear Main/Tie Breaker",$D6*'Signal Count'!$J$11,
IF($C6="Control Panel",$D6*'Signal Count'!$J$13,
IF($C6="PLC Interface",$D6*'Signal Count'!$J$14,
)))))))))</f>
        <v>0</v>
      </c>
      <c r="N6" s="21">
        <f>IF($C6="Open/Close Pneumatic Valve",$D6*'Signal Count'!$K$5,
IF($C6="Modulating Pneumatic Valve",$D6*'Signal Count'!$K$6,
IF($C6="Motor Operated Valve",$D6*'Signal Count'!$K$7,
IF($C6="MCC Motor Starter",$D6*'Signal Count'!$K$8,
IF($C6="Motor Feeder Swgr Breaker",$D6*'Signal Count'!$K$9,
IF($C6="Main/Tie/Xfmr Feeder Swgr Breaker",$D6*'Signal Count'!$K$10,
IF($C6="Switchgear Main/Tie Breaker",$D6*'Signal Count'!$K$11,
IF($C6="Control Panel",$D6*'Signal Count'!$K$13,
IF($C6="PLC Interface",$D6*'Signal Count'!$K$14,
)))))))))</f>
        <v>0</v>
      </c>
      <c r="O6" s="21">
        <f>IF($C6="Open/Close Pneumatic Valve",$D6*'Signal Count'!$L$5,
IF($C6="Modulating Pneumatic Valve",$D6*'Signal Count'!$L$6,
IF($C6="Motor Operated Valve",$D6*'Signal Count'!$L$7,
IF($C6="MCC Motor Starter",$D6*'Signal Count'!$L$8,
IF($C6="Motor Feeder Swgr Breaker",$D6*'Signal Count'!$L$9,
IF($C6="Main/Tie/Xfmr Feeder Swgr Breaker",$D6*'Signal Count'!$L$10,
IF($C6="Switchgear Main/Tie Breaker",$D6*'Signal Count'!$L$11,
IF($C6="Control Panel",$D6*'Signal Count'!$L$13,
IF($C6="PLC Interface",$D6*'Signal Count'!$L$14,
)))))))))</f>
        <v>0</v>
      </c>
      <c r="P6" s="21">
        <f>IF($C6="Open/Close Pneumatic Valve",$D6*'Signal Count'!$M$5,
IF($C6="Modulating Pneumatic Valve",$D6*'Signal Count'!$M$6,
IF($C6="Motor Operated Valve",$D6*'Signal Count'!$M$7,
IF($C6="MCC Motor Starter",$D6*'Signal Count'!$M$8,
IF($C6="Motor Feeder Swgr Breaker",$D6*'Signal Count'!$M$9,
IF($C6="Main/Tie/Xfmr Feeder Swgr Breaker",$D6*'Signal Count'!$M$10,
IF($C6="Switchgear Main/Tie Breaker",$D6*'Signal Count'!$M$11,
IF($C6="Control Panel",$D6*'Signal Count'!$M$13,
IF($C6="PLC Interface",$D6*'Signal Count'!$M$14,
)))))))))</f>
        <v>0</v>
      </c>
      <c r="Q6" s="15"/>
      <c r="S6" s="13"/>
      <c r="T6" s="13"/>
      <c r="U6" s="13"/>
    </row>
    <row r="7" spans="1:21" s="76" customFormat="1" x14ac:dyDescent="0.25">
      <c r="A7" s="17" t="s">
        <v>16</v>
      </c>
      <c r="B7" s="119" t="s">
        <v>36</v>
      </c>
      <c r="C7" s="17" t="s">
        <v>137</v>
      </c>
      <c r="D7" s="104"/>
      <c r="E7" s="15" t="s">
        <v>42</v>
      </c>
      <c r="F7" s="15">
        <f>IF($C7="Open/Close Pneumatic Valve",$D7*'Signal Count'!$C$5,
IF($C7="Modulating Pneumatic Valve",$D7*'Signal Count'!$C$6,
IF($C7="Motor Operated Valve",$D7*'Signal Count'!$C$7,
IF($C7="MCC Motor Starter",$D7*'Signal Count'!$C$8,
IF($C7="Motor Feeder Swgr Breaker",$D7*'Signal Count'!$C$9,
IF($C7="Main/Tie/Xfmr Feeder Swgr Breaker",$D7*'Signal Count'!$C$10,
IF($C7="Switchgear Main/Tie Breaker",$D7*'Signal Count'!$C$11,
IF($C7="Control Panel",$D7*'Signal Count'!$C$13,
IF($C7="PLC Interface",$D7*'Signal Count'!$C$14,
)))))))))</f>
        <v>0</v>
      </c>
      <c r="G7" s="21">
        <f>IF($C7="Open/Close Pneumatic Valve",$D7*'Signal Count'!$D$5,
IF($C7="Modulating Pneumatic Valve",$D7*'Signal Count'!$D$6,
IF($C7="Motor Operated Valve",$D7*'Signal Count'!$D$7,
IF($C7="MCC Motor Starter",$D7*'Signal Count'!$D$8,
IF($C7="Motor Feeder Swgr Breaker",$D7*'Signal Count'!$D$9,
IF($C7="Main/Tie/Xfmr Feeder Swgr Breaker",$D7*'Signal Count'!$D$10,
IF($C7="Switchgear Main/Tie Breaker",$D7*'Signal Count'!$D$11,
IF($C7="Control Panel",$D7*'Signal Count'!$D$13,
IF($C7="PLC Interface",$D7*'Signal Count'!$D$14,
)))))))))</f>
        <v>0</v>
      </c>
      <c r="H7" s="21">
        <f>IF($C7="Open/Close Pneumatic Valve",$D7*'Signal Count'!$E$5,
IF($C7="Modulating Pneumatic Valve",$D7*'Signal Count'!$E$6,
IF($C7="Motor Operated Valve",$D7*'Signal Count'!$E$7,
IF($C7="MCC Motor Starter",$D7*'Signal Count'!$E$8,
IF($C7="Motor Feeder Swgr Breaker",$D7*'Signal Count'!$E$9,
IF($C7="Main/Tie/Xfmr Feeder Swgr Breaker",$D7*'Signal Count'!$E$10,
IF($C7="Switchgear Main/Tie Breaker",$D7*'Signal Count'!$E$11,
IF($C7="Control Panel",$D7*'Signal Count'!$E$13,
IF($C7="PLC Interface",$D7*'Signal Count'!$E$14,
)))))))))</f>
        <v>0</v>
      </c>
      <c r="I7" s="21">
        <f>IF($C7="Open/Close Pneumatic Valve",$D7*'Signal Count'!$F$5,
IF($C7="Modulating Pneumatic Valve",$D7*'Signal Count'!$F$6,
IF($C7="Motor Operated Valve",$D7*'Signal Count'!$F$7,
IF($C7="MCC Motor Starter",$D7*'Signal Count'!$F$8,
IF($C7="Motor Feeder Swgr Breaker",$D7*'Signal Count'!$F$9,
IF($C7="Main/Tie/Xfmr Feeder Swgr Breaker",$D7*'Signal Count'!$F$10,
IF($C7="Switchgear Main/Tie Breaker",$D7*'Signal Count'!$F$11,
IF($C7="Control Panel",$D7*'Signal Count'!$F$13,
IF($C7="PLC Interface",$D7*'Signal Count'!$F$14,
)))))))))</f>
        <v>0</v>
      </c>
      <c r="J7" s="21">
        <f>IF($C7="Open/Close Pneumatic Valve",$D7*'Signal Count'!$G$5,
IF($C7="Modulating Pneumatic Valve",$D7*'Signal Count'!$G$6,
IF($C7="Motor Operated Valve",$D7*'Signal Count'!$G$7,
IF($C7="MCC Motor Starter",$D7*'Signal Count'!$G$8,
IF($C7="Motor Feeder Swgr Breaker",$D7*'Signal Count'!$G$9,
IF($C7="Main/Tie/Xfmr Feeder Swgr Breaker",$D7*'Signal Count'!$G$10,
IF($C7="Switchgear Main/Tie Breaker",$D7*'Signal Count'!$G$11,
IF($C7="Control Panel",$D7*'Signal Count'!$G$13,
IF($C7="PLC Interface",$D7*'Signal Count'!$G$14,
)))))))))</f>
        <v>0</v>
      </c>
      <c r="K7" s="21">
        <f>IF($C7="Open/Close Pneumatic Valve",$D7*'Signal Count'!$H$5,
IF($C7="Modulating Pneumatic Valve",$D7*'Signal Count'!$H$6,
IF($C7="Motor Operated Valve",$D7*'Signal Count'!$H$7,
IF($C7="MCC Motor Starter",$D7*'Signal Count'!$H$8,
IF($C7="Motor Feeder Swgr Breaker",$D7*'Signal Count'!$H$9,
IF($C7="Main/Tie/Xfmr Feeder Swgr Breaker",$D7*'Signal Count'!$H$10,
IF($C7="Switchgear Main/Tie Breaker",$D7*'Signal Count'!$H$11,
IF($C7="Control Panel",$D7*'Signal Count'!$H$13,
IF($C7="PLC Interface",$D7*'Signal Count'!$H$14,
)))))))))</f>
        <v>0</v>
      </c>
      <c r="L7" s="21">
        <f>IF($C7="Open/Close Pneumatic Valve",$D7*'Signal Count'!$I$5,
IF($C7="Modulating Pneumatic Valve",$D7*'Signal Count'!$I$6,
IF($C7="Motor Operated Valve",$D7*'Signal Count'!$I$7,
IF($C7="MCC Motor Starter",$D7*'Signal Count'!$I$8,
IF($C7="Motor Feeder Swgr Breaker",$D7*'Signal Count'!$I$9,
IF($C7="Main/Tie/Xfmr Feeder Swgr Breaker",$D7*'Signal Count'!$I$10,
IF($C7="Switchgear Main/Tie Breaker",$D7*'Signal Count'!$I$11,
IF($C7="Control Panel",$D7*'Signal Count'!$I$13,
IF($C7="PLC Interface",$D7*'Signal Count'!$I$14,
)))))))))</f>
        <v>0</v>
      </c>
      <c r="M7" s="21">
        <f>IF($C7="Open/Close Pneumatic Valve",$D7*'Signal Count'!$J$5,
IF($C7="Modulating Pneumatic Valve",$D7*'Signal Count'!$J$6,
IF($C7="Motor Operated Valve",$D7*'Signal Count'!$J$7,
IF($C7="MCC Motor Starter",$D7*'Signal Count'!$J$8,
IF($C7="Motor Feeder Swgr Breaker",$D7*'Signal Count'!$J$9,
IF($C7="Main/Tie/Xfmr Feeder Swgr Breaker",$D7*'Signal Count'!$J$10,
IF($C7="Switchgear Main/Tie Breaker",$D7*'Signal Count'!$J$11,
IF($C7="Control Panel",$D7*'Signal Count'!$J$13,
IF($C7="PLC Interface",$D7*'Signal Count'!$J$14,
)))))))))</f>
        <v>0</v>
      </c>
      <c r="N7" s="21">
        <f>IF($C7="Open/Close Pneumatic Valve",$D7*'Signal Count'!$K$5,
IF($C7="Modulating Pneumatic Valve",$D7*'Signal Count'!$K$6,
IF($C7="Motor Operated Valve",$D7*'Signal Count'!$K$7,
IF($C7="MCC Motor Starter",$D7*'Signal Count'!$K$8,
IF($C7="Motor Feeder Swgr Breaker",$D7*'Signal Count'!$K$9,
IF($C7="Main/Tie/Xfmr Feeder Swgr Breaker",$D7*'Signal Count'!$K$10,
IF($C7="Switchgear Main/Tie Breaker",$D7*'Signal Count'!$K$11,
IF($C7="Control Panel",$D7*'Signal Count'!$K$13,
IF($C7="PLC Interface",$D7*'Signal Count'!$K$14,
)))))))))</f>
        <v>0</v>
      </c>
      <c r="O7" s="21">
        <f>IF($C7="Open/Close Pneumatic Valve",$D7*'Signal Count'!$L$5,
IF($C7="Modulating Pneumatic Valve",$D7*'Signal Count'!$L$6,
IF($C7="Motor Operated Valve",$D7*'Signal Count'!$L$7,
IF($C7="MCC Motor Starter",$D7*'Signal Count'!$L$8,
IF($C7="Motor Feeder Swgr Breaker",$D7*'Signal Count'!$L$9,
IF($C7="Main/Tie/Xfmr Feeder Swgr Breaker",$D7*'Signal Count'!$L$10,
IF($C7="Switchgear Main/Tie Breaker",$D7*'Signal Count'!$L$11,
IF($C7="Control Panel",$D7*'Signal Count'!$L$13,
IF($C7="PLC Interface",$D7*'Signal Count'!$L$14,
)))))))))</f>
        <v>0</v>
      </c>
      <c r="P7" s="21">
        <f>IF($C7="Open/Close Pneumatic Valve",$D7*'Signal Count'!$M$5,
IF($C7="Modulating Pneumatic Valve",$D7*'Signal Count'!$M$6,
IF($C7="Motor Operated Valve",$D7*'Signal Count'!$M$7,
IF($C7="MCC Motor Starter",$D7*'Signal Count'!$M$8,
IF($C7="Motor Feeder Swgr Breaker",$D7*'Signal Count'!$M$9,
IF($C7="Main/Tie/Xfmr Feeder Swgr Breaker",$D7*'Signal Count'!$M$10,
IF($C7="Switchgear Main/Tie Breaker",$D7*'Signal Count'!$M$11,
IF($C7="Control Panel",$D7*'Signal Count'!$M$13,
IF($C7="PLC Interface",$D7*'Signal Count'!$M$14,
)))))))))</f>
        <v>0</v>
      </c>
      <c r="Q7" s="15"/>
      <c r="S7" s="13"/>
      <c r="T7" s="13"/>
      <c r="U7" s="13"/>
    </row>
    <row r="8" spans="1:21" x14ac:dyDescent="0.25">
      <c r="A8" s="17" t="s">
        <v>188</v>
      </c>
      <c r="B8" s="119"/>
      <c r="C8" s="17" t="s">
        <v>40</v>
      </c>
      <c r="D8" s="104"/>
      <c r="E8" s="15" t="s">
        <v>42</v>
      </c>
      <c r="F8" s="15">
        <f>IF($C8="Open/Close Pneumatic Valve",$D8*'Signal Count'!$C$5,
IF($C8="Modulating Pneumatic Valve",$D8*'Signal Count'!$C$6,
IF($C8="Motor Operated Valve",$D8*'Signal Count'!$C$7,
IF($C8="MCC Motor Starter",$D8*'Signal Count'!$C$8,
IF($C8="Motor Feeder Swgr Breaker",$D8*'Signal Count'!$C$9,
IF($C8="Main/Tie/Xfmr Feeder Swgr Breaker",$D8*'Signal Count'!$C$10,
IF($C8="Switchgear Main/Tie Breaker",$D8*'Signal Count'!$C$11,
IF($C8="Control Panel",$D8*'Signal Count'!$C$13,
IF($C8="PLC Interface",$D8*'Signal Count'!$C$14,
)))))))))</f>
        <v>0</v>
      </c>
      <c r="G8" s="21">
        <f>IF($C8="Open/Close Pneumatic Valve",$D8*'Signal Count'!$D$5,
IF($C8="Modulating Pneumatic Valve",$D8*'Signal Count'!$D$6,
IF($C8="Motor Operated Valve",$D8*'Signal Count'!$D$7,
IF($C8="MCC Motor Starter",$D8*'Signal Count'!$D$8,
IF($C8="Motor Feeder Swgr Breaker",$D8*'Signal Count'!$D$9,
IF($C8="Main/Tie/Xfmr Feeder Swgr Breaker",$D8*'Signal Count'!$D$10,
IF($C8="Switchgear Main/Tie Breaker",$D8*'Signal Count'!$D$11,
IF($C8="Control Panel",$D8*'Signal Count'!$D$13,
IF($C8="PLC Interface",$D8*'Signal Count'!$D$14,
)))))))))</f>
        <v>0</v>
      </c>
      <c r="H8" s="21">
        <f>IF($C8="Open/Close Pneumatic Valve",$D8*'Signal Count'!$E$5,
IF($C8="Modulating Pneumatic Valve",$D8*'Signal Count'!$E$6,
IF($C8="Motor Operated Valve",$D8*'Signal Count'!$E$7,
IF($C8="MCC Motor Starter",$D8*'Signal Count'!$E$8,
IF($C8="Motor Feeder Swgr Breaker",$D8*'Signal Count'!$E$9,
IF($C8="Main/Tie/Xfmr Feeder Swgr Breaker",$D8*'Signal Count'!$E$10,
IF($C8="Switchgear Main/Tie Breaker",$D8*'Signal Count'!$E$11,
IF($C8="Control Panel",$D8*'Signal Count'!$E$13,
IF($C8="PLC Interface",$D8*'Signal Count'!$E$14,
)))))))))</f>
        <v>0</v>
      </c>
      <c r="I8" s="21">
        <f>IF($C8="Open/Close Pneumatic Valve",$D8*'Signal Count'!$F$5,
IF($C8="Modulating Pneumatic Valve",$D8*'Signal Count'!$F$6,
IF($C8="Motor Operated Valve",$D8*'Signal Count'!$F$7,
IF($C8="MCC Motor Starter",$D8*'Signal Count'!$F$8,
IF($C8="Motor Feeder Swgr Breaker",$D8*'Signal Count'!$F$9,
IF($C8="Main/Tie/Xfmr Feeder Swgr Breaker",$D8*'Signal Count'!$F$10,
IF($C8="Switchgear Main/Tie Breaker",$D8*'Signal Count'!$F$11,
IF($C8="Control Panel",$D8*'Signal Count'!$F$13,
IF($C8="PLC Interface",$D8*'Signal Count'!$F$14,
)))))))))</f>
        <v>0</v>
      </c>
      <c r="J8" s="21">
        <f>IF($C8="Open/Close Pneumatic Valve",$D8*'Signal Count'!$G$5,
IF($C8="Modulating Pneumatic Valve",$D8*'Signal Count'!$G$6,
IF($C8="Motor Operated Valve",$D8*'Signal Count'!$G$7,
IF($C8="MCC Motor Starter",$D8*'Signal Count'!$G$8,
IF($C8="Motor Feeder Swgr Breaker",$D8*'Signal Count'!$G$9,
IF($C8="Main/Tie/Xfmr Feeder Swgr Breaker",$D8*'Signal Count'!$G$10,
IF($C8="Switchgear Main/Tie Breaker",$D8*'Signal Count'!$G$11,
IF($C8="Control Panel",$D8*'Signal Count'!$G$13,
IF($C8="PLC Interface",$D8*'Signal Count'!$G$14,
)))))))))</f>
        <v>0</v>
      </c>
      <c r="K8" s="21">
        <f>IF($C8="Open/Close Pneumatic Valve",$D8*'Signal Count'!$H$5,
IF($C8="Modulating Pneumatic Valve",$D8*'Signal Count'!$H$6,
IF($C8="Motor Operated Valve",$D8*'Signal Count'!$H$7,
IF($C8="MCC Motor Starter",$D8*'Signal Count'!$H$8,
IF($C8="Motor Feeder Swgr Breaker",$D8*'Signal Count'!$H$9,
IF($C8="Main/Tie/Xfmr Feeder Swgr Breaker",$D8*'Signal Count'!$H$10,
IF($C8="Switchgear Main/Tie Breaker",$D8*'Signal Count'!$H$11,
IF($C8="Control Panel",$D8*'Signal Count'!$H$13,
IF($C8="PLC Interface",$D8*'Signal Count'!$H$14,
)))))))))</f>
        <v>0</v>
      </c>
      <c r="L8" s="21">
        <f>IF($C8="Open/Close Pneumatic Valve",$D8*'Signal Count'!$I$5,
IF($C8="Modulating Pneumatic Valve",$D8*'Signal Count'!$I$6,
IF($C8="Motor Operated Valve",$D8*'Signal Count'!$I$7,
IF($C8="MCC Motor Starter",$D8*'Signal Count'!$I$8,
IF($C8="Motor Feeder Swgr Breaker",$D8*'Signal Count'!$I$9,
IF($C8="Main/Tie/Xfmr Feeder Swgr Breaker",$D8*'Signal Count'!$I$10,
IF($C8="Switchgear Main/Tie Breaker",$D8*'Signal Count'!$I$11,
IF($C8="Control Panel",$D8*'Signal Count'!$I$13,
IF($C8="PLC Interface",$D8*'Signal Count'!$I$14,
)))))))))</f>
        <v>0</v>
      </c>
      <c r="M8" s="21">
        <f>IF($C8="Open/Close Pneumatic Valve",$D8*'Signal Count'!$J$5,
IF($C8="Modulating Pneumatic Valve",$D8*'Signal Count'!$J$6,
IF($C8="Motor Operated Valve",$D8*'Signal Count'!$J$7,
IF($C8="MCC Motor Starter",$D8*'Signal Count'!$J$8,
IF($C8="Motor Feeder Swgr Breaker",$D8*'Signal Count'!$J$9,
IF($C8="Main/Tie/Xfmr Feeder Swgr Breaker",$D8*'Signal Count'!$J$10,
IF($C8="Switchgear Main/Tie Breaker",$D8*'Signal Count'!$J$11,
IF($C8="Control Panel",$D8*'Signal Count'!$J$13,
IF($C8="PLC Interface",$D8*'Signal Count'!$J$14,
)))))))))</f>
        <v>0</v>
      </c>
      <c r="N8" s="21">
        <f>IF($C8="Open/Close Pneumatic Valve",$D8*'Signal Count'!$K$5,
IF($C8="Modulating Pneumatic Valve",$D8*'Signal Count'!$K$6,
IF($C8="Motor Operated Valve",$D8*'Signal Count'!$K$7,
IF($C8="MCC Motor Starter",$D8*'Signal Count'!$K$8,
IF($C8="Motor Feeder Swgr Breaker",$D8*'Signal Count'!$K$9,
IF($C8="Main/Tie/Xfmr Feeder Swgr Breaker",$D8*'Signal Count'!$K$10,
IF($C8="Switchgear Main/Tie Breaker",$D8*'Signal Count'!$K$11,
IF($C8="Control Panel",$D8*'Signal Count'!$K$13,
IF($C8="PLC Interface",$D8*'Signal Count'!$K$14,
)))))))))</f>
        <v>0</v>
      </c>
      <c r="O8" s="21">
        <f>IF($C8="Open/Close Pneumatic Valve",$D8*'Signal Count'!$L$5,
IF($C8="Modulating Pneumatic Valve",$D8*'Signal Count'!$L$6,
IF($C8="Motor Operated Valve",$D8*'Signal Count'!$L$7,
IF($C8="MCC Motor Starter",$D8*'Signal Count'!$L$8,
IF($C8="Motor Feeder Swgr Breaker",$D8*'Signal Count'!$L$9,
IF($C8="Main/Tie/Xfmr Feeder Swgr Breaker",$D8*'Signal Count'!$L$10,
IF($C8="Switchgear Main/Tie Breaker",$D8*'Signal Count'!$L$11,
IF($C8="Control Panel",$D8*'Signal Count'!$L$13,
IF($C8="PLC Interface",$D8*'Signal Count'!$L$14,
)))))))))</f>
        <v>0</v>
      </c>
      <c r="P8" s="21">
        <f>IF($C8="Open/Close Pneumatic Valve",$D8*'Signal Count'!$M$5,
IF($C8="Modulating Pneumatic Valve",$D8*'Signal Count'!$M$6,
IF($C8="Motor Operated Valve",$D8*'Signal Count'!$M$7,
IF($C8="MCC Motor Starter",$D8*'Signal Count'!$M$8,
IF($C8="Motor Feeder Swgr Breaker",$D8*'Signal Count'!$M$9,
IF($C8="Main/Tie/Xfmr Feeder Swgr Breaker",$D8*'Signal Count'!$M$10,
IF($C8="Switchgear Main/Tie Breaker",$D8*'Signal Count'!$M$11,
IF($C8="Control Panel",$D8*'Signal Count'!$M$13,
IF($C8="PLC Interface",$D8*'Signal Count'!$M$14,
)))))))))</f>
        <v>0</v>
      </c>
      <c r="Q8" s="15"/>
    </row>
    <row r="9" spans="1:21" x14ac:dyDescent="0.25">
      <c r="A9" s="17" t="s">
        <v>136</v>
      </c>
      <c r="B9" s="119"/>
      <c r="C9" s="17" t="s">
        <v>47</v>
      </c>
      <c r="D9" s="104"/>
      <c r="E9" s="15" t="s">
        <v>42</v>
      </c>
      <c r="F9" s="15">
        <f>IF($C9="Open/Close Pneumatic Valve",$D9*'Signal Count'!$C$5,
IF($C9="Modulating Pneumatic Valve",$D9*'Signal Count'!$C$6,
IF($C9="Motor Operated Valve",$D9*'Signal Count'!$C$7,
IF($C9="MCC Motor Starter",$D9*'Signal Count'!$C$8,
IF($C9="Motor Feeder Swgr Breaker",$D9*'Signal Count'!$C$9,
IF($C9="Main/Tie/Xfmr Feeder Swgr Breaker",$D9*'Signal Count'!$C$10,
IF($C9="Switchgear Main/Tie Breaker",$D9*'Signal Count'!$C$11,
IF($C9="Control Panel",$D9*'Signal Count'!$C$13,
IF($C9="PLC Interface",$D9*'Signal Count'!$C$14,
)))))))))</f>
        <v>0</v>
      </c>
      <c r="G9" s="21">
        <f>IF($C9="Open/Close Pneumatic Valve",$D9*'Signal Count'!$D$5,
IF($C9="Modulating Pneumatic Valve",$D9*'Signal Count'!$D$6,
IF($C9="Motor Operated Valve",$D9*'Signal Count'!$D$7,
IF($C9="MCC Motor Starter",$D9*'Signal Count'!$D$8,
IF($C9="Motor Feeder Swgr Breaker",$D9*'Signal Count'!$D$9,
IF($C9="Main/Tie/Xfmr Feeder Swgr Breaker",$D9*'Signal Count'!$D$10,
IF($C9="Switchgear Main/Tie Breaker",$D9*'Signal Count'!$D$11,
IF($C9="Control Panel",$D9*'Signal Count'!$D$13,
IF($C9="PLC Interface",$D9*'Signal Count'!$D$14,
)))))))))</f>
        <v>0</v>
      </c>
      <c r="H9" s="21">
        <f>IF($C9="Open/Close Pneumatic Valve",$D9*'Signal Count'!$E$5,
IF($C9="Modulating Pneumatic Valve",$D9*'Signal Count'!$E$6,
IF($C9="Motor Operated Valve",$D9*'Signal Count'!$E$7,
IF($C9="MCC Motor Starter",$D9*'Signal Count'!$E$8,
IF($C9="Motor Feeder Swgr Breaker",$D9*'Signal Count'!$E$9,
IF($C9="Main/Tie/Xfmr Feeder Swgr Breaker",$D9*'Signal Count'!$E$10,
IF($C9="Switchgear Main/Tie Breaker",$D9*'Signal Count'!$E$11,
IF($C9="Control Panel",$D9*'Signal Count'!$E$13,
IF($C9="PLC Interface",$D9*'Signal Count'!$E$14,
)))))))))</f>
        <v>0</v>
      </c>
      <c r="I9" s="21">
        <f>IF($C9="Open/Close Pneumatic Valve",$D9*'Signal Count'!$F$5,
IF($C9="Modulating Pneumatic Valve",$D9*'Signal Count'!$F$6,
IF($C9="Motor Operated Valve",$D9*'Signal Count'!$F$7,
IF($C9="MCC Motor Starter",$D9*'Signal Count'!$F$8,
IF($C9="Motor Feeder Swgr Breaker",$D9*'Signal Count'!$F$9,
IF($C9="Main/Tie/Xfmr Feeder Swgr Breaker",$D9*'Signal Count'!$F$10,
IF($C9="Switchgear Main/Tie Breaker",$D9*'Signal Count'!$F$11,
IF($C9="Control Panel",$D9*'Signal Count'!$F$13,
IF($C9="PLC Interface",$D9*'Signal Count'!$F$14,
)))))))))</f>
        <v>0</v>
      </c>
      <c r="J9" s="21">
        <f>IF($C9="Open/Close Pneumatic Valve",$D9*'Signal Count'!$G$5,
IF($C9="Modulating Pneumatic Valve",$D9*'Signal Count'!$G$6,
IF($C9="Motor Operated Valve",$D9*'Signal Count'!$G$7,
IF($C9="MCC Motor Starter",$D9*'Signal Count'!$G$8,
IF($C9="Motor Feeder Swgr Breaker",$D9*'Signal Count'!$G$9,
IF($C9="Main/Tie/Xfmr Feeder Swgr Breaker",$D9*'Signal Count'!$G$10,
IF($C9="Switchgear Main/Tie Breaker",$D9*'Signal Count'!$G$11,
IF($C9="Control Panel",$D9*'Signal Count'!$G$13,
IF($C9="PLC Interface",$D9*'Signal Count'!$G$14,
)))))))))</f>
        <v>0</v>
      </c>
      <c r="K9" s="21">
        <f>IF($C9="Open/Close Pneumatic Valve",$D9*'Signal Count'!$H$5,
IF($C9="Modulating Pneumatic Valve",$D9*'Signal Count'!$H$6,
IF($C9="Motor Operated Valve",$D9*'Signal Count'!$H$7,
IF($C9="MCC Motor Starter",$D9*'Signal Count'!$H$8,
IF($C9="Motor Feeder Swgr Breaker",$D9*'Signal Count'!$H$9,
IF($C9="Main/Tie/Xfmr Feeder Swgr Breaker",$D9*'Signal Count'!$H$10,
IF($C9="Switchgear Main/Tie Breaker",$D9*'Signal Count'!$H$11,
IF($C9="Control Panel",$D9*'Signal Count'!$H$13,
IF($C9="PLC Interface",$D9*'Signal Count'!$H$14,
)))))))))</f>
        <v>0</v>
      </c>
      <c r="L9" s="21">
        <f>IF($C9="Open/Close Pneumatic Valve",$D9*'Signal Count'!$I$5,
IF($C9="Modulating Pneumatic Valve",$D9*'Signal Count'!$I$6,
IF($C9="Motor Operated Valve",$D9*'Signal Count'!$I$7,
IF($C9="MCC Motor Starter",$D9*'Signal Count'!$I$8,
IF($C9="Motor Feeder Swgr Breaker",$D9*'Signal Count'!$I$9,
IF($C9="Main/Tie/Xfmr Feeder Swgr Breaker",$D9*'Signal Count'!$I$10,
IF($C9="Switchgear Main/Tie Breaker",$D9*'Signal Count'!$I$11,
IF($C9="Control Panel",$D9*'Signal Count'!$I$13,
IF($C9="PLC Interface",$D9*'Signal Count'!$I$14,
)))))))))</f>
        <v>0</v>
      </c>
      <c r="M9" s="21">
        <f>IF($C9="Open/Close Pneumatic Valve",$D9*'Signal Count'!$J$5,
IF($C9="Modulating Pneumatic Valve",$D9*'Signal Count'!$J$6,
IF($C9="Motor Operated Valve",$D9*'Signal Count'!$J$7,
IF($C9="MCC Motor Starter",$D9*'Signal Count'!$J$8,
IF($C9="Motor Feeder Swgr Breaker",$D9*'Signal Count'!$J$9,
IF($C9="Main/Tie/Xfmr Feeder Swgr Breaker",$D9*'Signal Count'!$J$10,
IF($C9="Switchgear Main/Tie Breaker",$D9*'Signal Count'!$J$11,
IF($C9="Control Panel",$D9*'Signal Count'!$J$13,
IF($C9="PLC Interface",$D9*'Signal Count'!$J$14,
)))))))))</f>
        <v>0</v>
      </c>
      <c r="N9" s="21">
        <f>IF($C9="Open/Close Pneumatic Valve",$D9*'Signal Count'!$K$5,
IF($C9="Modulating Pneumatic Valve",$D9*'Signal Count'!$K$6,
IF($C9="Motor Operated Valve",$D9*'Signal Count'!$K$7,
IF($C9="MCC Motor Starter",$D9*'Signal Count'!$K$8,
IF($C9="Motor Feeder Swgr Breaker",$D9*'Signal Count'!$K$9,
IF($C9="Main/Tie/Xfmr Feeder Swgr Breaker",$D9*'Signal Count'!$K$10,
IF($C9="Switchgear Main/Tie Breaker",$D9*'Signal Count'!$K$11,
IF($C9="Control Panel",$D9*'Signal Count'!$K$13,
IF($C9="PLC Interface",$D9*'Signal Count'!$K$14,
)))))))))</f>
        <v>0</v>
      </c>
      <c r="O9" s="21">
        <f>IF($C9="Open/Close Pneumatic Valve",$D9*'Signal Count'!$L$5,
IF($C9="Modulating Pneumatic Valve",$D9*'Signal Count'!$L$6,
IF($C9="Motor Operated Valve",$D9*'Signal Count'!$L$7,
IF($C9="MCC Motor Starter",$D9*'Signal Count'!$L$8,
IF($C9="Motor Feeder Swgr Breaker",$D9*'Signal Count'!$L$9,
IF($C9="Main/Tie/Xfmr Feeder Swgr Breaker",$D9*'Signal Count'!$L$10,
IF($C9="Switchgear Main/Tie Breaker",$D9*'Signal Count'!$L$11,
IF($C9="Control Panel",$D9*'Signal Count'!$L$13,
IF($C9="PLC Interface",$D9*'Signal Count'!$L$14,
)))))))))</f>
        <v>0</v>
      </c>
      <c r="P9" s="21">
        <f>IF($C9="Open/Close Pneumatic Valve",$D9*'Signal Count'!$M$5,
IF($C9="Modulating Pneumatic Valve",$D9*'Signal Count'!$M$6,
IF($C9="Motor Operated Valve",$D9*'Signal Count'!$M$7,
IF($C9="MCC Motor Starter",$D9*'Signal Count'!$M$8,
IF($C9="Motor Feeder Swgr Breaker",$D9*'Signal Count'!$M$9,
IF($C9="Main/Tie/Xfmr Feeder Swgr Breaker",$D9*'Signal Count'!$M$10,
IF($C9="Switchgear Main/Tie Breaker",$D9*'Signal Count'!$M$11,
IF($C9="Control Panel",$D9*'Signal Count'!$M$13,
IF($C9="PLC Interface",$D9*'Signal Count'!$M$14,
)))))))))</f>
        <v>0</v>
      </c>
      <c r="Q9" s="15"/>
    </row>
    <row r="10" spans="1:21" x14ac:dyDescent="0.25">
      <c r="A10" s="17" t="s">
        <v>136</v>
      </c>
      <c r="B10" s="119"/>
      <c r="C10" s="17" t="s">
        <v>48</v>
      </c>
      <c r="D10" s="104"/>
      <c r="E10" s="15" t="s">
        <v>42</v>
      </c>
      <c r="F10" s="15">
        <f>IF($C10="Open/Close Pneumatic Valve",$D10*'Signal Count'!$C$5,
IF($C10="Modulating Pneumatic Valve",$D10*'Signal Count'!$C$6,
IF($C10="Motor Operated Valve",$D10*'Signal Count'!$C$7,
IF($C10="MCC Motor Starter",$D10*'Signal Count'!$C$8,
IF($C10="Motor Feeder Swgr Breaker",$D10*'Signal Count'!$C$9,
IF($C10="Main/Tie/Xfmr Feeder Swgr Breaker",$D10*'Signal Count'!$C$10,
IF($C10="Switchgear Main/Tie Breaker",$D10*'Signal Count'!$C$11,
IF($C10="Control Panel",$D10*'Signal Count'!$C$13,
IF($C10="PLC Interface",$D10*'Signal Count'!$C$14,
)))))))))</f>
        <v>0</v>
      </c>
      <c r="G10" s="21">
        <f>IF($C10="Open/Close Pneumatic Valve",$D10*'Signal Count'!$D$5,
IF($C10="Modulating Pneumatic Valve",$D10*'Signal Count'!$D$6,
IF($C10="Motor Operated Valve",$D10*'Signal Count'!$D$7,
IF($C10="MCC Motor Starter",$D10*'Signal Count'!$D$8,
IF($C10="Motor Feeder Swgr Breaker",$D10*'Signal Count'!$D$9,
IF($C10="Main/Tie/Xfmr Feeder Swgr Breaker",$D10*'Signal Count'!$D$10,
IF($C10="Switchgear Main/Tie Breaker",$D10*'Signal Count'!$D$11,
IF($C10="Control Panel",$D10*'Signal Count'!$D$13,
IF($C10="PLC Interface",$D10*'Signal Count'!$D$14,
)))))))))</f>
        <v>0</v>
      </c>
      <c r="H10" s="21">
        <f>IF($C10="Open/Close Pneumatic Valve",$D10*'Signal Count'!$E$5,
IF($C10="Modulating Pneumatic Valve",$D10*'Signal Count'!$E$6,
IF($C10="Motor Operated Valve",$D10*'Signal Count'!$E$7,
IF($C10="MCC Motor Starter",$D10*'Signal Count'!$E$8,
IF($C10="Motor Feeder Swgr Breaker",$D10*'Signal Count'!$E$9,
IF($C10="Main/Tie/Xfmr Feeder Swgr Breaker",$D10*'Signal Count'!$E$10,
IF($C10="Switchgear Main/Tie Breaker",$D10*'Signal Count'!$E$11,
IF($C10="Control Panel",$D10*'Signal Count'!$E$13,
IF($C10="PLC Interface",$D10*'Signal Count'!$E$14,
)))))))))</f>
        <v>0</v>
      </c>
      <c r="I10" s="21">
        <f>IF($C10="Open/Close Pneumatic Valve",$D10*'Signal Count'!$F$5,
IF($C10="Modulating Pneumatic Valve",$D10*'Signal Count'!$F$6,
IF($C10="Motor Operated Valve",$D10*'Signal Count'!$F$7,
IF($C10="MCC Motor Starter",$D10*'Signal Count'!$F$8,
IF($C10="Motor Feeder Swgr Breaker",$D10*'Signal Count'!$F$9,
IF($C10="Main/Tie/Xfmr Feeder Swgr Breaker",$D10*'Signal Count'!$F$10,
IF($C10="Switchgear Main/Tie Breaker",$D10*'Signal Count'!$F$11,
IF($C10="Control Panel",$D10*'Signal Count'!$F$13,
IF($C10="PLC Interface",$D10*'Signal Count'!$F$14,
)))))))))</f>
        <v>0</v>
      </c>
      <c r="J10" s="21">
        <f>IF($C10="Open/Close Pneumatic Valve",$D10*'Signal Count'!$G$5,
IF($C10="Modulating Pneumatic Valve",$D10*'Signal Count'!$G$6,
IF($C10="Motor Operated Valve",$D10*'Signal Count'!$G$7,
IF($C10="MCC Motor Starter",$D10*'Signal Count'!$G$8,
IF($C10="Motor Feeder Swgr Breaker",$D10*'Signal Count'!$G$9,
IF($C10="Main/Tie/Xfmr Feeder Swgr Breaker",$D10*'Signal Count'!$G$10,
IF($C10="Switchgear Main/Tie Breaker",$D10*'Signal Count'!$G$11,
IF($C10="Control Panel",$D10*'Signal Count'!$G$13,
IF($C10="PLC Interface",$D10*'Signal Count'!$G$14,
)))))))))</f>
        <v>0</v>
      </c>
      <c r="K10" s="21">
        <f>IF($C10="Open/Close Pneumatic Valve",$D10*'Signal Count'!$H$5,
IF($C10="Modulating Pneumatic Valve",$D10*'Signal Count'!$H$6,
IF($C10="Motor Operated Valve",$D10*'Signal Count'!$H$7,
IF($C10="MCC Motor Starter",$D10*'Signal Count'!$H$8,
IF($C10="Motor Feeder Swgr Breaker",$D10*'Signal Count'!$H$9,
IF($C10="Main/Tie/Xfmr Feeder Swgr Breaker",$D10*'Signal Count'!$H$10,
IF($C10="Switchgear Main/Tie Breaker",$D10*'Signal Count'!$H$11,
IF($C10="Control Panel",$D10*'Signal Count'!$H$13,
IF($C10="PLC Interface",$D10*'Signal Count'!$H$14,
)))))))))</f>
        <v>0</v>
      </c>
      <c r="L10" s="21">
        <f>IF($C10="Open/Close Pneumatic Valve",$D10*'Signal Count'!$I$5,
IF($C10="Modulating Pneumatic Valve",$D10*'Signal Count'!$I$6,
IF($C10="Motor Operated Valve",$D10*'Signal Count'!$I$7,
IF($C10="MCC Motor Starter",$D10*'Signal Count'!$I$8,
IF($C10="Motor Feeder Swgr Breaker",$D10*'Signal Count'!$I$9,
IF($C10="Main/Tie/Xfmr Feeder Swgr Breaker",$D10*'Signal Count'!$I$10,
IF($C10="Switchgear Main/Tie Breaker",$D10*'Signal Count'!$I$11,
IF($C10="Control Panel",$D10*'Signal Count'!$I$13,
IF($C10="PLC Interface",$D10*'Signal Count'!$I$14,
)))))))))</f>
        <v>0</v>
      </c>
      <c r="M10" s="21">
        <f>IF($C10="Open/Close Pneumatic Valve",$D10*'Signal Count'!$J$5,
IF($C10="Modulating Pneumatic Valve",$D10*'Signal Count'!$J$6,
IF($C10="Motor Operated Valve",$D10*'Signal Count'!$J$7,
IF($C10="MCC Motor Starter",$D10*'Signal Count'!$J$8,
IF($C10="Motor Feeder Swgr Breaker",$D10*'Signal Count'!$J$9,
IF($C10="Main/Tie/Xfmr Feeder Swgr Breaker",$D10*'Signal Count'!$J$10,
IF($C10="Switchgear Main/Tie Breaker",$D10*'Signal Count'!$J$11,
IF($C10="Control Panel",$D10*'Signal Count'!$J$13,
IF($C10="PLC Interface",$D10*'Signal Count'!$J$14,
)))))))))</f>
        <v>0</v>
      </c>
      <c r="N10" s="21">
        <f>IF($C10="Open/Close Pneumatic Valve",$D10*'Signal Count'!$K$5,
IF($C10="Modulating Pneumatic Valve",$D10*'Signal Count'!$K$6,
IF($C10="Motor Operated Valve",$D10*'Signal Count'!$K$7,
IF($C10="MCC Motor Starter",$D10*'Signal Count'!$K$8,
IF($C10="Motor Feeder Swgr Breaker",$D10*'Signal Count'!$K$9,
IF($C10="Main/Tie/Xfmr Feeder Swgr Breaker",$D10*'Signal Count'!$K$10,
IF($C10="Switchgear Main/Tie Breaker",$D10*'Signal Count'!$K$11,
IF($C10="Control Panel",$D10*'Signal Count'!$K$13,
IF($C10="PLC Interface",$D10*'Signal Count'!$K$14,
)))))))))</f>
        <v>0</v>
      </c>
      <c r="O10" s="21">
        <f>IF($C10="Open/Close Pneumatic Valve",$D10*'Signal Count'!$L$5,
IF($C10="Modulating Pneumatic Valve",$D10*'Signal Count'!$L$6,
IF($C10="Motor Operated Valve",$D10*'Signal Count'!$L$7,
IF($C10="MCC Motor Starter",$D10*'Signal Count'!$L$8,
IF($C10="Motor Feeder Swgr Breaker",$D10*'Signal Count'!$L$9,
IF($C10="Main/Tie/Xfmr Feeder Swgr Breaker",$D10*'Signal Count'!$L$10,
IF($C10="Switchgear Main/Tie Breaker",$D10*'Signal Count'!$L$11,
IF($C10="Control Panel",$D10*'Signal Count'!$L$13,
IF($C10="PLC Interface",$D10*'Signal Count'!$L$14,
)))))))))</f>
        <v>0</v>
      </c>
      <c r="P10" s="21">
        <f>IF($C10="Open/Close Pneumatic Valve",$D10*'Signal Count'!$M$5,
IF($C10="Modulating Pneumatic Valve",$D10*'Signal Count'!$M$6,
IF($C10="Motor Operated Valve",$D10*'Signal Count'!$M$7,
IF($C10="MCC Motor Starter",$D10*'Signal Count'!$M$8,
IF($C10="Motor Feeder Swgr Breaker",$D10*'Signal Count'!$M$9,
IF($C10="Main/Tie/Xfmr Feeder Swgr Breaker",$D10*'Signal Count'!$M$10,
IF($C10="Switchgear Main/Tie Breaker",$D10*'Signal Count'!$M$11,
IF($C10="Control Panel",$D10*'Signal Count'!$M$13,
IF($C10="PLC Interface",$D10*'Signal Count'!$M$14,
)))))))))</f>
        <v>0</v>
      </c>
      <c r="Q10" s="15"/>
    </row>
    <row r="11" spans="1:21" x14ac:dyDescent="0.25">
      <c r="A11" s="17" t="s">
        <v>136</v>
      </c>
      <c r="B11" s="119"/>
      <c r="C11" s="17" t="s">
        <v>49</v>
      </c>
      <c r="D11" s="104"/>
      <c r="E11" s="15" t="s">
        <v>42</v>
      </c>
      <c r="F11" s="15">
        <f>IF($C11="Open/Close Pneumatic Valve",$D11*'Signal Count'!$C$5,
IF($C11="Modulating Pneumatic Valve",$D11*'Signal Count'!$C$6,
IF($C11="Motor Operated Valve",$D11*'Signal Count'!$C$7,
IF($C11="MCC Motor Starter",$D11*'Signal Count'!$C$8,
IF($C11="Motor Feeder Swgr Breaker",$D11*'Signal Count'!$C$9,
IF($C11="Main/Tie/Xfmr Feeder Swgr Breaker",$D11*'Signal Count'!$C$10,
IF($C11="Switchgear Main/Tie Breaker",$D11*'Signal Count'!$C$11,
IF($C11="Control Panel",$D11*'Signal Count'!$C$13,
IF($C11="PLC Interface",$D11*'Signal Count'!$C$14,
)))))))))</f>
        <v>0</v>
      </c>
      <c r="G11" s="21">
        <f>IF($C11="Open/Close Pneumatic Valve",$D11*'Signal Count'!$D$5,
IF($C11="Modulating Pneumatic Valve",$D11*'Signal Count'!$D$6,
IF($C11="Motor Operated Valve",$D11*'Signal Count'!$D$7,
IF($C11="MCC Motor Starter",$D11*'Signal Count'!$D$8,
IF($C11="Motor Feeder Swgr Breaker",$D11*'Signal Count'!$D$9,
IF($C11="Main/Tie/Xfmr Feeder Swgr Breaker",$D11*'Signal Count'!$D$10,
IF($C11="Switchgear Main/Tie Breaker",$D11*'Signal Count'!$D$11,
IF($C11="Control Panel",$D11*'Signal Count'!$D$13,
IF($C11="PLC Interface",$D11*'Signal Count'!$D$14,
)))))))))</f>
        <v>0</v>
      </c>
      <c r="H11" s="21">
        <f>IF($C11="Open/Close Pneumatic Valve",$D11*'Signal Count'!$E$5,
IF($C11="Modulating Pneumatic Valve",$D11*'Signal Count'!$E$6,
IF($C11="Motor Operated Valve",$D11*'Signal Count'!$E$7,
IF($C11="MCC Motor Starter",$D11*'Signal Count'!$E$8,
IF($C11="Motor Feeder Swgr Breaker",$D11*'Signal Count'!$E$9,
IF($C11="Main/Tie/Xfmr Feeder Swgr Breaker",$D11*'Signal Count'!$E$10,
IF($C11="Switchgear Main/Tie Breaker",$D11*'Signal Count'!$E$11,
IF($C11="Control Panel",$D11*'Signal Count'!$E$13,
IF($C11="PLC Interface",$D11*'Signal Count'!$E$14,
)))))))))</f>
        <v>0</v>
      </c>
      <c r="I11" s="21">
        <f>IF($C11="Open/Close Pneumatic Valve",$D11*'Signal Count'!$F$5,
IF($C11="Modulating Pneumatic Valve",$D11*'Signal Count'!$F$6,
IF($C11="Motor Operated Valve",$D11*'Signal Count'!$F$7,
IF($C11="MCC Motor Starter",$D11*'Signal Count'!$F$8,
IF($C11="Motor Feeder Swgr Breaker",$D11*'Signal Count'!$F$9,
IF($C11="Main/Tie/Xfmr Feeder Swgr Breaker",$D11*'Signal Count'!$F$10,
IF($C11="Switchgear Main/Tie Breaker",$D11*'Signal Count'!$F$11,
IF($C11="Control Panel",$D11*'Signal Count'!$F$13,
IF($C11="PLC Interface",$D11*'Signal Count'!$F$14,
)))))))))</f>
        <v>0</v>
      </c>
      <c r="J11" s="21">
        <f>IF($C11="Open/Close Pneumatic Valve",$D11*'Signal Count'!$G$5,
IF($C11="Modulating Pneumatic Valve",$D11*'Signal Count'!$G$6,
IF($C11="Motor Operated Valve",$D11*'Signal Count'!$G$7,
IF($C11="MCC Motor Starter",$D11*'Signal Count'!$G$8,
IF($C11="Motor Feeder Swgr Breaker",$D11*'Signal Count'!$G$9,
IF($C11="Main/Tie/Xfmr Feeder Swgr Breaker",$D11*'Signal Count'!$G$10,
IF($C11="Switchgear Main/Tie Breaker",$D11*'Signal Count'!$G$11,
IF($C11="Control Panel",$D11*'Signal Count'!$G$13,
IF($C11="PLC Interface",$D11*'Signal Count'!$G$14,
)))))))))</f>
        <v>0</v>
      </c>
      <c r="K11" s="21">
        <f>IF($C11="Open/Close Pneumatic Valve",$D11*'Signal Count'!$H$5,
IF($C11="Modulating Pneumatic Valve",$D11*'Signal Count'!$H$6,
IF($C11="Motor Operated Valve",$D11*'Signal Count'!$H$7,
IF($C11="MCC Motor Starter",$D11*'Signal Count'!$H$8,
IF($C11="Motor Feeder Swgr Breaker",$D11*'Signal Count'!$H$9,
IF($C11="Main/Tie/Xfmr Feeder Swgr Breaker",$D11*'Signal Count'!$H$10,
IF($C11="Switchgear Main/Tie Breaker",$D11*'Signal Count'!$H$11,
IF($C11="Control Panel",$D11*'Signal Count'!$H$13,
IF($C11="PLC Interface",$D11*'Signal Count'!$H$14,
)))))))))</f>
        <v>0</v>
      </c>
      <c r="L11" s="21">
        <f>IF($C11="Open/Close Pneumatic Valve",$D11*'Signal Count'!$I$5,
IF($C11="Modulating Pneumatic Valve",$D11*'Signal Count'!$I$6,
IF($C11="Motor Operated Valve",$D11*'Signal Count'!$I$7,
IF($C11="MCC Motor Starter",$D11*'Signal Count'!$I$8,
IF($C11="Motor Feeder Swgr Breaker",$D11*'Signal Count'!$I$9,
IF($C11="Main/Tie/Xfmr Feeder Swgr Breaker",$D11*'Signal Count'!$I$10,
IF($C11="Switchgear Main/Tie Breaker",$D11*'Signal Count'!$I$11,
IF($C11="Control Panel",$D11*'Signal Count'!$I$13,
IF($C11="PLC Interface",$D11*'Signal Count'!$I$14,
)))))))))</f>
        <v>0</v>
      </c>
      <c r="M11" s="21">
        <f>IF($C11="Open/Close Pneumatic Valve",$D11*'Signal Count'!$J$5,
IF($C11="Modulating Pneumatic Valve",$D11*'Signal Count'!$J$6,
IF($C11="Motor Operated Valve",$D11*'Signal Count'!$J$7,
IF($C11="MCC Motor Starter",$D11*'Signal Count'!$J$8,
IF($C11="Motor Feeder Swgr Breaker",$D11*'Signal Count'!$J$9,
IF($C11="Main/Tie/Xfmr Feeder Swgr Breaker",$D11*'Signal Count'!$J$10,
IF($C11="Switchgear Main/Tie Breaker",$D11*'Signal Count'!$J$11,
IF($C11="Control Panel",$D11*'Signal Count'!$J$13,
IF($C11="PLC Interface",$D11*'Signal Count'!$J$14,
)))))))))</f>
        <v>0</v>
      </c>
      <c r="N11" s="21">
        <f>IF($C11="Open/Close Pneumatic Valve",$D11*'Signal Count'!$K$5,
IF($C11="Modulating Pneumatic Valve",$D11*'Signal Count'!$K$6,
IF($C11="Motor Operated Valve",$D11*'Signal Count'!$K$7,
IF($C11="MCC Motor Starter",$D11*'Signal Count'!$K$8,
IF($C11="Motor Feeder Swgr Breaker",$D11*'Signal Count'!$K$9,
IF($C11="Main/Tie/Xfmr Feeder Swgr Breaker",$D11*'Signal Count'!$K$10,
IF($C11="Switchgear Main/Tie Breaker",$D11*'Signal Count'!$K$11,
IF($C11="Control Panel",$D11*'Signal Count'!$K$13,
IF($C11="PLC Interface",$D11*'Signal Count'!$K$14,
)))))))))</f>
        <v>0</v>
      </c>
      <c r="O11" s="21">
        <f>IF($C11="Open/Close Pneumatic Valve",$D11*'Signal Count'!$L$5,
IF($C11="Modulating Pneumatic Valve",$D11*'Signal Count'!$L$6,
IF($C11="Motor Operated Valve",$D11*'Signal Count'!$L$7,
IF($C11="MCC Motor Starter",$D11*'Signal Count'!$L$8,
IF($C11="Motor Feeder Swgr Breaker",$D11*'Signal Count'!$L$9,
IF($C11="Main/Tie/Xfmr Feeder Swgr Breaker",$D11*'Signal Count'!$L$10,
IF($C11="Switchgear Main/Tie Breaker",$D11*'Signal Count'!$L$11,
IF($C11="Control Panel",$D11*'Signal Count'!$L$13,
IF($C11="PLC Interface",$D11*'Signal Count'!$L$14,
)))))))))</f>
        <v>0</v>
      </c>
      <c r="P11" s="21">
        <f>IF($C11="Open/Close Pneumatic Valve",$D11*'Signal Count'!$M$5,
IF($C11="Modulating Pneumatic Valve",$D11*'Signal Count'!$M$6,
IF($C11="Motor Operated Valve",$D11*'Signal Count'!$M$7,
IF($C11="MCC Motor Starter",$D11*'Signal Count'!$M$8,
IF($C11="Motor Feeder Swgr Breaker",$D11*'Signal Count'!$M$9,
IF($C11="Main/Tie/Xfmr Feeder Swgr Breaker",$D11*'Signal Count'!$M$10,
IF($C11="Switchgear Main/Tie Breaker",$D11*'Signal Count'!$M$11,
IF($C11="Control Panel",$D11*'Signal Count'!$M$13,
IF($C11="PLC Interface",$D11*'Signal Count'!$M$14,
)))))))))</f>
        <v>0</v>
      </c>
      <c r="Q11" s="15"/>
    </row>
    <row r="12" spans="1:21" s="16" customFormat="1" x14ac:dyDescent="0.25">
      <c r="A12" s="17"/>
      <c r="B12" s="119"/>
      <c r="C12" s="17" t="s">
        <v>201</v>
      </c>
      <c r="D12" s="104"/>
      <c r="E12" s="15" t="s">
        <v>42</v>
      </c>
      <c r="F12" s="15">
        <f>IF($C12="Open/Close Pneumatic Valve",$D12*'Signal Count'!$C$5,
IF($C12="Modulating Pneumatic Valve",$D12*'Signal Count'!$C$6,
IF($C12="Motor Operated Valve",$D12*'Signal Count'!$C$7,
IF($C12="MCC Motor Starter",$D12*'Signal Count'!$C$8,
IF($C12="Motor Feeder Swgr Breaker",$D12*'Signal Count'!$C$9,
IF($C12="Main/Tie/Xfmr Feeder Swgr Breaker",$D12*'Signal Count'!$C$10,
IF($C12="Switchgear Main/Tie Breaker",$D12*'Signal Count'!$C$11,
IF($C12="HRSG",$D12*'Signal Count'!$C$21,
IF($C12="CT",$D12*'Signal Count'!$C$22,
IF($C12="ST",$D12*'Signal Count'!$C$23,
IF($C12="SCR",$D12*'Signal Count'!$C$24
)))))))))))</f>
        <v>0</v>
      </c>
      <c r="G12" s="15">
        <f>IF($C12="Open/Close Pneumatic Valve",$D12*'Signal Count'!$D$5,
IF($C12="Modulating Pneumatic Valve",$D12*'Signal Count'!$D$6,
IF($C12="Motor Operated Valve",$D12*'Signal Count'!$D$7,
IF($C12="MCC Motor Starter",$D12*'Signal Count'!$D$8,
IF($C12="Motor Feeder Swgr Breaker",$D12*'Signal Count'!$D$9,
IF($C12="Main/Tie/Xfmr Feeder Swgr Breaker",$D12*'Signal Count'!$D$10,
IF($C12="Switchgear Main/Tie Breaker",$D12*'Signal Count'!$D$11,
IF($C12="HRSG",$D12*'Signal Count'!$D$21,
IF($C12="CT",$D12*'Signal Count'!$D$22,
IF($C12="ST",$D12*'Signal Count'!$D$23,
IF($C12="SCR",$D12*'Signal Count'!$D$24
)))))))))))</f>
        <v>0</v>
      </c>
      <c r="H12" s="15">
        <f>IF($C12="Open/Close Pneumatic Valve",$D12*'Signal Count'!$E$5,
IF($C12="Modulating Pneumatic Valve",$D12*'Signal Count'!$E$6,
IF($C12="Motor Operated Valve",$D12*'Signal Count'!$E$7,
IF($C12="MCC Motor Starter",$D12*'Signal Count'!$E$8,
IF($C12="Motor Feeder Swgr Breaker",$D12*'Signal Count'!$E$9,
IF($C12="Main/Tie/Xfmr Feeder Swgr Breaker",$D12*'Signal Count'!$E$10,
IF($C12="Switchgear Main/Tie Breaker",$D12*'Signal Count'!$E$11,
IF($C12="HRSG",$D12*'Signal Count'!$E$21,
IF($C12="CT",$D12*'Signal Count'!$E$22,
IF($C12="ST",$D12*'Signal Count'!$E$23,
IF($C12="SCR",$D12*'Signal Count'!$E$24
)))))))))))</f>
        <v>0</v>
      </c>
      <c r="I12" s="15">
        <f>IF($C12="Open/Close Pneumatic Valve",$D12*'Signal Count'!$F$5,
IF($C12="Modulating Pneumatic Valve",$D12*'Signal Count'!$F$6,
IF($C12="Motor Operated Valve",$D12*'Signal Count'!$F$7,
IF($C12="MCC Motor Starter",$D12*'Signal Count'!$F$8,
IF($C12="Motor Feeder Swgr Breaker",$D12*'Signal Count'!$F$9,
IF($C12="Main/Tie/Xfmr Feeder Swgr Breaker",$D12*'Signal Count'!$F$10,
IF($C12="Switchgear Main/Tie Breaker",$D12*'Signal Count'!$F$11,
IF($C12="HRSG",$D12*'Signal Count'!$F$21,
IF($C12="CT",$D12*'Signal Count'!$F$22,
IF($C12="ST",$D12*'Signal Count'!$F$23,
IF($C12="SCR",$D12*'Signal Count'!$F$24
)))))))))))</f>
        <v>0</v>
      </c>
      <c r="J12" s="15">
        <f>IF($C12="Open/Close Pneumatic Valve",$D12*'Signal Count'!$G$5,
IF($C12="Modulating Pneumatic Valve",$D12*'Signal Count'!$G$6,
IF($C12="Motor Operated Valve",$D12*'Signal Count'!$G$7,
IF($C12="MCC Motor Starter",$D12*'Signal Count'!$G$8,
IF($C12="Motor Feeder Swgr Breaker",$D12*'Signal Count'!$G$9,
IF($C12="Main/Tie/Xfmr Feeder Swgr Breaker",$D12*'Signal Count'!$G$10,
IF($C12="Switchgear Main/Tie Breaker",$D12*'Signal Count'!$G$11,
IF($C12="HRSG",$D12*'Signal Count'!$G$21,
IF($C12="CT",$D12*'Signal Count'!$G$22,
IF($C12="ST",$D12*'Signal Count'!$G$23,
IF($C12="SCR",$D12*'Signal Count'!$G$24
)))))))))))</f>
        <v>0</v>
      </c>
      <c r="K12" s="15">
        <f>IF($C12="Open/Close Pneumatic Valve",$D12*'Signal Count'!$H$5,
IF($C12="Modulating Pneumatic Valve",$D12*'Signal Count'!$H$6,
IF($C12="Motor Operated Valve",$D12*'Signal Count'!$H$7,
IF($C12="MCC Motor Starter",$D12*'Signal Count'!$H$8,
IF($C12="Motor Feeder Swgr Breaker",$D12*'Signal Count'!$H$9,
IF($C12="Main/Tie/Xfmr Feeder Swgr Breaker",$D12*'Signal Count'!$H$10,
IF($C12="Switchgear Main/Tie Breaker",$D12*'Signal Count'!$H$11,
IF($C12="HRSG",$D12*'Signal Count'!$H$21,
IF($C12="CT",$D12*'Signal Count'!$H$22,
IF($C12="ST",$D12*'Signal Count'!$H$23,
IF($C12="SCR",$D12*'Signal Count'!$H$24
)))))))))))</f>
        <v>0</v>
      </c>
      <c r="L12" s="15">
        <f>IF($C12="Open/Close Pneumatic Valve",$D12*'Signal Count'!$I$5,
IF($C12="Modulating Pneumatic Valve",$D12*'Signal Count'!$I$6,
IF($C12="Motor Operated Valve",$D12*'Signal Count'!$I$7,
IF($C12="MCC Motor Starter",$D12*'Signal Count'!$I$8,
IF($C12="Motor Feeder Swgr Breaker",$D12*'Signal Count'!$I$9,
IF($C12="Main/Tie/Xfmr Feeder Swgr Breaker",$D12*'Signal Count'!$I$10,
IF($C12="Switchgear Main/Tie Breaker",$D12*'Signal Count'!$I$11,
IF($C12="HRSG",$D12*'Signal Count'!$I$21,
IF($C12="CT",$D12*'Signal Count'!$I$22,
IF($C12="ST",$D12*'Signal Count'!$I$23,
IF($C12="SCR",$D12*'Signal Count'!$I$24
)))))))))))</f>
        <v>0</v>
      </c>
      <c r="M12" s="15">
        <f>IF($C12="Open/Close Pneumatic Valve",$D12*'Signal Count'!$J$5,
IF($C12="Modulating Pneumatic Valve",$D12*'Signal Count'!$J$6,
IF($C12="Motor Operated Valve",$D12*'Signal Count'!$J$7,
IF($C12="MCC Motor Starter",$D12*'Signal Count'!$J$8,
IF($C12="Motor Feeder Swgr Breaker",$D12*'Signal Count'!$J$9,
IF($C12="Main/Tie/Xfmr Feeder Swgr Breaker",$D12*'Signal Count'!$J$10,
IF($C12="Switchgear Main/Tie Breaker",$D12*'Signal Count'!$J$11,
IF($C12="HRSG",$D12*'Signal Count'!$J$21,
IF($C12="CT",$D12*'Signal Count'!$J$22,
IF($C12="ST",$D12*'Signal Count'!$J$23,
IF($C12="SCR",$D12*'Signal Count'!$J$24
)))))))))))</f>
        <v>0</v>
      </c>
      <c r="N12" s="15">
        <f>IF($C12="Open/Close Pneumatic Valve",$D12*'Signal Count'!$K$5,
IF($C12="Modulating Pneumatic Valve",$D12*'Signal Count'!$K$6,
IF($C12="Motor Operated Valve",$D12*'Signal Count'!$K$7,
IF($C12="MCC Motor Starter",$D12*'Signal Count'!$K$8,
IF($C12="Motor Feeder Swgr Breaker",$D12*'Signal Count'!$K$9,
IF($C12="Main/Tie/Xfmr Feeder Swgr Breaker",$D12*'Signal Count'!$K$10,
IF($C12="Switchgear Main/Tie Breaker",$D12*'Signal Count'!$K$11,
IF($C12="HRSG",$D12*'Signal Count'!$K$21,
IF($C12="CT",$D12*'Signal Count'!$K$22,
IF($C12="ST",$D12*'Signal Count'!$K$23,
IF($C12="SCR",$D12*'Signal Count'!$K$24
)))))))))))</f>
        <v>0</v>
      </c>
      <c r="O12" s="21">
        <f>IF($C12="Open/Close Pneumatic Valve",$D12*'Signal Count'!$L$5,
IF($C12="Modulating Pneumatic Valve",$D12*'Signal Count'!$L$6,
IF($C12="Motor Operated Valve",$D12*'Signal Count'!$L$7,
IF($C12="MCC Motor Starter",$D12*'Signal Count'!$L$8,
IF($C12="Motor Feeder Swgr Breaker",$D12*'Signal Count'!$L$9,
IF($C12="Main/Tie/Xfmr Feeder Swgr Breaker",$D12*'Signal Count'!$L$10,
IF($C12="Switchgear Main/Tie Breaker",$D12*'Signal Count'!$L$11,
IF($C12="HRSG",$D12*'Signal Count'!$L$21,
IF($C12="CT",$D12*'Signal Count'!$L$22,
IF($C12="ST",$D12*'Signal Count'!$L$23,
IF($C12="SCR",$D12*'Signal Count'!$L$24
)))))))))))</f>
        <v>0</v>
      </c>
      <c r="P12" s="15">
        <f>IF($C12="Open/Close Pneumatic Valve",$D12*'Signal Count'!$M$5,
IF($C12="Modulating Pneumatic Valve",$D12*'Signal Count'!$M$6,
IF($C12="Motor Operated Valve",$D12*'Signal Count'!$M$7,
IF($C12="MCC Motor Starter",$D12*'Signal Count'!$M$8,
IF($C12="Motor Feeder Swgr Breaker",$D12*'Signal Count'!$M$9,
IF($C12="Main/Tie/Xfmr Feeder Swgr Breaker",$D12*'Signal Count'!$M$10,
IF($C12="Switchgear Main/Tie Breaker",$D12*'Signal Count'!$M$11,
IF($C12="HRSG",$D12*'Signal Count'!$M$21,
IF($C12="CT",$D12*'Signal Count'!$M$22,
IF($C12="ST",$D12*'Signal Count'!$M$23,
IF($C12="SCR",$D12*'Signal Count'!$M$24
)))))))))))</f>
        <v>0</v>
      </c>
      <c r="Q12" s="15" t="s">
        <v>31</v>
      </c>
    </row>
    <row r="13" spans="1:21" s="76" customFormat="1" x14ac:dyDescent="0.25">
      <c r="A13" s="17"/>
      <c r="B13" s="119"/>
      <c r="C13" s="17" t="s">
        <v>32</v>
      </c>
      <c r="D13" s="104"/>
      <c r="E13" s="15" t="s">
        <v>42</v>
      </c>
      <c r="F13" s="104"/>
      <c r="G13" s="104"/>
      <c r="H13" s="104"/>
      <c r="I13" s="104"/>
      <c r="J13" s="104"/>
      <c r="K13" s="104"/>
      <c r="L13" s="104"/>
      <c r="M13" s="104"/>
      <c r="N13" s="104"/>
      <c r="O13" s="104"/>
      <c r="P13" s="104"/>
      <c r="Q13" s="15" t="s">
        <v>31</v>
      </c>
      <c r="S13" s="13"/>
      <c r="T13" s="13"/>
      <c r="U13" s="13"/>
    </row>
    <row r="14" spans="1:21" s="76" customFormat="1" x14ac:dyDescent="0.25">
      <c r="A14" s="55" t="s">
        <v>16</v>
      </c>
      <c r="B14" s="120" t="s">
        <v>36</v>
      </c>
      <c r="C14" s="55" t="s">
        <v>41</v>
      </c>
      <c r="D14" s="103"/>
      <c r="E14" s="56" t="s">
        <v>18</v>
      </c>
      <c r="F14" s="56"/>
      <c r="G14" s="56"/>
      <c r="H14" s="56"/>
      <c r="I14" s="56"/>
      <c r="J14" s="56"/>
      <c r="K14" s="56"/>
      <c r="L14" s="56"/>
      <c r="M14" s="56"/>
      <c r="N14" s="56"/>
      <c r="O14" s="56"/>
      <c r="P14" s="56"/>
      <c r="Q14" s="56"/>
    </row>
    <row r="15" spans="1:21" x14ac:dyDescent="0.25">
      <c r="A15" s="55" t="s">
        <v>16</v>
      </c>
      <c r="B15" s="120" t="s">
        <v>36</v>
      </c>
      <c r="C15" s="55" t="s">
        <v>37</v>
      </c>
      <c r="D15" s="103"/>
      <c r="E15" s="56" t="s">
        <v>18</v>
      </c>
      <c r="F15" s="111">
        <f>IF($C15="Open/Close Pneumatic Valve",$D15*'Signal Count'!$C$5,
IF($C15="Modulating Pneumatic Valve",$D15*'Signal Count'!$C$6,
IF($C15="Motor Operated Valve",$D15*'Signal Count'!$C$7,
IF($C15="MCC Motor Starter",$D15*'Signal Count'!$C$8,
IF($C15="Motor Feeder Swgr Breaker",$D15*'Signal Count'!$C$9,
IF($C15="Main/Tie/Xfmr Feeder Swgr Breaker",$D15*'Signal Count'!$C$10,
IF($C15="Switchgear Main/Tie Breaker",$D15*'Signal Count'!$C$11
)))))))</f>
        <v>0</v>
      </c>
      <c r="G15" s="56">
        <f>IF($C15="Open/Close Pneumatic Valve",$D15*'Signal Count'!$D$5,
IF($C15="Modulating Pneumatic Valve",$D15*'Signal Count'!$D$6,
IF($C15="Motor Operated Valve",$D15*'Signal Count'!$D$7,
IF($C15="MCC Motor Starter",$D15*'Signal Count'!$D$8,
IF($C15="Motor Feeder Swgr Breaker",$D15*'Signal Count'!$D$9,
IF($C15="Main/Tie/Xfmr Feeder Swgr Breaker",$D15*'Signal Count'!$D$10,
IF($C15="Switchgear Main/Tie Breaker",$D15*'Signal Count'!$D$11
)))))))</f>
        <v>0</v>
      </c>
      <c r="H15" s="56">
        <f>IF($C15="Open/Close Pneumatic Valve",$D15*'Signal Count'!$E$5,
IF($C15="Modulating Pneumatic Valve",$D15*'Signal Count'!$E$6,
IF($C15="Motor Operated Valve",$D15*'Signal Count'!$E$7,
IF($C15="MCC Motor Starter",$D15*'Signal Count'!$E$8,
IF($C15="Motor Feeder Swgr Breaker",$D15*'Signal Count'!$E$9,
IF($C15="Main/Tie/Xfmr Feeder Swgr Breaker",$D15*'Signal Count'!$E$10,
IF($C15="Switchgear Main/Tie Breaker",$D15*'Signal Count'!$E$11
)))))))</f>
        <v>0</v>
      </c>
      <c r="I15" s="56">
        <f>IF($C15="Open/Close Pneumatic Valve",$D15*'Signal Count'!$F$5,
IF($C15="Modulating Pneumatic Valve",$D15*'Signal Count'!$F$6,
IF($C15="Motor Operated Valve",$D15*'Signal Count'!$F$7,
IF($C15="MCC Motor Starter",$D15*'Signal Count'!$F$8,
IF($C15="Motor Feeder Swgr Breaker",$D15*'Signal Count'!$F$9,
IF($C15="Main/Tie/Xfmr Feeder Swgr Breaker",$D15*'Signal Count'!$F$10,
IF($C15="Switchgear Main/Tie Breaker",$D15*'Signal Count'!$F$11
)))))))</f>
        <v>0</v>
      </c>
      <c r="J15" s="56">
        <f>IF($C15="Open/Close Pneumatic Valve",$D15*'Signal Count'!$G$5,
IF($C15="Modulating Pneumatic Valve",$D15*'Signal Count'!$G$6,
IF($C15="Motor Operated Valve",$D15*'Signal Count'!$G$7,
IF($C15="MCC Motor Starter",$D15*'Signal Count'!$G$8,
IF($C15="Motor Feeder Swgr Breaker",$D15*'Signal Count'!$G$9,
IF($C15="Main/Tie/Xfmr Feeder Swgr Breaker",$D15*'Signal Count'!$G$10,
IF($C15="Switchgear Main/Tie Breaker",$D15*'Signal Count'!$G$11
)))))))</f>
        <v>0</v>
      </c>
      <c r="K15" s="56">
        <f>IF($C15="Open/Close Pneumatic Valve",$D15*'Signal Count'!$H$5,
IF($C15="Modulating Pneumatic Valve",$D15*'Signal Count'!$H$6,
IF($C15="Motor Operated Valve",$D15*'Signal Count'!$H$7,
IF($C15="MCC Motor Starter",$D15*'Signal Count'!$H$8,
IF($C15="Motor Feeder Swgr Breaker",$D15*'Signal Count'!$H$9,
IF($C15="Main/Tie/Xfmr Feeder Swgr Breaker",$D15*'Signal Count'!$H$10,
IF($C15="Switchgear Main/Tie Breaker",$D15*'Signal Count'!$H$11
)))))))</f>
        <v>0</v>
      </c>
      <c r="L15" s="56">
        <f>IF($C15="Open/Close Pneumatic Valve",$D15*'Signal Count'!$I$5,
IF($C15="Modulating Pneumatic Valve",$D15*'Signal Count'!$I$6,
IF($C15="Motor Operated Valve",$D15*'Signal Count'!$I$7,
IF($C15="MCC Motor Starter",$D15*'Signal Count'!$I$8,
IF($C15="Motor Feeder Swgr Breaker",$D15*'Signal Count'!$I$9,
IF($C15="Main/Tie/Xfmr Feeder Swgr Breaker",$D15*'Signal Count'!$I$10,
IF($C15="Switchgear Main/Tie Breaker",$D15*'Signal Count'!$I$11
)))))))</f>
        <v>0</v>
      </c>
      <c r="M15" s="56">
        <f>IF($C15="Open/Close Pneumatic Valve",$D15*'Signal Count'!$J$5,
IF($C15="Modulating Pneumatic Valve",$D15*'Signal Count'!$J$6,
IF($C15="Motor Operated Valve",$D15*'Signal Count'!$J$7,
IF($C15="MCC Motor Starter",$D15*'Signal Count'!$J$8,
IF($C15="Motor Feeder Swgr Breaker",$D15*'Signal Count'!$J$9,
IF($C15="Main/Tie/Xfmr Feeder Swgr Breaker",$D15*'Signal Count'!$J$10,
IF($C15="Switchgear Main/Tie Breaker",$D15*'Signal Count'!$J$11
)))))))</f>
        <v>0</v>
      </c>
      <c r="N15" s="56">
        <f>IF($C15="Open/Close Pneumatic Valve",$D15*'Signal Count'!$K$5,
IF($C15="Modulating Pneumatic Valve",$D15*'Signal Count'!$K$6,
IF($C15="Motor Operated Valve",$D15*'Signal Count'!$K$7,
IF($C15="MCC Motor Starter",$D15*'Signal Count'!$K$8,
IF($C15="Motor Feeder Swgr Breaker",$D15*'Signal Count'!$K$9,
IF($C15="Main/Tie/Xfmr Feeder Swgr Breaker",$D15*'Signal Count'!$K$10,
IF($C15="Switchgear Main/Tie Breaker",$D15*'Signal Count'!$K$11
)))))))</f>
        <v>0</v>
      </c>
      <c r="O15" s="170">
        <f>IF($C15="Open/Close Pneumatic Valve",$D15*'Signal Count'!$L$5,
IF($C15="Modulating Pneumatic Valve",$D15*'Signal Count'!$L$6,
IF($C15="Motor Operated Valve",$D15*'Signal Count'!$L$7,
IF($C15="MCC Motor Starter",$D15*'Signal Count'!$L$8,
IF($C15="Motor Feeder Swgr Breaker",$D15*'Signal Count'!$L$9,
IF($C15="Main/Tie/Xfmr Feeder Swgr Breaker",$D15*'Signal Count'!$L$10,
IF($C15="Switchgear Main/Tie Breaker",$D15*'Signal Count'!$L$11
)))))))</f>
        <v>0</v>
      </c>
      <c r="P15" s="56">
        <f>IF($C15="Open/Close Pneumatic Valve",$D15*'Signal Count'!$M$5,
IF($C15="Modulating Pneumatic Valve",$D15*'Signal Count'!$M$6,
IF($C15="Motor Operated Valve",$D15*'Signal Count'!$M$7,
IF($C15="MCC Motor Starter",$D15*'Signal Count'!$M$8,
IF($C15="Motor Feeder Swgr Breaker",$D15*'Signal Count'!$M$9,
IF($C15="Main/Tie/Xfmr Feeder Swgr Breaker",$D15*'Signal Count'!$M$10,
IF($C15="Switchgear Main/Tie Breaker",$D15*'Signal Count'!$M$11
)))))))</f>
        <v>0</v>
      </c>
      <c r="Q15" s="56"/>
    </row>
    <row r="16" spans="1:21" x14ac:dyDescent="0.25">
      <c r="A16" s="55" t="s">
        <v>16</v>
      </c>
      <c r="B16" s="120" t="s">
        <v>36</v>
      </c>
      <c r="C16" s="55" t="s">
        <v>38</v>
      </c>
      <c r="D16" s="103"/>
      <c r="E16" s="56" t="s">
        <v>18</v>
      </c>
      <c r="F16" s="56">
        <f>IF($C16="Open/Close Pneumatic Valve",$D16*'Signal Count'!$C$5,
IF($C16="Modulating Pneumatic Valve",$D16*'Signal Count'!$C$6,
IF($C16="Motor Operated Valve",$D16*'Signal Count'!$C$7,
IF($C16="MCC Motor Starter",$D16*'Signal Count'!$C$8,
IF($C16="Motor Feeder Swgr Breaker",$D16*'Signal Count'!$C$9,
IF($C16="Main/Tie/Xfmr Feeder Swgr Breaker",$D16*'Signal Count'!$C$10,
IF($C16="Switchgear Main/Tie Breaker",$D16*'Signal Count'!$C$11
)))))))</f>
        <v>0</v>
      </c>
      <c r="G16" s="56">
        <f>IF($C16="Open/Close Pneumatic Valve",$D16*'Signal Count'!$D$5,
IF($C16="Modulating Pneumatic Valve",$D16*'Signal Count'!$D$6,
IF($C16="Motor Operated Valve",$D16*'Signal Count'!$D$7,
IF($C16="MCC Motor Starter",$D16*'Signal Count'!$D$8,
IF($C16="Motor Feeder Swgr Breaker",$D16*'Signal Count'!$D$9,
IF($C16="Main/Tie/Xfmr Feeder Swgr Breaker",$D16*'Signal Count'!$D$10,
IF($C16="Switchgear Main/Tie Breaker",$D16*'Signal Count'!$D$11
)))))))</f>
        <v>0</v>
      </c>
      <c r="H16" s="56">
        <f>IF($C16="Open/Close Pneumatic Valve",$D16*'Signal Count'!$E$5,
IF($C16="Modulating Pneumatic Valve",$D16*'Signal Count'!$E$6,
IF($C16="Motor Operated Valve",$D16*'Signal Count'!$E$7,
IF($C16="MCC Motor Starter",$D16*'Signal Count'!$E$8,
IF($C16="Motor Feeder Swgr Breaker",$D16*'Signal Count'!$E$9,
IF($C16="Main/Tie/Xfmr Feeder Swgr Breaker",$D16*'Signal Count'!$E$10,
IF($C16="Switchgear Main/Tie Breaker",$D16*'Signal Count'!$E$11
)))))))</f>
        <v>0</v>
      </c>
      <c r="I16" s="56">
        <f>IF($C16="Open/Close Pneumatic Valve",$D16*'Signal Count'!$F$5,
IF($C16="Modulating Pneumatic Valve",$D16*'Signal Count'!$F$6,
IF($C16="Motor Operated Valve",$D16*'Signal Count'!$F$7,
IF($C16="MCC Motor Starter",$D16*'Signal Count'!$F$8,
IF($C16="Motor Feeder Swgr Breaker",$D16*'Signal Count'!$F$9,
IF($C16="Main/Tie/Xfmr Feeder Swgr Breaker",$D16*'Signal Count'!$F$10,
IF($C16="Switchgear Main/Tie Breaker",$D16*'Signal Count'!$F$11
)))))))</f>
        <v>0</v>
      </c>
      <c r="J16" s="56">
        <f>IF($C16="Open/Close Pneumatic Valve",$D16*'Signal Count'!$G$5,
IF($C16="Modulating Pneumatic Valve",$D16*'Signal Count'!$G$6,
IF($C16="Motor Operated Valve",$D16*'Signal Count'!$G$7,
IF($C16="MCC Motor Starter",$D16*'Signal Count'!$G$8,
IF($C16="Motor Feeder Swgr Breaker",$D16*'Signal Count'!$G$9,
IF($C16="Main/Tie/Xfmr Feeder Swgr Breaker",$D16*'Signal Count'!$G$10,
IF($C16="Switchgear Main/Tie Breaker",$D16*'Signal Count'!$G$11
)))))))</f>
        <v>0</v>
      </c>
      <c r="K16" s="56">
        <f>IF($C16="Open/Close Pneumatic Valve",$D16*'Signal Count'!$H$5,
IF($C16="Modulating Pneumatic Valve",$D16*'Signal Count'!$H$6,
IF($C16="Motor Operated Valve",$D16*'Signal Count'!$H$7,
IF($C16="MCC Motor Starter",$D16*'Signal Count'!$H$8,
IF($C16="Motor Feeder Swgr Breaker",$D16*'Signal Count'!$H$9,
IF($C16="Main/Tie/Xfmr Feeder Swgr Breaker",$D16*'Signal Count'!$H$10,
IF($C16="Switchgear Main/Tie Breaker",$D16*'Signal Count'!$H$11
)))))))</f>
        <v>0</v>
      </c>
      <c r="L16" s="56">
        <f>IF($C16="Open/Close Pneumatic Valve",$D16*'Signal Count'!$I$5,
IF($C16="Modulating Pneumatic Valve",$D16*'Signal Count'!$I$6,
IF($C16="Motor Operated Valve",$D16*'Signal Count'!$I$7,
IF($C16="MCC Motor Starter",$D16*'Signal Count'!$I$8,
IF($C16="Motor Feeder Swgr Breaker",$D16*'Signal Count'!$I$9,
IF($C16="Main/Tie/Xfmr Feeder Swgr Breaker",$D16*'Signal Count'!$I$10,
IF($C16="Switchgear Main/Tie Breaker",$D16*'Signal Count'!$I$11
)))))))</f>
        <v>0</v>
      </c>
      <c r="M16" s="56">
        <f>IF($C16="Open/Close Pneumatic Valve",$D16*'Signal Count'!$J$5,
IF($C16="Modulating Pneumatic Valve",$D16*'Signal Count'!$J$6,
IF($C16="Motor Operated Valve",$D16*'Signal Count'!$J$7,
IF($C16="MCC Motor Starter",$D16*'Signal Count'!$J$8,
IF($C16="Motor Feeder Swgr Breaker",$D16*'Signal Count'!$J$9,
IF($C16="Main/Tie/Xfmr Feeder Swgr Breaker",$D16*'Signal Count'!$J$10,
IF($C16="Switchgear Main/Tie Breaker",$D16*'Signal Count'!$J$11
)))))))</f>
        <v>0</v>
      </c>
      <c r="N16" s="56">
        <f>IF($C16="Open/Close Pneumatic Valve",$D16*'Signal Count'!$K$5,
IF($C16="Modulating Pneumatic Valve",$D16*'Signal Count'!$K$6,
IF($C16="Motor Operated Valve",$D16*'Signal Count'!$K$7,
IF($C16="MCC Motor Starter",$D16*'Signal Count'!$K$8,
IF($C16="Motor Feeder Swgr Breaker",$D16*'Signal Count'!$K$9,
IF($C16="Main/Tie/Xfmr Feeder Swgr Breaker",$D16*'Signal Count'!$K$10,
IF($C16="Switchgear Main/Tie Breaker",$D16*'Signal Count'!$K$11
)))))))</f>
        <v>0</v>
      </c>
      <c r="O16" s="170">
        <f>IF($C16="Open/Close Pneumatic Valve",$D16*'Signal Count'!$L$5,
IF($C16="Modulating Pneumatic Valve",$D16*'Signal Count'!$L$6,
IF($C16="Motor Operated Valve",$D16*'Signal Count'!$L$7,
IF($C16="MCC Motor Starter",$D16*'Signal Count'!$L$8,
IF($C16="Motor Feeder Swgr Breaker",$D16*'Signal Count'!$L$9,
IF($C16="Main/Tie/Xfmr Feeder Swgr Breaker",$D16*'Signal Count'!$L$10,
IF($C16="Switchgear Main/Tie Breaker",$D16*'Signal Count'!$L$11
)))))))</f>
        <v>0</v>
      </c>
      <c r="P16" s="56">
        <f>IF($C16="Open/Close Pneumatic Valve",$D16*'Signal Count'!$M$5,
IF($C16="Modulating Pneumatic Valve",$D16*'Signal Count'!$M$6,
IF($C16="Motor Operated Valve",$D16*'Signal Count'!$M$7,
IF($C16="MCC Motor Starter",$D16*'Signal Count'!$M$8,
IF($C16="Motor Feeder Swgr Breaker",$D16*'Signal Count'!$M$9,
IF($C16="Main/Tie/Xfmr Feeder Swgr Breaker",$D16*'Signal Count'!$M$10,
IF($C16="Switchgear Main/Tie Breaker",$D16*'Signal Count'!$M$11
)))))))</f>
        <v>0</v>
      </c>
      <c r="Q16" s="56"/>
    </row>
    <row r="17" spans="1:21" x14ac:dyDescent="0.25">
      <c r="A17" s="55" t="s">
        <v>16</v>
      </c>
      <c r="B17" s="120" t="s">
        <v>36</v>
      </c>
      <c r="C17" s="55" t="s">
        <v>39</v>
      </c>
      <c r="D17" s="103"/>
      <c r="E17" s="56" t="s">
        <v>18</v>
      </c>
      <c r="F17" s="56">
        <f>IF($C17="Open/Close Pneumatic Valve",$D17*'Signal Count'!$C$5,
IF($C17="Modulating Pneumatic Valve",$D17*'Signal Count'!$C$6,
IF($C17="Motor Operated Valve",$D17*'Signal Count'!$C$7,
IF($C17="MCC Motor Starter",$D17*'Signal Count'!$C$8,
IF($C17="Motor Feeder Swgr Breaker",$D17*'Signal Count'!$C$9,
IF($C17="Main/Tie/Xfmr Feeder Swgr Breaker",$D17*'Signal Count'!$C$10,
IF($C17="Switchgear Main/Tie Breaker",$D17*'Signal Count'!$C$11
)))))))</f>
        <v>0</v>
      </c>
      <c r="G17" s="56">
        <f>IF($C17="Open/Close Pneumatic Valve",$D17*'Signal Count'!$D$5,
IF($C17="Modulating Pneumatic Valve",$D17*'Signal Count'!$D$6,
IF($C17="Motor Operated Valve",$D17*'Signal Count'!$D$7,
IF($C17="MCC Motor Starter",$D17*'Signal Count'!$D$8,
IF($C17="Motor Feeder Swgr Breaker",$D17*'Signal Count'!$D$9,
IF($C17="Main/Tie/Xfmr Feeder Swgr Breaker",$D17*'Signal Count'!$D$10,
IF($C17="Switchgear Main/Tie Breaker",$D17*'Signal Count'!$D$11
)))))))</f>
        <v>0</v>
      </c>
      <c r="H17" s="56">
        <f>IF($C17="Open/Close Pneumatic Valve",$D17*'Signal Count'!$E$5,
IF($C17="Modulating Pneumatic Valve",$D17*'Signal Count'!$E$6,
IF($C17="Motor Operated Valve",$D17*'Signal Count'!$E$7,
IF($C17="MCC Motor Starter",$D17*'Signal Count'!$E$8,
IF($C17="Motor Feeder Swgr Breaker",$D17*'Signal Count'!$E$9,
IF($C17="Main/Tie/Xfmr Feeder Swgr Breaker",$D17*'Signal Count'!$E$10,
IF($C17="Switchgear Main/Tie Breaker",$D17*'Signal Count'!$E$11
)))))))</f>
        <v>0</v>
      </c>
      <c r="I17" s="56">
        <f>IF($C17="Open/Close Pneumatic Valve",$D17*'Signal Count'!$F$5,
IF($C17="Modulating Pneumatic Valve",$D17*'Signal Count'!$F$6,
IF($C17="Motor Operated Valve",$D17*'Signal Count'!$F$7,
IF($C17="MCC Motor Starter",$D17*'Signal Count'!$F$8,
IF($C17="Motor Feeder Swgr Breaker",$D17*'Signal Count'!$F$9,
IF($C17="Main/Tie/Xfmr Feeder Swgr Breaker",$D17*'Signal Count'!$F$10,
IF($C17="Switchgear Main/Tie Breaker",$D17*'Signal Count'!$F$11
)))))))</f>
        <v>0</v>
      </c>
      <c r="J17" s="56">
        <f>IF($C17="Open/Close Pneumatic Valve",$D17*'Signal Count'!$G$5,
IF($C17="Modulating Pneumatic Valve",$D17*'Signal Count'!$G$6,
IF($C17="Motor Operated Valve",$D17*'Signal Count'!$G$7,
IF($C17="MCC Motor Starter",$D17*'Signal Count'!$G$8,
IF($C17="Motor Feeder Swgr Breaker",$D17*'Signal Count'!$G$9,
IF($C17="Main/Tie/Xfmr Feeder Swgr Breaker",$D17*'Signal Count'!$G$10,
IF($C17="Switchgear Main/Tie Breaker",$D17*'Signal Count'!$G$11
)))))))</f>
        <v>0</v>
      </c>
      <c r="K17" s="56">
        <f>IF($C17="Open/Close Pneumatic Valve",$D17*'Signal Count'!$H$5,
IF($C17="Modulating Pneumatic Valve",$D17*'Signal Count'!$H$6,
IF($C17="Motor Operated Valve",$D17*'Signal Count'!$H$7,
IF($C17="MCC Motor Starter",$D17*'Signal Count'!$H$8,
IF($C17="Motor Feeder Swgr Breaker",$D17*'Signal Count'!$H$9,
IF($C17="Main/Tie/Xfmr Feeder Swgr Breaker",$D17*'Signal Count'!$H$10,
IF($C17="Switchgear Main/Tie Breaker",$D17*'Signal Count'!$H$11
)))))))</f>
        <v>0</v>
      </c>
      <c r="L17" s="56">
        <f>IF($C17="Open/Close Pneumatic Valve",$D17*'Signal Count'!$I$5,
IF($C17="Modulating Pneumatic Valve",$D17*'Signal Count'!$I$6,
IF($C17="Motor Operated Valve",$D17*'Signal Count'!$I$7,
IF($C17="MCC Motor Starter",$D17*'Signal Count'!$I$8,
IF($C17="Motor Feeder Swgr Breaker",$D17*'Signal Count'!$I$9,
IF($C17="Main/Tie/Xfmr Feeder Swgr Breaker",$D17*'Signal Count'!$I$10,
IF($C17="Switchgear Main/Tie Breaker",$D17*'Signal Count'!$I$11
)))))))</f>
        <v>0</v>
      </c>
      <c r="M17" s="56">
        <f>IF($C17="Open/Close Pneumatic Valve",$D17*'Signal Count'!$J$5,
IF($C17="Modulating Pneumatic Valve",$D17*'Signal Count'!$J$6,
IF($C17="Motor Operated Valve",$D17*'Signal Count'!$J$7,
IF($C17="MCC Motor Starter",$D17*'Signal Count'!$J$8,
IF($C17="Motor Feeder Swgr Breaker",$D17*'Signal Count'!$J$9,
IF($C17="Main/Tie/Xfmr Feeder Swgr Breaker",$D17*'Signal Count'!$J$10,
IF($C17="Switchgear Main/Tie Breaker",$D17*'Signal Count'!$J$11
)))))))</f>
        <v>0</v>
      </c>
      <c r="N17" s="56">
        <f>IF($C17="Open/Close Pneumatic Valve",$D17*'Signal Count'!$K$5,
IF($C17="Modulating Pneumatic Valve",$D17*'Signal Count'!$K$6,
IF($C17="Motor Operated Valve",$D17*'Signal Count'!$K$7,
IF($C17="MCC Motor Starter",$D17*'Signal Count'!$K$8,
IF($C17="Motor Feeder Swgr Breaker",$D17*'Signal Count'!$K$9,
IF($C17="Main/Tie/Xfmr Feeder Swgr Breaker",$D17*'Signal Count'!$K$10,
IF($C17="Switchgear Main/Tie Breaker",$D17*'Signal Count'!$K$11
)))))))</f>
        <v>0</v>
      </c>
      <c r="O17" s="170">
        <f>IF($C17="Open/Close Pneumatic Valve",$D17*'Signal Count'!$L$5,
IF($C17="Modulating Pneumatic Valve",$D17*'Signal Count'!$L$6,
IF($C17="Motor Operated Valve",$D17*'Signal Count'!$L$7,
IF($C17="MCC Motor Starter",$D17*'Signal Count'!$L$8,
IF($C17="Motor Feeder Swgr Breaker",$D17*'Signal Count'!$L$9,
IF($C17="Main/Tie/Xfmr Feeder Swgr Breaker",$D17*'Signal Count'!$L$10,
IF($C17="Switchgear Main/Tie Breaker",$D17*'Signal Count'!$L$11
)))))))</f>
        <v>0</v>
      </c>
      <c r="P17" s="56">
        <f>IF($C17="Open/Close Pneumatic Valve",$D17*'Signal Count'!$M$5,
IF($C17="Modulating Pneumatic Valve",$D17*'Signal Count'!$M$6,
IF($C17="Motor Operated Valve",$D17*'Signal Count'!$M$7,
IF($C17="MCC Motor Starter",$D17*'Signal Count'!$M$8,
IF($C17="Motor Feeder Swgr Breaker",$D17*'Signal Count'!$M$9,
IF($C17="Main/Tie/Xfmr Feeder Swgr Breaker",$D17*'Signal Count'!$M$10,
IF($C17="Switchgear Main/Tie Breaker",$D17*'Signal Count'!$M$11
)))))))</f>
        <v>0</v>
      </c>
      <c r="Q17" s="56"/>
    </row>
    <row r="18" spans="1:21" s="76" customFormat="1" x14ac:dyDescent="0.25">
      <c r="A18" s="55" t="s">
        <v>16</v>
      </c>
      <c r="B18" s="120" t="s">
        <v>36</v>
      </c>
      <c r="C18" s="55" t="s">
        <v>190</v>
      </c>
      <c r="D18" s="103"/>
      <c r="E18" s="56" t="s">
        <v>18</v>
      </c>
      <c r="F18" s="56">
        <f>IF($C18="Open/Close Pneumatic Valve",$D18*'Signal Count'!$C$5,
IF($C18="Modulating Pneumatic Valve",$D18*'Signal Count'!$C$6,
IF($C18="Motor Operated Valve",$D18*'Signal Count'!$C$7,
IF($C18="MCC Motor Starter",$D18*'Signal Count'!$C$8,
IF($C18="Motor Feeder Swgr Breaker",$D18*'Signal Count'!$C$9,
IF($C18="Main/Tie/Xfmr Feeder Swgr Breaker",$D18*'Signal Count'!$C$10,
IF($C18="Switchgear Main/Tie Breaker",$D18*'Signal Count'!$C$11,
IF($C18="Control Panel",$D18*'Signal Count'!$C$13,
IF($C18="PLC Interface",$D18*'Signal Count'!$C$14,
)))))))))</f>
        <v>0</v>
      </c>
      <c r="G18" s="170">
        <f>IF($C18="Open/Close Pneumatic Valve",$D18*'Signal Count'!$D$5,
IF($C18="Modulating Pneumatic Valve",$D18*'Signal Count'!$D$6,
IF($C18="Motor Operated Valve",$D18*'Signal Count'!$D$7,
IF($C18="MCC Motor Starter",$D18*'Signal Count'!$D$8,
IF($C18="Motor Feeder Swgr Breaker",$D18*'Signal Count'!$D$9,
IF($C18="Main/Tie/Xfmr Feeder Swgr Breaker",$D18*'Signal Count'!$D$10,
IF($C18="Switchgear Main/Tie Breaker",$D18*'Signal Count'!$D$11,
IF($C18="Control Panel",$D18*'Signal Count'!$D$13,
IF($C18="PLC Interface",$D18*'Signal Count'!$D$14,
)))))))))</f>
        <v>0</v>
      </c>
      <c r="H18" s="170">
        <f>IF($C18="Open/Close Pneumatic Valve",$D18*'Signal Count'!$E$5,
IF($C18="Modulating Pneumatic Valve",$D18*'Signal Count'!$E$6,
IF($C18="Motor Operated Valve",$D18*'Signal Count'!$E$7,
IF($C18="MCC Motor Starter",$D18*'Signal Count'!$E$8,
IF($C18="Motor Feeder Swgr Breaker",$D18*'Signal Count'!$E$9,
IF($C18="Main/Tie/Xfmr Feeder Swgr Breaker",$D18*'Signal Count'!$E$10,
IF($C18="Switchgear Main/Tie Breaker",$D18*'Signal Count'!$E$11,
IF($C18="Control Panel",$D18*'Signal Count'!$E$13,
IF($C18="PLC Interface",$D18*'Signal Count'!$E$14,
)))))))))</f>
        <v>0</v>
      </c>
      <c r="I18" s="170">
        <f>IF($C18="Open/Close Pneumatic Valve",$D18*'Signal Count'!$F$5,
IF($C18="Modulating Pneumatic Valve",$D18*'Signal Count'!$F$6,
IF($C18="Motor Operated Valve",$D18*'Signal Count'!$F$7,
IF($C18="MCC Motor Starter",$D18*'Signal Count'!$F$8,
IF($C18="Motor Feeder Swgr Breaker",$D18*'Signal Count'!$F$9,
IF($C18="Main/Tie/Xfmr Feeder Swgr Breaker",$D18*'Signal Count'!$F$10,
IF($C18="Switchgear Main/Tie Breaker",$D18*'Signal Count'!$F$11,
IF($C18="Control Panel",$D18*'Signal Count'!$F$13,
IF($C18="PLC Interface",$D18*'Signal Count'!$F$14,
)))))))))</f>
        <v>0</v>
      </c>
      <c r="J18" s="170">
        <f>IF($C18="Open/Close Pneumatic Valve",$D18*'Signal Count'!$G$5,
IF($C18="Modulating Pneumatic Valve",$D18*'Signal Count'!$G$6,
IF($C18="Motor Operated Valve",$D18*'Signal Count'!$G$7,
IF($C18="MCC Motor Starter",$D18*'Signal Count'!$G$8,
IF($C18="Motor Feeder Swgr Breaker",$D18*'Signal Count'!$G$9,
IF($C18="Main/Tie/Xfmr Feeder Swgr Breaker",$D18*'Signal Count'!$G$10,
IF($C18="Switchgear Main/Tie Breaker",$D18*'Signal Count'!$G$11,
IF($C18="Control Panel",$D18*'Signal Count'!$G$13,
IF($C18="PLC Interface",$D18*'Signal Count'!$G$14,
)))))))))</f>
        <v>0</v>
      </c>
      <c r="K18" s="170">
        <f>IF($C18="Open/Close Pneumatic Valve",$D18*'Signal Count'!$H$5,
IF($C18="Modulating Pneumatic Valve",$D18*'Signal Count'!$H$6,
IF($C18="Motor Operated Valve",$D18*'Signal Count'!$H$7,
IF($C18="MCC Motor Starter",$D18*'Signal Count'!$H$8,
IF($C18="Motor Feeder Swgr Breaker",$D18*'Signal Count'!$H$9,
IF($C18="Main/Tie/Xfmr Feeder Swgr Breaker",$D18*'Signal Count'!$H$10,
IF($C18="Switchgear Main/Tie Breaker",$D18*'Signal Count'!$H$11,
IF($C18="Control Panel",$D18*'Signal Count'!$H$13,
IF($C18="PLC Interface",$D18*'Signal Count'!$H$14,
)))))))))</f>
        <v>0</v>
      </c>
      <c r="L18" s="170">
        <f>IF($C18="Open/Close Pneumatic Valve",$D18*'Signal Count'!$I$5,
IF($C18="Modulating Pneumatic Valve",$D18*'Signal Count'!$I$6,
IF($C18="Motor Operated Valve",$D18*'Signal Count'!$I$7,
IF($C18="MCC Motor Starter",$D18*'Signal Count'!$I$8,
IF($C18="Motor Feeder Swgr Breaker",$D18*'Signal Count'!$I$9,
IF($C18="Main/Tie/Xfmr Feeder Swgr Breaker",$D18*'Signal Count'!$I$10,
IF($C18="Switchgear Main/Tie Breaker",$D18*'Signal Count'!$I$11,
IF($C18="Control Panel",$D18*'Signal Count'!$I$13,
IF($C18="PLC Interface",$D18*'Signal Count'!$I$14,
)))))))))</f>
        <v>0</v>
      </c>
      <c r="M18" s="170">
        <f>IF($C18="Open/Close Pneumatic Valve",$D18*'Signal Count'!$J$5,
IF($C18="Modulating Pneumatic Valve",$D18*'Signal Count'!$J$6,
IF($C18="Motor Operated Valve",$D18*'Signal Count'!$J$7,
IF($C18="MCC Motor Starter",$D18*'Signal Count'!$J$8,
IF($C18="Motor Feeder Swgr Breaker",$D18*'Signal Count'!$J$9,
IF($C18="Main/Tie/Xfmr Feeder Swgr Breaker",$D18*'Signal Count'!$J$10,
IF($C18="Switchgear Main/Tie Breaker",$D18*'Signal Count'!$J$11,
IF($C18="Control Panel",$D18*'Signal Count'!$J$13,
IF($C18="PLC Interface",$D18*'Signal Count'!$J$14,
)))))))))</f>
        <v>0</v>
      </c>
      <c r="N18" s="170">
        <f>IF($C18="Open/Close Pneumatic Valve",$D18*'Signal Count'!$K$5,
IF($C18="Modulating Pneumatic Valve",$D18*'Signal Count'!$K$6,
IF($C18="Motor Operated Valve",$D18*'Signal Count'!$K$7,
IF($C18="MCC Motor Starter",$D18*'Signal Count'!$K$8,
IF($C18="Motor Feeder Swgr Breaker",$D18*'Signal Count'!$K$9,
IF($C18="Main/Tie/Xfmr Feeder Swgr Breaker",$D18*'Signal Count'!$K$10,
IF($C18="Switchgear Main/Tie Breaker",$D18*'Signal Count'!$K$11,
IF($C18="Control Panel",$D18*'Signal Count'!$K$13,
IF($C18="PLC Interface",$D18*'Signal Count'!$K$14,
)))))))))</f>
        <v>0</v>
      </c>
      <c r="O18" s="170">
        <f>IF($C18="Open/Close Pneumatic Valve",$D18*'Signal Count'!$L$5,
IF($C18="Modulating Pneumatic Valve",$D18*'Signal Count'!$L$6,
IF($C18="Motor Operated Valve",$D18*'Signal Count'!$L$7,
IF($C18="MCC Motor Starter",$D18*'Signal Count'!$L$8,
IF($C18="Motor Feeder Swgr Breaker",$D18*'Signal Count'!$L$9,
IF($C18="Main/Tie/Xfmr Feeder Swgr Breaker",$D18*'Signal Count'!$L$10,
IF($C18="Switchgear Main/Tie Breaker",$D18*'Signal Count'!$L$11,
IF($C18="Control Panel",$D18*'Signal Count'!$L$13,
IF($C18="PLC Interface",$D18*'Signal Count'!$L$14,
)))))))))</f>
        <v>0</v>
      </c>
      <c r="P18" s="170">
        <f>IF($C18="Open/Close Pneumatic Valve",$D18*'Signal Count'!$M$5,
IF($C18="Modulating Pneumatic Valve",$D18*'Signal Count'!$M$6,
IF($C18="Motor Operated Valve",$D18*'Signal Count'!$M$7,
IF($C18="MCC Motor Starter",$D18*'Signal Count'!$M$8,
IF($C18="Motor Feeder Swgr Breaker",$D18*'Signal Count'!$M$9,
IF($C18="Main/Tie/Xfmr Feeder Swgr Breaker",$D18*'Signal Count'!$M$10,
IF($C18="Switchgear Main/Tie Breaker",$D18*'Signal Count'!$M$11,
IF($C18="Control Panel",$D18*'Signal Count'!$M$13,
IF($C18="PLC Interface",$D18*'Signal Count'!$M$14,
)))))))))</f>
        <v>0</v>
      </c>
      <c r="Q18" s="56"/>
      <c r="S18" s="13"/>
      <c r="T18" s="13"/>
      <c r="U18" s="13"/>
    </row>
    <row r="19" spans="1:21" s="76" customFormat="1" x14ac:dyDescent="0.25">
      <c r="A19" s="55" t="s">
        <v>16</v>
      </c>
      <c r="B19" s="120" t="s">
        <v>36</v>
      </c>
      <c r="C19" s="55" t="s">
        <v>137</v>
      </c>
      <c r="D19" s="103"/>
      <c r="E19" s="56" t="s">
        <v>18</v>
      </c>
      <c r="F19" s="56">
        <f>IF($C19="Open/Close Pneumatic Valve",$D19*'Signal Count'!$C$5,
IF($C19="Modulating Pneumatic Valve",$D19*'Signal Count'!$C$6,
IF($C19="Motor Operated Valve",$D19*'Signal Count'!$C$7,
IF($C19="MCC Motor Starter",$D19*'Signal Count'!$C$8,
IF($C19="Motor Feeder Swgr Breaker",$D19*'Signal Count'!$C$9,
IF($C19="Main/Tie/Xfmr Feeder Swgr Breaker",$D19*'Signal Count'!$C$10,
IF($C19="Switchgear Main/Tie Breaker",$D19*'Signal Count'!$C$11,
IF($C19="Control Panel",$D19*'Signal Count'!$C$13,
IF($C19="PLC Interface",$D19*'Signal Count'!$C$14,
)))))))))</f>
        <v>0</v>
      </c>
      <c r="G19" s="170">
        <f>IF($C19="Open/Close Pneumatic Valve",$D19*'Signal Count'!$D$5,
IF($C19="Modulating Pneumatic Valve",$D19*'Signal Count'!$D$6,
IF($C19="Motor Operated Valve",$D19*'Signal Count'!$D$7,
IF($C19="MCC Motor Starter",$D19*'Signal Count'!$D$8,
IF($C19="Motor Feeder Swgr Breaker",$D19*'Signal Count'!$D$9,
IF($C19="Main/Tie/Xfmr Feeder Swgr Breaker",$D19*'Signal Count'!$D$10,
IF($C19="Switchgear Main/Tie Breaker",$D19*'Signal Count'!$D$11,
IF($C19="Control Panel",$D19*'Signal Count'!$D$13,
IF($C19="PLC Interface",$D19*'Signal Count'!$D$14,
)))))))))</f>
        <v>0</v>
      </c>
      <c r="H19" s="170">
        <f>IF($C19="Open/Close Pneumatic Valve",$D19*'Signal Count'!$E$5,
IF($C19="Modulating Pneumatic Valve",$D19*'Signal Count'!$E$6,
IF($C19="Motor Operated Valve",$D19*'Signal Count'!$E$7,
IF($C19="MCC Motor Starter",$D19*'Signal Count'!$E$8,
IF($C19="Motor Feeder Swgr Breaker",$D19*'Signal Count'!$E$9,
IF($C19="Main/Tie/Xfmr Feeder Swgr Breaker",$D19*'Signal Count'!$E$10,
IF($C19="Switchgear Main/Tie Breaker",$D19*'Signal Count'!$E$11,
IF($C19="Control Panel",$D19*'Signal Count'!$E$13,
IF($C19="PLC Interface",$D19*'Signal Count'!$E$14,
)))))))))</f>
        <v>0</v>
      </c>
      <c r="I19" s="170">
        <f>IF($C19="Open/Close Pneumatic Valve",$D19*'Signal Count'!$F$5,
IF($C19="Modulating Pneumatic Valve",$D19*'Signal Count'!$F$6,
IF($C19="Motor Operated Valve",$D19*'Signal Count'!$F$7,
IF($C19="MCC Motor Starter",$D19*'Signal Count'!$F$8,
IF($C19="Motor Feeder Swgr Breaker",$D19*'Signal Count'!$F$9,
IF($C19="Main/Tie/Xfmr Feeder Swgr Breaker",$D19*'Signal Count'!$F$10,
IF($C19="Switchgear Main/Tie Breaker",$D19*'Signal Count'!$F$11,
IF($C19="Control Panel",$D19*'Signal Count'!$F$13,
IF($C19="PLC Interface",$D19*'Signal Count'!$F$14,
)))))))))</f>
        <v>0</v>
      </c>
      <c r="J19" s="170">
        <f>IF($C19="Open/Close Pneumatic Valve",$D19*'Signal Count'!$G$5,
IF($C19="Modulating Pneumatic Valve",$D19*'Signal Count'!$G$6,
IF($C19="Motor Operated Valve",$D19*'Signal Count'!$G$7,
IF($C19="MCC Motor Starter",$D19*'Signal Count'!$G$8,
IF($C19="Motor Feeder Swgr Breaker",$D19*'Signal Count'!$G$9,
IF($C19="Main/Tie/Xfmr Feeder Swgr Breaker",$D19*'Signal Count'!$G$10,
IF($C19="Switchgear Main/Tie Breaker",$D19*'Signal Count'!$G$11,
IF($C19="Control Panel",$D19*'Signal Count'!$G$13,
IF($C19="PLC Interface",$D19*'Signal Count'!$G$14,
)))))))))</f>
        <v>0</v>
      </c>
      <c r="K19" s="170">
        <f>IF($C19="Open/Close Pneumatic Valve",$D19*'Signal Count'!$H$5,
IF($C19="Modulating Pneumatic Valve",$D19*'Signal Count'!$H$6,
IF($C19="Motor Operated Valve",$D19*'Signal Count'!$H$7,
IF($C19="MCC Motor Starter",$D19*'Signal Count'!$H$8,
IF($C19="Motor Feeder Swgr Breaker",$D19*'Signal Count'!$H$9,
IF($C19="Main/Tie/Xfmr Feeder Swgr Breaker",$D19*'Signal Count'!$H$10,
IF($C19="Switchgear Main/Tie Breaker",$D19*'Signal Count'!$H$11,
IF($C19="Control Panel",$D19*'Signal Count'!$H$13,
IF($C19="PLC Interface",$D19*'Signal Count'!$H$14,
)))))))))</f>
        <v>0</v>
      </c>
      <c r="L19" s="170">
        <f>IF($C19="Open/Close Pneumatic Valve",$D19*'Signal Count'!$I$5,
IF($C19="Modulating Pneumatic Valve",$D19*'Signal Count'!$I$6,
IF($C19="Motor Operated Valve",$D19*'Signal Count'!$I$7,
IF($C19="MCC Motor Starter",$D19*'Signal Count'!$I$8,
IF($C19="Motor Feeder Swgr Breaker",$D19*'Signal Count'!$I$9,
IF($C19="Main/Tie/Xfmr Feeder Swgr Breaker",$D19*'Signal Count'!$I$10,
IF($C19="Switchgear Main/Tie Breaker",$D19*'Signal Count'!$I$11,
IF($C19="Control Panel",$D19*'Signal Count'!$I$13,
IF($C19="PLC Interface",$D19*'Signal Count'!$I$14,
)))))))))</f>
        <v>0</v>
      </c>
      <c r="M19" s="170">
        <f>IF($C19="Open/Close Pneumatic Valve",$D19*'Signal Count'!$J$5,
IF($C19="Modulating Pneumatic Valve",$D19*'Signal Count'!$J$6,
IF($C19="Motor Operated Valve",$D19*'Signal Count'!$J$7,
IF($C19="MCC Motor Starter",$D19*'Signal Count'!$J$8,
IF($C19="Motor Feeder Swgr Breaker",$D19*'Signal Count'!$J$9,
IF($C19="Main/Tie/Xfmr Feeder Swgr Breaker",$D19*'Signal Count'!$J$10,
IF($C19="Switchgear Main/Tie Breaker",$D19*'Signal Count'!$J$11,
IF($C19="Control Panel",$D19*'Signal Count'!$J$13,
IF($C19="PLC Interface",$D19*'Signal Count'!$J$14,
)))))))))</f>
        <v>0</v>
      </c>
      <c r="N19" s="170">
        <f>IF($C19="Open/Close Pneumatic Valve",$D19*'Signal Count'!$K$5,
IF($C19="Modulating Pneumatic Valve",$D19*'Signal Count'!$K$6,
IF($C19="Motor Operated Valve",$D19*'Signal Count'!$K$7,
IF($C19="MCC Motor Starter",$D19*'Signal Count'!$K$8,
IF($C19="Motor Feeder Swgr Breaker",$D19*'Signal Count'!$K$9,
IF($C19="Main/Tie/Xfmr Feeder Swgr Breaker",$D19*'Signal Count'!$K$10,
IF($C19="Switchgear Main/Tie Breaker",$D19*'Signal Count'!$K$11,
IF($C19="Control Panel",$D19*'Signal Count'!$K$13,
IF($C19="PLC Interface",$D19*'Signal Count'!$K$14,
)))))))))</f>
        <v>0</v>
      </c>
      <c r="O19" s="170">
        <f>IF($C19="Open/Close Pneumatic Valve",$D19*'Signal Count'!$L$5,
IF($C19="Modulating Pneumatic Valve",$D19*'Signal Count'!$L$6,
IF($C19="Motor Operated Valve",$D19*'Signal Count'!$L$7,
IF($C19="MCC Motor Starter",$D19*'Signal Count'!$L$8,
IF($C19="Motor Feeder Swgr Breaker",$D19*'Signal Count'!$L$9,
IF($C19="Main/Tie/Xfmr Feeder Swgr Breaker",$D19*'Signal Count'!$L$10,
IF($C19="Switchgear Main/Tie Breaker",$D19*'Signal Count'!$L$11,
IF($C19="Control Panel",$D19*'Signal Count'!$L$13,
IF($C19="PLC Interface",$D19*'Signal Count'!$L$14,
)))))))))</f>
        <v>0</v>
      </c>
      <c r="P19" s="170">
        <f>IF($C19="Open/Close Pneumatic Valve",$D19*'Signal Count'!$M$5,
IF($C19="Modulating Pneumatic Valve",$D19*'Signal Count'!$M$6,
IF($C19="Motor Operated Valve",$D19*'Signal Count'!$M$7,
IF($C19="MCC Motor Starter",$D19*'Signal Count'!$M$8,
IF($C19="Motor Feeder Swgr Breaker",$D19*'Signal Count'!$M$9,
IF($C19="Main/Tie/Xfmr Feeder Swgr Breaker",$D19*'Signal Count'!$M$10,
IF($C19="Switchgear Main/Tie Breaker",$D19*'Signal Count'!$M$11,
IF($C19="Control Panel",$D19*'Signal Count'!$M$13,
IF($C19="PLC Interface",$D19*'Signal Count'!$M$14,
)))))))))</f>
        <v>0</v>
      </c>
      <c r="Q19" s="56"/>
      <c r="S19" s="13"/>
      <c r="T19" s="13"/>
      <c r="U19" s="13"/>
    </row>
    <row r="20" spans="1:21" x14ac:dyDescent="0.25">
      <c r="A20" s="55" t="s">
        <v>143</v>
      </c>
      <c r="B20" s="120"/>
      <c r="C20" s="55" t="s">
        <v>40</v>
      </c>
      <c r="D20" s="103"/>
      <c r="E20" s="56" t="s">
        <v>18</v>
      </c>
      <c r="F20" s="56">
        <f>IF($C20="Open/Close Pneumatic Valve",$D20*'Signal Count'!$C$5,
IF($C20="Modulating Pneumatic Valve",$D20*'Signal Count'!$C$6,
IF($C20="Motor Operated Valve",$D20*'Signal Count'!$C$7,
IF($C20="MCC Motor Starter",$D20*'Signal Count'!$C$8,
IF($C20="Motor Feeder Swgr Breaker",$D20*'Signal Count'!$C$9,
IF($C20="Main/Tie/Xfmr Feeder Swgr Breaker",$D20*'Signal Count'!$C$10,
IF($C20="Switchgear Main/Tie Breaker",$D20*'Signal Count'!$C$11
)))))))</f>
        <v>0</v>
      </c>
      <c r="G20" s="56">
        <f>IF($C20="Open/Close Pneumatic Valve",$D20*'Signal Count'!$D$5,
IF($C20="Modulating Pneumatic Valve",$D20*'Signal Count'!$D$6,
IF($C20="Motor Operated Valve",$D20*'Signal Count'!$D$7,
IF($C20="MCC Motor Starter",$D20*'Signal Count'!$D$8,
IF($C20="Motor Feeder Swgr Breaker",$D20*'Signal Count'!$D$9,
IF($C20="Main/Tie/Xfmr Feeder Swgr Breaker",$D20*'Signal Count'!$D$10,
IF($C20="Switchgear Main/Tie Breaker",$D20*'Signal Count'!$D$11
)))))))</f>
        <v>0</v>
      </c>
      <c r="H20" s="56">
        <f>IF($C20="Open/Close Pneumatic Valve",$D20*'Signal Count'!$E$5,
IF($C20="Modulating Pneumatic Valve",$D20*'Signal Count'!$E$6,
IF($C20="Motor Operated Valve",$D20*'Signal Count'!$E$7,
IF($C20="MCC Motor Starter",$D20*'Signal Count'!$E$8,
IF($C20="Motor Feeder Swgr Breaker",$D20*'Signal Count'!$E$9,
IF($C20="Main/Tie/Xfmr Feeder Swgr Breaker",$D20*'Signal Count'!$E$10,
IF($C20="Switchgear Main/Tie Breaker",$D20*'Signal Count'!$E$11
)))))))</f>
        <v>0</v>
      </c>
      <c r="I20" s="56">
        <f>IF($C20="Open/Close Pneumatic Valve",$D20*'Signal Count'!$F$5,
IF($C20="Modulating Pneumatic Valve",$D20*'Signal Count'!$F$6,
IF($C20="Motor Operated Valve",$D20*'Signal Count'!$F$7,
IF($C20="MCC Motor Starter",$D20*'Signal Count'!$F$8,
IF($C20="Motor Feeder Swgr Breaker",$D20*'Signal Count'!$F$9,
IF($C20="Main/Tie/Xfmr Feeder Swgr Breaker",$D20*'Signal Count'!$F$10,
IF($C20="Switchgear Main/Tie Breaker",$D20*'Signal Count'!$F$11
)))))))</f>
        <v>0</v>
      </c>
      <c r="J20" s="56">
        <f>IF($C20="Open/Close Pneumatic Valve",$D20*'Signal Count'!$G$5,
IF($C20="Modulating Pneumatic Valve",$D20*'Signal Count'!$G$6,
IF($C20="Motor Operated Valve",$D20*'Signal Count'!$G$7,
IF($C20="MCC Motor Starter",$D20*'Signal Count'!$G$8,
IF($C20="Motor Feeder Swgr Breaker",$D20*'Signal Count'!$G$9,
IF($C20="Main/Tie/Xfmr Feeder Swgr Breaker",$D20*'Signal Count'!$G$10,
IF($C20="Switchgear Main/Tie Breaker",$D20*'Signal Count'!$G$11
)))))))</f>
        <v>0</v>
      </c>
      <c r="K20" s="56">
        <f>IF($C20="Open/Close Pneumatic Valve",$D20*'Signal Count'!$H$5,
IF($C20="Modulating Pneumatic Valve",$D20*'Signal Count'!$H$6,
IF($C20="Motor Operated Valve",$D20*'Signal Count'!$H$7,
IF($C20="MCC Motor Starter",$D20*'Signal Count'!$H$8,
IF($C20="Motor Feeder Swgr Breaker",$D20*'Signal Count'!$H$9,
IF($C20="Main/Tie/Xfmr Feeder Swgr Breaker",$D20*'Signal Count'!$H$10,
IF($C20="Switchgear Main/Tie Breaker",$D20*'Signal Count'!$H$11
)))))))</f>
        <v>0</v>
      </c>
      <c r="L20" s="56">
        <f>IF($C20="Open/Close Pneumatic Valve",$D20*'Signal Count'!$I$5,
IF($C20="Modulating Pneumatic Valve",$D20*'Signal Count'!$I$6,
IF($C20="Motor Operated Valve",$D20*'Signal Count'!$I$7,
IF($C20="MCC Motor Starter",$D20*'Signal Count'!$I$8,
IF($C20="Motor Feeder Swgr Breaker",$D20*'Signal Count'!$I$9,
IF($C20="Main/Tie/Xfmr Feeder Swgr Breaker",$D20*'Signal Count'!$I$10,
IF($C20="Switchgear Main/Tie Breaker",$D20*'Signal Count'!$I$11
)))))))</f>
        <v>0</v>
      </c>
      <c r="M20" s="56">
        <f>IF($C20="Open/Close Pneumatic Valve",$D20*'Signal Count'!$J$5,
IF($C20="Modulating Pneumatic Valve",$D20*'Signal Count'!$J$6,
IF($C20="Motor Operated Valve",$D20*'Signal Count'!$J$7,
IF($C20="MCC Motor Starter",$D20*'Signal Count'!$J$8,
IF($C20="Motor Feeder Swgr Breaker",$D20*'Signal Count'!$J$9,
IF($C20="Main/Tie/Xfmr Feeder Swgr Breaker",$D20*'Signal Count'!$J$10,
IF($C20="Switchgear Main/Tie Breaker",$D20*'Signal Count'!$J$11
)))))))</f>
        <v>0</v>
      </c>
      <c r="N20" s="56">
        <f>IF($C20="Open/Close Pneumatic Valve",$D20*'Signal Count'!$K$5,
IF($C20="Modulating Pneumatic Valve",$D20*'Signal Count'!$K$6,
IF($C20="Motor Operated Valve",$D20*'Signal Count'!$K$7,
IF($C20="MCC Motor Starter",$D20*'Signal Count'!$K$8,
IF($C20="Motor Feeder Swgr Breaker",$D20*'Signal Count'!$K$9,
IF($C20="Main/Tie/Xfmr Feeder Swgr Breaker",$D20*'Signal Count'!$K$10,
IF($C20="Switchgear Main/Tie Breaker",$D20*'Signal Count'!$K$11
)))))))</f>
        <v>0</v>
      </c>
      <c r="O20" s="170">
        <f>IF($C20="Open/Close Pneumatic Valve",$D20*'Signal Count'!$L$5,
IF($C20="Modulating Pneumatic Valve",$D20*'Signal Count'!$L$6,
IF($C20="Motor Operated Valve",$D20*'Signal Count'!$L$7,
IF($C20="MCC Motor Starter",$D20*'Signal Count'!$L$8,
IF($C20="Motor Feeder Swgr Breaker",$D20*'Signal Count'!$L$9,
IF($C20="Main/Tie/Xfmr Feeder Swgr Breaker",$D20*'Signal Count'!$L$10,
IF($C20="Switchgear Main/Tie Breaker",$D20*'Signal Count'!$L$11
)))))))</f>
        <v>0</v>
      </c>
      <c r="P20" s="56">
        <f>IF($C20="Open/Close Pneumatic Valve",$D20*'Signal Count'!$M$5,
IF($C20="Modulating Pneumatic Valve",$D20*'Signal Count'!$M$6,
IF($C20="Motor Operated Valve",$D20*'Signal Count'!$M$7,
IF($C20="MCC Motor Starter",$D20*'Signal Count'!$M$8,
IF($C20="Motor Feeder Swgr Breaker",$D20*'Signal Count'!$M$9,
IF($C20="Main/Tie/Xfmr Feeder Swgr Breaker",$D20*'Signal Count'!$M$10,
IF($C20="Switchgear Main/Tie Breaker",$D20*'Signal Count'!$M$11
)))))))</f>
        <v>0</v>
      </c>
      <c r="Q20" s="56"/>
    </row>
    <row r="21" spans="1:21" x14ac:dyDescent="0.25">
      <c r="A21" s="55" t="s">
        <v>136</v>
      </c>
      <c r="B21" s="120"/>
      <c r="C21" s="55" t="s">
        <v>47</v>
      </c>
      <c r="D21" s="103"/>
      <c r="E21" s="56" t="s">
        <v>18</v>
      </c>
      <c r="F21" s="56">
        <f>IF($C21="Open/Close Pneumatic Valve",$D21*'Signal Count'!$C$5,
IF($C21="Modulating Pneumatic Valve",$D21*'Signal Count'!$C$6,
IF($C21="Motor Operated Valve",$D21*'Signal Count'!$C$7,
IF($C21="MCC Motor Starter",$D21*'Signal Count'!$C$8,
IF($C21="Motor Feeder Swgr Breaker",$D21*'Signal Count'!$C$9,
IF($C21="Main/Tie/Xfmr Feeder Swgr Breaker",$D21*'Signal Count'!$C$10,
IF($C21="Switchgear Main/Tie Breaker",$D21*'Signal Count'!$C$11
)))))))</f>
        <v>0</v>
      </c>
      <c r="G21" s="56">
        <f>IF($C21="Open/Close Pneumatic Valve",$D21*'Signal Count'!$D$5,
IF($C21="Modulating Pneumatic Valve",$D21*'Signal Count'!$D$6,
IF($C21="Motor Operated Valve",$D21*'Signal Count'!$D$7,
IF($C21="MCC Motor Starter",$D21*'Signal Count'!$D$8,
IF($C21="Motor Feeder Swgr Breaker",$D21*'Signal Count'!$D$9,
IF($C21="Main/Tie/Xfmr Feeder Swgr Breaker",$D21*'Signal Count'!$D$10,
IF($C21="Switchgear Main/Tie Breaker",$D21*'Signal Count'!$D$11
)))))))</f>
        <v>0</v>
      </c>
      <c r="H21" s="56">
        <f>IF($C21="Open/Close Pneumatic Valve",$D21*'Signal Count'!$E$5,
IF($C21="Modulating Pneumatic Valve",$D21*'Signal Count'!$E$6,
IF($C21="Motor Operated Valve",$D21*'Signal Count'!$E$7,
IF($C21="MCC Motor Starter",$D21*'Signal Count'!$E$8,
IF($C21="Motor Feeder Swgr Breaker",$D21*'Signal Count'!$E$9,
IF($C21="Main/Tie/Xfmr Feeder Swgr Breaker",$D21*'Signal Count'!$E$10,
IF($C21="Switchgear Main/Tie Breaker",$D21*'Signal Count'!$E$11
)))))))</f>
        <v>0</v>
      </c>
      <c r="I21" s="56">
        <f>IF($C21="Open/Close Pneumatic Valve",$D21*'Signal Count'!$F$5,
IF($C21="Modulating Pneumatic Valve",$D21*'Signal Count'!$F$6,
IF($C21="Motor Operated Valve",$D21*'Signal Count'!$F$7,
IF($C21="MCC Motor Starter",$D21*'Signal Count'!$F$8,
IF($C21="Motor Feeder Swgr Breaker",$D21*'Signal Count'!$F$9,
IF($C21="Main/Tie/Xfmr Feeder Swgr Breaker",$D21*'Signal Count'!$F$10,
IF($C21="Switchgear Main/Tie Breaker",$D21*'Signal Count'!$F$11
)))))))</f>
        <v>0</v>
      </c>
      <c r="J21" s="56">
        <f>IF($C21="Open/Close Pneumatic Valve",$D21*'Signal Count'!$G$5,
IF($C21="Modulating Pneumatic Valve",$D21*'Signal Count'!$G$6,
IF($C21="Motor Operated Valve",$D21*'Signal Count'!$G$7,
IF($C21="MCC Motor Starter",$D21*'Signal Count'!$G$8,
IF($C21="Motor Feeder Swgr Breaker",$D21*'Signal Count'!$G$9,
IF($C21="Main/Tie/Xfmr Feeder Swgr Breaker",$D21*'Signal Count'!$G$10,
IF($C21="Switchgear Main/Tie Breaker",$D21*'Signal Count'!$G$11
)))))))</f>
        <v>0</v>
      </c>
      <c r="K21" s="56">
        <f>IF($C21="Open/Close Pneumatic Valve",$D21*'Signal Count'!$H$5,
IF($C21="Modulating Pneumatic Valve",$D21*'Signal Count'!$H$6,
IF($C21="Motor Operated Valve",$D21*'Signal Count'!$H$7,
IF($C21="MCC Motor Starter",$D21*'Signal Count'!$H$8,
IF($C21="Motor Feeder Swgr Breaker",$D21*'Signal Count'!$H$9,
IF($C21="Main/Tie/Xfmr Feeder Swgr Breaker",$D21*'Signal Count'!$H$10,
IF($C21="Switchgear Main/Tie Breaker",$D21*'Signal Count'!$H$11
)))))))</f>
        <v>0</v>
      </c>
      <c r="L21" s="56">
        <f>IF($C21="Open/Close Pneumatic Valve",$D21*'Signal Count'!$I$5,
IF($C21="Modulating Pneumatic Valve",$D21*'Signal Count'!$I$6,
IF($C21="Motor Operated Valve",$D21*'Signal Count'!$I$7,
IF($C21="MCC Motor Starter",$D21*'Signal Count'!$I$8,
IF($C21="Motor Feeder Swgr Breaker",$D21*'Signal Count'!$I$9,
IF($C21="Main/Tie/Xfmr Feeder Swgr Breaker",$D21*'Signal Count'!$I$10,
IF($C21="Switchgear Main/Tie Breaker",$D21*'Signal Count'!$I$11
)))))))</f>
        <v>0</v>
      </c>
      <c r="M21" s="56">
        <f>IF($C21="Open/Close Pneumatic Valve",$D21*'Signal Count'!$J$5,
IF($C21="Modulating Pneumatic Valve",$D21*'Signal Count'!$J$6,
IF($C21="Motor Operated Valve",$D21*'Signal Count'!$J$7,
IF($C21="MCC Motor Starter",$D21*'Signal Count'!$J$8,
IF($C21="Motor Feeder Swgr Breaker",$D21*'Signal Count'!$J$9,
IF($C21="Main/Tie/Xfmr Feeder Swgr Breaker",$D21*'Signal Count'!$J$10,
IF($C21="Switchgear Main/Tie Breaker",$D21*'Signal Count'!$J$11
)))))))</f>
        <v>0</v>
      </c>
      <c r="N21" s="56">
        <f>IF($C21="Open/Close Pneumatic Valve",$D21*'Signal Count'!$K$5,
IF($C21="Modulating Pneumatic Valve",$D21*'Signal Count'!$K$6,
IF($C21="Motor Operated Valve",$D21*'Signal Count'!$K$7,
IF($C21="MCC Motor Starter",$D21*'Signal Count'!$K$8,
IF($C21="Motor Feeder Swgr Breaker",$D21*'Signal Count'!$K$9,
IF($C21="Main/Tie/Xfmr Feeder Swgr Breaker",$D21*'Signal Count'!$K$10,
IF($C21="Switchgear Main/Tie Breaker",$D21*'Signal Count'!$K$11
)))))))</f>
        <v>0</v>
      </c>
      <c r="O21" s="170">
        <f>IF($C21="Open/Close Pneumatic Valve",$D21*'Signal Count'!$L$5,
IF($C21="Modulating Pneumatic Valve",$D21*'Signal Count'!$L$6,
IF($C21="Motor Operated Valve",$D21*'Signal Count'!$L$7,
IF($C21="MCC Motor Starter",$D21*'Signal Count'!$L$8,
IF($C21="Motor Feeder Swgr Breaker",$D21*'Signal Count'!$L$9,
IF($C21="Main/Tie/Xfmr Feeder Swgr Breaker",$D21*'Signal Count'!$L$10,
IF($C21="Switchgear Main/Tie Breaker",$D21*'Signal Count'!$L$11
)))))))</f>
        <v>0</v>
      </c>
      <c r="P21" s="56">
        <f>IF($C21="Open/Close Pneumatic Valve",$D21*'Signal Count'!$M$5,
IF($C21="Modulating Pneumatic Valve",$D21*'Signal Count'!$M$6,
IF($C21="Motor Operated Valve",$D21*'Signal Count'!$M$7,
IF($C21="MCC Motor Starter",$D21*'Signal Count'!$M$8,
IF($C21="Motor Feeder Swgr Breaker",$D21*'Signal Count'!$M$9,
IF($C21="Main/Tie/Xfmr Feeder Swgr Breaker",$D21*'Signal Count'!$M$10,
IF($C21="Switchgear Main/Tie Breaker",$D21*'Signal Count'!$M$11
)))))))</f>
        <v>0</v>
      </c>
      <c r="Q21" s="56"/>
    </row>
    <row r="22" spans="1:21" x14ac:dyDescent="0.25">
      <c r="A22" s="55" t="s">
        <v>136</v>
      </c>
      <c r="B22" s="120"/>
      <c r="C22" s="55" t="s">
        <v>48</v>
      </c>
      <c r="D22" s="103"/>
      <c r="E22" s="56" t="s">
        <v>18</v>
      </c>
      <c r="F22" s="56">
        <f>IF($C22="Open/Close Pneumatic Valve",$D22*'Signal Count'!$C$5,
IF($C22="Modulating Pneumatic Valve",$D22*'Signal Count'!$C$6,
IF($C22="Motor Operated Valve",$D22*'Signal Count'!$C$7,
IF($C22="MCC Motor Starter",$D22*'Signal Count'!$C$8,
IF($C22="Motor Feeder Swgr Breaker",$D22*'Signal Count'!$C$9,
IF($C22="Main/Tie/Xfmr Feeder Swgr Breaker",$D22*'Signal Count'!$C$10,
IF($C22="Switchgear Main/Tie Breaker",$D22*'Signal Count'!$C$11
)))))))</f>
        <v>0</v>
      </c>
      <c r="G22" s="56">
        <f>IF($C22="Open/Close Pneumatic Valve",$D22*'Signal Count'!$D$5,
IF($C22="Modulating Pneumatic Valve",$D22*'Signal Count'!$D$6,
IF($C22="Motor Operated Valve",$D22*'Signal Count'!$D$7,
IF($C22="MCC Motor Starter",$D22*'Signal Count'!$D$8,
IF($C22="Motor Feeder Swgr Breaker",$D22*'Signal Count'!$D$9,
IF($C22="Main/Tie/Xfmr Feeder Swgr Breaker",$D22*'Signal Count'!$D$10,
IF($C22="Switchgear Main/Tie Breaker",$D22*'Signal Count'!$D$11
)))))))</f>
        <v>0</v>
      </c>
      <c r="H22" s="56">
        <f>IF($C22="Open/Close Pneumatic Valve",$D22*'Signal Count'!$E$5,
IF($C22="Modulating Pneumatic Valve",$D22*'Signal Count'!$E$6,
IF($C22="Motor Operated Valve",$D22*'Signal Count'!$E$7,
IF($C22="MCC Motor Starter",$D22*'Signal Count'!$E$8,
IF($C22="Motor Feeder Swgr Breaker",$D22*'Signal Count'!$E$9,
IF($C22="Main/Tie/Xfmr Feeder Swgr Breaker",$D22*'Signal Count'!$E$10,
IF($C22="Switchgear Main/Tie Breaker",$D22*'Signal Count'!$E$11
)))))))</f>
        <v>0</v>
      </c>
      <c r="I22" s="56">
        <f>IF($C22="Open/Close Pneumatic Valve",$D22*'Signal Count'!$F$5,
IF($C22="Modulating Pneumatic Valve",$D22*'Signal Count'!$F$6,
IF($C22="Motor Operated Valve",$D22*'Signal Count'!$F$7,
IF($C22="MCC Motor Starter",$D22*'Signal Count'!$F$8,
IF($C22="Motor Feeder Swgr Breaker",$D22*'Signal Count'!$F$9,
IF($C22="Main/Tie/Xfmr Feeder Swgr Breaker",$D22*'Signal Count'!$F$10,
IF($C22="Switchgear Main/Tie Breaker",$D22*'Signal Count'!$F$11
)))))))</f>
        <v>0</v>
      </c>
      <c r="J22" s="56">
        <f>IF($C22="Open/Close Pneumatic Valve",$D22*'Signal Count'!$G$5,
IF($C22="Modulating Pneumatic Valve",$D22*'Signal Count'!$G$6,
IF($C22="Motor Operated Valve",$D22*'Signal Count'!$G$7,
IF($C22="MCC Motor Starter",$D22*'Signal Count'!$G$8,
IF($C22="Motor Feeder Swgr Breaker",$D22*'Signal Count'!$G$9,
IF($C22="Main/Tie/Xfmr Feeder Swgr Breaker",$D22*'Signal Count'!$G$10,
IF($C22="Switchgear Main/Tie Breaker",$D22*'Signal Count'!$G$11
)))))))</f>
        <v>0</v>
      </c>
      <c r="K22" s="56">
        <f>IF($C22="Open/Close Pneumatic Valve",$D22*'Signal Count'!$H$5,
IF($C22="Modulating Pneumatic Valve",$D22*'Signal Count'!$H$6,
IF($C22="Motor Operated Valve",$D22*'Signal Count'!$H$7,
IF($C22="MCC Motor Starter",$D22*'Signal Count'!$H$8,
IF($C22="Motor Feeder Swgr Breaker",$D22*'Signal Count'!$H$9,
IF($C22="Main/Tie/Xfmr Feeder Swgr Breaker",$D22*'Signal Count'!$H$10,
IF($C22="Switchgear Main/Tie Breaker",$D22*'Signal Count'!$H$11
)))))))</f>
        <v>0</v>
      </c>
      <c r="L22" s="56">
        <f>IF($C22="Open/Close Pneumatic Valve",$D22*'Signal Count'!$I$5,
IF($C22="Modulating Pneumatic Valve",$D22*'Signal Count'!$I$6,
IF($C22="Motor Operated Valve",$D22*'Signal Count'!$I$7,
IF($C22="MCC Motor Starter",$D22*'Signal Count'!$I$8,
IF($C22="Motor Feeder Swgr Breaker",$D22*'Signal Count'!$I$9,
IF($C22="Main/Tie/Xfmr Feeder Swgr Breaker",$D22*'Signal Count'!$I$10,
IF($C22="Switchgear Main/Tie Breaker",$D22*'Signal Count'!$I$11
)))))))</f>
        <v>0</v>
      </c>
      <c r="M22" s="56">
        <f>IF($C22="Open/Close Pneumatic Valve",$D22*'Signal Count'!$J$5,
IF($C22="Modulating Pneumatic Valve",$D22*'Signal Count'!$J$6,
IF($C22="Motor Operated Valve",$D22*'Signal Count'!$J$7,
IF($C22="MCC Motor Starter",$D22*'Signal Count'!$J$8,
IF($C22="Motor Feeder Swgr Breaker",$D22*'Signal Count'!$J$9,
IF($C22="Main/Tie/Xfmr Feeder Swgr Breaker",$D22*'Signal Count'!$J$10,
IF($C22="Switchgear Main/Tie Breaker",$D22*'Signal Count'!$J$11
)))))))</f>
        <v>0</v>
      </c>
      <c r="N22" s="56">
        <f>IF($C22="Open/Close Pneumatic Valve",$D22*'Signal Count'!$K$5,
IF($C22="Modulating Pneumatic Valve",$D22*'Signal Count'!$K$6,
IF($C22="Motor Operated Valve",$D22*'Signal Count'!$K$7,
IF($C22="MCC Motor Starter",$D22*'Signal Count'!$K$8,
IF($C22="Motor Feeder Swgr Breaker",$D22*'Signal Count'!$K$9,
IF($C22="Main/Tie/Xfmr Feeder Swgr Breaker",$D22*'Signal Count'!$K$10,
IF($C22="Switchgear Main/Tie Breaker",$D22*'Signal Count'!$K$11
)))))))</f>
        <v>0</v>
      </c>
      <c r="O22" s="170">
        <f>IF($C22="Open/Close Pneumatic Valve",$D22*'Signal Count'!$L$5,
IF($C22="Modulating Pneumatic Valve",$D22*'Signal Count'!$L$6,
IF($C22="Motor Operated Valve",$D22*'Signal Count'!$L$7,
IF($C22="MCC Motor Starter",$D22*'Signal Count'!$L$8,
IF($C22="Motor Feeder Swgr Breaker",$D22*'Signal Count'!$L$9,
IF($C22="Main/Tie/Xfmr Feeder Swgr Breaker",$D22*'Signal Count'!$L$10,
IF($C22="Switchgear Main/Tie Breaker",$D22*'Signal Count'!$L$11
)))))))</f>
        <v>0</v>
      </c>
      <c r="P22" s="56">
        <f>IF($C22="Open/Close Pneumatic Valve",$D22*'Signal Count'!$M$5,
IF($C22="Modulating Pneumatic Valve",$D22*'Signal Count'!$M$6,
IF($C22="Motor Operated Valve",$D22*'Signal Count'!$M$7,
IF($C22="MCC Motor Starter",$D22*'Signal Count'!$M$8,
IF($C22="Motor Feeder Swgr Breaker",$D22*'Signal Count'!$M$9,
IF($C22="Main/Tie/Xfmr Feeder Swgr Breaker",$D22*'Signal Count'!$M$10,
IF($C22="Switchgear Main/Tie Breaker",$D22*'Signal Count'!$M$11
)))))))</f>
        <v>0</v>
      </c>
      <c r="Q22" s="56"/>
    </row>
    <row r="23" spans="1:21" x14ac:dyDescent="0.25">
      <c r="A23" s="55" t="s">
        <v>136</v>
      </c>
      <c r="B23" s="120"/>
      <c r="C23" s="55" t="s">
        <v>49</v>
      </c>
      <c r="D23" s="103"/>
      <c r="E23" s="56" t="s">
        <v>18</v>
      </c>
      <c r="F23" s="56">
        <f>IF($C23="Open/Close Pneumatic Valve",$D23*'Signal Count'!$C$5,
IF($C23="Modulating Pneumatic Valve",$D23*'Signal Count'!$C$6,
IF($C23="Motor Operated Valve",$D23*'Signal Count'!$C$7,
IF($C23="MCC Motor Starter",$D23*'Signal Count'!$C$8,
IF($C23="Motor Feeder Swgr Breaker",$D23*'Signal Count'!$C$9,
IF($C23="Main/Tie/Xfmr Feeder Swgr Breaker",$D23*'Signal Count'!$C$10,
IF($C23="Switchgear Main/Tie Breaker",$D23*'Signal Count'!$C$11
)))))))</f>
        <v>0</v>
      </c>
      <c r="G23" s="56">
        <f>IF($C23="Open/Close Pneumatic Valve",$D23*'Signal Count'!$D$5,
IF($C23="Modulating Pneumatic Valve",$D23*'Signal Count'!$D$6,
IF($C23="Motor Operated Valve",$D23*'Signal Count'!$D$7,
IF($C23="MCC Motor Starter",$D23*'Signal Count'!$D$8,
IF($C23="Motor Feeder Swgr Breaker",$D23*'Signal Count'!$D$9,
IF($C23="Main/Tie/Xfmr Feeder Swgr Breaker",$D23*'Signal Count'!$D$10,
IF($C23="Switchgear Main/Tie Breaker",$D23*'Signal Count'!$D$11
)))))))</f>
        <v>0</v>
      </c>
      <c r="H23" s="56">
        <f>IF($C23="Open/Close Pneumatic Valve",$D23*'Signal Count'!$E$5,
IF($C23="Modulating Pneumatic Valve",$D23*'Signal Count'!$E$6,
IF($C23="Motor Operated Valve",$D23*'Signal Count'!$E$7,
IF($C23="MCC Motor Starter",$D23*'Signal Count'!$E$8,
IF($C23="Motor Feeder Swgr Breaker",$D23*'Signal Count'!$E$9,
IF($C23="Main/Tie/Xfmr Feeder Swgr Breaker",$D23*'Signal Count'!$E$10,
IF($C23="Switchgear Main/Tie Breaker",$D23*'Signal Count'!$E$11
)))))))</f>
        <v>0</v>
      </c>
      <c r="I23" s="56">
        <f>IF($C23="Open/Close Pneumatic Valve",$D23*'Signal Count'!$F$5,
IF($C23="Modulating Pneumatic Valve",$D23*'Signal Count'!$F$6,
IF($C23="Motor Operated Valve",$D23*'Signal Count'!$F$7,
IF($C23="MCC Motor Starter",$D23*'Signal Count'!$F$8,
IF($C23="Motor Feeder Swgr Breaker",$D23*'Signal Count'!$F$9,
IF($C23="Main/Tie/Xfmr Feeder Swgr Breaker",$D23*'Signal Count'!$F$10,
IF($C23="Switchgear Main/Tie Breaker",$D23*'Signal Count'!$F$11
)))))))</f>
        <v>0</v>
      </c>
      <c r="J23" s="56">
        <f>IF($C23="Open/Close Pneumatic Valve",$D23*'Signal Count'!$G$5,
IF($C23="Modulating Pneumatic Valve",$D23*'Signal Count'!$G$6,
IF($C23="Motor Operated Valve",$D23*'Signal Count'!$G$7,
IF($C23="MCC Motor Starter",$D23*'Signal Count'!$G$8,
IF($C23="Motor Feeder Swgr Breaker",$D23*'Signal Count'!$G$9,
IF($C23="Main/Tie/Xfmr Feeder Swgr Breaker",$D23*'Signal Count'!$G$10,
IF($C23="Switchgear Main/Tie Breaker",$D23*'Signal Count'!$G$11
)))))))</f>
        <v>0</v>
      </c>
      <c r="K23" s="56">
        <f>IF($C23="Open/Close Pneumatic Valve",$D23*'Signal Count'!$H$5,
IF($C23="Modulating Pneumatic Valve",$D23*'Signal Count'!$H$6,
IF($C23="Motor Operated Valve",$D23*'Signal Count'!$H$7,
IF($C23="MCC Motor Starter",$D23*'Signal Count'!$H$8,
IF($C23="Motor Feeder Swgr Breaker",$D23*'Signal Count'!$H$9,
IF($C23="Main/Tie/Xfmr Feeder Swgr Breaker",$D23*'Signal Count'!$H$10,
IF($C23="Switchgear Main/Tie Breaker",$D23*'Signal Count'!$H$11
)))))))</f>
        <v>0</v>
      </c>
      <c r="L23" s="56">
        <f>IF($C23="Open/Close Pneumatic Valve",$D23*'Signal Count'!$I$5,
IF($C23="Modulating Pneumatic Valve",$D23*'Signal Count'!$I$6,
IF($C23="Motor Operated Valve",$D23*'Signal Count'!$I$7,
IF($C23="MCC Motor Starter",$D23*'Signal Count'!$I$8,
IF($C23="Motor Feeder Swgr Breaker",$D23*'Signal Count'!$I$9,
IF($C23="Main/Tie/Xfmr Feeder Swgr Breaker",$D23*'Signal Count'!$I$10,
IF($C23="Switchgear Main/Tie Breaker",$D23*'Signal Count'!$I$11
)))))))</f>
        <v>0</v>
      </c>
      <c r="M23" s="56">
        <f>IF($C23="Open/Close Pneumatic Valve",$D23*'Signal Count'!$J$5,
IF($C23="Modulating Pneumatic Valve",$D23*'Signal Count'!$J$6,
IF($C23="Motor Operated Valve",$D23*'Signal Count'!$J$7,
IF($C23="MCC Motor Starter",$D23*'Signal Count'!$J$8,
IF($C23="Motor Feeder Swgr Breaker",$D23*'Signal Count'!$J$9,
IF($C23="Main/Tie/Xfmr Feeder Swgr Breaker",$D23*'Signal Count'!$J$10,
IF($C23="Switchgear Main/Tie Breaker",$D23*'Signal Count'!$J$11
)))))))</f>
        <v>0</v>
      </c>
      <c r="N23" s="56">
        <f>IF($C23="Open/Close Pneumatic Valve",$D23*'Signal Count'!$K$5,
IF($C23="Modulating Pneumatic Valve",$D23*'Signal Count'!$K$6,
IF($C23="Motor Operated Valve",$D23*'Signal Count'!$K$7,
IF($C23="MCC Motor Starter",$D23*'Signal Count'!$K$8,
IF($C23="Motor Feeder Swgr Breaker",$D23*'Signal Count'!$K$9,
IF($C23="Main/Tie/Xfmr Feeder Swgr Breaker",$D23*'Signal Count'!$K$10,
IF($C23="Switchgear Main/Tie Breaker",$D23*'Signal Count'!$K$11
)))))))</f>
        <v>0</v>
      </c>
      <c r="O23" s="170">
        <f>IF($C23="Open/Close Pneumatic Valve",$D23*'Signal Count'!$L$5,
IF($C23="Modulating Pneumatic Valve",$D23*'Signal Count'!$L$6,
IF($C23="Motor Operated Valve",$D23*'Signal Count'!$L$7,
IF($C23="MCC Motor Starter",$D23*'Signal Count'!$L$8,
IF($C23="Motor Feeder Swgr Breaker",$D23*'Signal Count'!$L$9,
IF($C23="Main/Tie/Xfmr Feeder Swgr Breaker",$D23*'Signal Count'!$L$10,
IF($C23="Switchgear Main/Tie Breaker",$D23*'Signal Count'!$L$11
)))))))</f>
        <v>0</v>
      </c>
      <c r="P23" s="56">
        <f>IF($C23="Open/Close Pneumatic Valve",$D23*'Signal Count'!$M$5,
IF($C23="Modulating Pneumatic Valve",$D23*'Signal Count'!$M$6,
IF($C23="Motor Operated Valve",$D23*'Signal Count'!$M$7,
IF($C23="MCC Motor Starter",$D23*'Signal Count'!$M$8,
IF($C23="Motor Feeder Swgr Breaker",$D23*'Signal Count'!$M$9,
IF($C23="Main/Tie/Xfmr Feeder Swgr Breaker",$D23*'Signal Count'!$M$10,
IF($C23="Switchgear Main/Tie Breaker",$D23*'Signal Count'!$M$11
)))))))</f>
        <v>0</v>
      </c>
      <c r="Q23" s="56"/>
    </row>
    <row r="24" spans="1:21" x14ac:dyDescent="0.25">
      <c r="A24" s="55"/>
      <c r="B24" s="120"/>
      <c r="C24" s="55" t="s">
        <v>137</v>
      </c>
      <c r="D24" s="103"/>
      <c r="E24" s="56" t="s">
        <v>18</v>
      </c>
      <c r="F24" s="56"/>
      <c r="G24" s="56"/>
      <c r="H24" s="56"/>
      <c r="I24" s="56"/>
      <c r="J24" s="56"/>
      <c r="K24" s="56"/>
      <c r="L24" s="56"/>
      <c r="M24" s="56"/>
      <c r="N24" s="56"/>
      <c r="O24" s="56"/>
      <c r="P24" s="103"/>
      <c r="Q24" s="56"/>
    </row>
    <row r="25" spans="1:21" s="76" customFormat="1" x14ac:dyDescent="0.25">
      <c r="A25" s="55"/>
      <c r="B25" s="120"/>
      <c r="C25" s="55" t="s">
        <v>32</v>
      </c>
      <c r="D25" s="103"/>
      <c r="E25" s="56" t="s">
        <v>18</v>
      </c>
      <c r="F25" s="103"/>
      <c r="G25" s="103"/>
      <c r="H25" s="103"/>
      <c r="I25" s="103"/>
      <c r="J25" s="103"/>
      <c r="K25" s="103"/>
      <c r="L25" s="103"/>
      <c r="M25" s="103"/>
      <c r="N25" s="103"/>
      <c r="O25" s="103"/>
      <c r="P25" s="103"/>
      <c r="Q25" s="56" t="s">
        <v>31</v>
      </c>
    </row>
    <row r="26" spans="1:21" x14ac:dyDescent="0.25">
      <c r="A26" s="57" t="s">
        <v>16</v>
      </c>
      <c r="B26" s="121" t="s">
        <v>36</v>
      </c>
      <c r="C26" s="57" t="s">
        <v>41</v>
      </c>
      <c r="D26" s="105"/>
      <c r="E26" s="19" t="s">
        <v>30</v>
      </c>
      <c r="F26" s="19"/>
      <c r="G26" s="19"/>
      <c r="H26" s="19"/>
      <c r="I26" s="19"/>
      <c r="J26" s="19"/>
      <c r="K26" s="19"/>
      <c r="L26" s="19"/>
      <c r="M26" s="19"/>
      <c r="N26" s="19"/>
      <c r="O26" s="19"/>
      <c r="P26" s="19"/>
      <c r="Q26" s="19"/>
    </row>
    <row r="27" spans="1:21" x14ac:dyDescent="0.25">
      <c r="A27" s="57" t="s">
        <v>16</v>
      </c>
      <c r="B27" s="121" t="s">
        <v>36</v>
      </c>
      <c r="C27" s="57" t="s">
        <v>37</v>
      </c>
      <c r="D27" s="105"/>
      <c r="E27" s="19" t="s">
        <v>30</v>
      </c>
      <c r="F27" s="112">
        <f>IF($C27="Open/Close Pneumatic Valve",$D27*'Signal Count'!$C$5,
IF($C27="Modulating Pneumatic Valve",$D27*'Signal Count'!$C$6,
IF($C27="Motor Operated Valve",$D27*'Signal Count'!$C$7,
IF($C27="MCC Motor Starter",$D27*'Signal Count'!$C$8,
IF($C27="Motor Feeder Swgr Breaker",$D27*'Signal Count'!$C$9,
IF($C27="Main/Tie/Xfmr Feeder Swgr Breaker",$D27*'Signal Count'!$C$10,
IF($C27="Switchgear Main/Tie Breaker",$D27*'Signal Count'!$C$11
)))))))</f>
        <v>0</v>
      </c>
      <c r="G27" s="19">
        <f>IF($C27="Open/Close Pneumatic Valve",$D27*'Signal Count'!$D$5,
IF($C27="Modulating Pneumatic Valve",$D27*'Signal Count'!$D$6,
IF($C27="Motor Operated Valve",$D27*'Signal Count'!$D$7,
IF($C27="MCC Motor Starter",$D27*'Signal Count'!$D$8,
IF($C27="Motor Feeder Swgr Breaker",$D27*'Signal Count'!$D$9,
IF($C27="Main/Tie/Xfmr Feeder Swgr Breaker",$D27*'Signal Count'!$D$10,
IF($C27="Switchgear Main/Tie Breaker",$D27*'Signal Count'!$D$11
)))))))</f>
        <v>0</v>
      </c>
      <c r="H27" s="19">
        <f>IF($C27="Open/Close Pneumatic Valve",$D27*'Signal Count'!$E$5,
IF($C27="Modulating Pneumatic Valve",$D27*'Signal Count'!$E$6,
IF($C27="Motor Operated Valve",$D27*'Signal Count'!$E$7,
IF($C27="MCC Motor Starter",$D27*'Signal Count'!$E$8,
IF($C27="Motor Feeder Swgr Breaker",$D27*'Signal Count'!$E$9,
IF($C27="Main/Tie/Xfmr Feeder Swgr Breaker",$D27*'Signal Count'!$E$10,
IF($C27="Switchgear Main/Tie Breaker",$D27*'Signal Count'!$E$11
)))))))</f>
        <v>0</v>
      </c>
      <c r="I27" s="19">
        <f>IF($C27="Open/Close Pneumatic Valve",$D27*'Signal Count'!$F$5,
IF($C27="Modulating Pneumatic Valve",$D27*'Signal Count'!$F$6,
IF($C27="Motor Operated Valve",$D27*'Signal Count'!$F$7,
IF($C27="MCC Motor Starter",$D27*'Signal Count'!$F$8,
IF($C27="Motor Feeder Swgr Breaker",$D27*'Signal Count'!$F$9,
IF($C27="Main/Tie/Xfmr Feeder Swgr Breaker",$D27*'Signal Count'!$F$10,
IF($C27="Switchgear Main/Tie Breaker",$D27*'Signal Count'!$F$11
)))))))</f>
        <v>0</v>
      </c>
      <c r="J27" s="19">
        <f>IF($C27="Open/Close Pneumatic Valve",$D27*'Signal Count'!$G$5,
IF($C27="Modulating Pneumatic Valve",$D27*'Signal Count'!$G$6,
IF($C27="Motor Operated Valve",$D27*'Signal Count'!$G$7,
IF($C27="MCC Motor Starter",$D27*'Signal Count'!$G$8,
IF($C27="Motor Feeder Swgr Breaker",$D27*'Signal Count'!$G$9,
IF($C27="Main/Tie/Xfmr Feeder Swgr Breaker",$D27*'Signal Count'!$G$10,
IF($C27="Switchgear Main/Tie Breaker",$D27*'Signal Count'!$G$11
)))))))</f>
        <v>0</v>
      </c>
      <c r="K27" s="19">
        <f>IF($C27="Open/Close Pneumatic Valve",$D27*'Signal Count'!$H$5,
IF($C27="Modulating Pneumatic Valve",$D27*'Signal Count'!$H$6,
IF($C27="Motor Operated Valve",$D27*'Signal Count'!$H$7,
IF($C27="MCC Motor Starter",$D27*'Signal Count'!$H$8,
IF($C27="Motor Feeder Swgr Breaker",$D27*'Signal Count'!$H$9,
IF($C27="Main/Tie/Xfmr Feeder Swgr Breaker",$D27*'Signal Count'!$H$10,
IF($C27="Switchgear Main/Tie Breaker",$D27*'Signal Count'!$H$11
)))))))</f>
        <v>0</v>
      </c>
      <c r="L27" s="19">
        <f>IF($C27="Open/Close Pneumatic Valve",$D27*'Signal Count'!$I$5,
IF($C27="Modulating Pneumatic Valve",$D27*'Signal Count'!$I$6,
IF($C27="Motor Operated Valve",$D27*'Signal Count'!$I$7,
IF($C27="MCC Motor Starter",$D27*'Signal Count'!$I$8,
IF($C27="Motor Feeder Swgr Breaker",$D27*'Signal Count'!$I$9,
IF($C27="Main/Tie/Xfmr Feeder Swgr Breaker",$D27*'Signal Count'!$I$10,
IF($C27="Switchgear Main/Tie Breaker",$D27*'Signal Count'!$I$11
)))))))</f>
        <v>0</v>
      </c>
      <c r="M27" s="19">
        <f>IF($C27="Open/Close Pneumatic Valve",$D27*'Signal Count'!$J$5,
IF($C27="Modulating Pneumatic Valve",$D27*'Signal Count'!$J$6,
IF($C27="Motor Operated Valve",$D27*'Signal Count'!$J$7,
IF($C27="MCC Motor Starter",$D27*'Signal Count'!$J$8,
IF($C27="Motor Feeder Swgr Breaker",$D27*'Signal Count'!$J$9,
IF($C27="Main/Tie/Xfmr Feeder Swgr Breaker",$D27*'Signal Count'!$J$10,
IF($C27="Switchgear Main/Tie Breaker",$D27*'Signal Count'!$J$11
)))))))</f>
        <v>0</v>
      </c>
      <c r="N27" s="19">
        <f>IF($C27="Open/Close Pneumatic Valve",$D27*'Signal Count'!$K$5,
IF($C27="Modulating Pneumatic Valve",$D27*'Signal Count'!$K$6,
IF($C27="Motor Operated Valve",$D27*'Signal Count'!$K$7,
IF($C27="MCC Motor Starter",$D27*'Signal Count'!$K$8,
IF($C27="Motor Feeder Swgr Breaker",$D27*'Signal Count'!$K$9,
IF($C27="Main/Tie/Xfmr Feeder Swgr Breaker",$D27*'Signal Count'!$K$10,
IF($C27="Switchgear Main/Tie Breaker",$D27*'Signal Count'!$K$11
)))))))</f>
        <v>0</v>
      </c>
      <c r="O27" s="167">
        <f>IF($C27="Open/Close Pneumatic Valve",$D27*'Signal Count'!$L$5,
IF($C27="Modulating Pneumatic Valve",$D27*'Signal Count'!$L$6,
IF($C27="Motor Operated Valve",$D27*'Signal Count'!$L$7,
IF($C27="MCC Motor Starter",$D27*'Signal Count'!$L$8,
IF($C27="Motor Feeder Swgr Breaker",$D27*'Signal Count'!$L$9,
IF($C27="Main/Tie/Xfmr Feeder Swgr Breaker",$D27*'Signal Count'!$L$10,
IF($C27="Switchgear Main/Tie Breaker",$D27*'Signal Count'!$L$11
)))))))</f>
        <v>0</v>
      </c>
      <c r="P27" s="19">
        <f>IF($C27="Open/Close Pneumatic Valve",$D27*'Signal Count'!$M$5,
IF($C27="Modulating Pneumatic Valve",$D27*'Signal Count'!$M$6,
IF($C27="Motor Operated Valve",$D27*'Signal Count'!$M$7,
IF($C27="MCC Motor Starter",$D27*'Signal Count'!$M$8,
IF($C27="Motor Feeder Swgr Breaker",$D27*'Signal Count'!$M$9,
IF($C27="Main/Tie/Xfmr Feeder Swgr Breaker",$D27*'Signal Count'!$M$10,
IF($C27="Switchgear Main/Tie Breaker",$D27*'Signal Count'!$M$11
)))))))</f>
        <v>0</v>
      </c>
      <c r="Q27" s="19"/>
    </row>
    <row r="28" spans="1:21" x14ac:dyDescent="0.25">
      <c r="A28" s="57" t="s">
        <v>16</v>
      </c>
      <c r="B28" s="121" t="s">
        <v>36</v>
      </c>
      <c r="C28" s="57" t="s">
        <v>38</v>
      </c>
      <c r="D28" s="105"/>
      <c r="E28" s="19" t="s">
        <v>30</v>
      </c>
      <c r="F28" s="19">
        <f>IF($C28="Open/Close Pneumatic Valve",$D28*'Signal Count'!$C$5,
IF($C28="Modulating Pneumatic Valve",$D28*'Signal Count'!$C$6,
IF($C28="Motor Operated Valve",$D28*'Signal Count'!$C$7,
IF($C28="MCC Motor Starter",$D28*'Signal Count'!$C$8,
IF($C28="Motor Feeder Swgr Breaker",$D28*'Signal Count'!$C$9,
IF($C28="Main/Tie/Xfmr Feeder Swgr Breaker",$D28*'Signal Count'!$C$10,
IF($C28="Switchgear Main/Tie Breaker",$D28*'Signal Count'!$C$11
)))))))</f>
        <v>0</v>
      </c>
      <c r="G28" s="19">
        <f>IF($C28="Open/Close Pneumatic Valve",$D28*'Signal Count'!$D$5,
IF($C28="Modulating Pneumatic Valve",$D28*'Signal Count'!$D$6,
IF($C28="Motor Operated Valve",$D28*'Signal Count'!$D$7,
IF($C28="MCC Motor Starter",$D28*'Signal Count'!$D$8,
IF($C28="Motor Feeder Swgr Breaker",$D28*'Signal Count'!$D$9,
IF($C28="Main/Tie/Xfmr Feeder Swgr Breaker",$D28*'Signal Count'!$D$10,
IF($C28="Switchgear Main/Tie Breaker",$D28*'Signal Count'!$D$11
)))))))</f>
        <v>0</v>
      </c>
      <c r="H28" s="19">
        <f>IF($C28="Open/Close Pneumatic Valve",$D28*'Signal Count'!$E$5,
IF($C28="Modulating Pneumatic Valve",$D28*'Signal Count'!$E$6,
IF($C28="Motor Operated Valve",$D28*'Signal Count'!$E$7,
IF($C28="MCC Motor Starter",$D28*'Signal Count'!$E$8,
IF($C28="Motor Feeder Swgr Breaker",$D28*'Signal Count'!$E$9,
IF($C28="Main/Tie/Xfmr Feeder Swgr Breaker",$D28*'Signal Count'!$E$10,
IF($C28="Switchgear Main/Tie Breaker",$D28*'Signal Count'!$E$11
)))))))</f>
        <v>0</v>
      </c>
      <c r="I28" s="19">
        <f>IF($C28="Open/Close Pneumatic Valve",$D28*'Signal Count'!$F$5,
IF($C28="Modulating Pneumatic Valve",$D28*'Signal Count'!$F$6,
IF($C28="Motor Operated Valve",$D28*'Signal Count'!$F$7,
IF($C28="MCC Motor Starter",$D28*'Signal Count'!$F$8,
IF($C28="Motor Feeder Swgr Breaker",$D28*'Signal Count'!$F$9,
IF($C28="Main/Tie/Xfmr Feeder Swgr Breaker",$D28*'Signal Count'!$F$10,
IF($C28="Switchgear Main/Tie Breaker",$D28*'Signal Count'!$F$11
)))))))</f>
        <v>0</v>
      </c>
      <c r="J28" s="19">
        <f>IF($C28="Open/Close Pneumatic Valve",$D28*'Signal Count'!$G$5,
IF($C28="Modulating Pneumatic Valve",$D28*'Signal Count'!$G$6,
IF($C28="Motor Operated Valve",$D28*'Signal Count'!$G$7,
IF($C28="MCC Motor Starter",$D28*'Signal Count'!$G$8,
IF($C28="Motor Feeder Swgr Breaker",$D28*'Signal Count'!$G$9,
IF($C28="Main/Tie/Xfmr Feeder Swgr Breaker",$D28*'Signal Count'!$G$10,
IF($C28="Switchgear Main/Tie Breaker",$D28*'Signal Count'!$G$11
)))))))</f>
        <v>0</v>
      </c>
      <c r="K28" s="19">
        <f>IF($C28="Open/Close Pneumatic Valve",$D28*'Signal Count'!$H$5,
IF($C28="Modulating Pneumatic Valve",$D28*'Signal Count'!$H$6,
IF($C28="Motor Operated Valve",$D28*'Signal Count'!$H$7,
IF($C28="MCC Motor Starter",$D28*'Signal Count'!$H$8,
IF($C28="Motor Feeder Swgr Breaker",$D28*'Signal Count'!$H$9,
IF($C28="Main/Tie/Xfmr Feeder Swgr Breaker",$D28*'Signal Count'!$H$10,
IF($C28="Switchgear Main/Tie Breaker",$D28*'Signal Count'!$H$11
)))))))</f>
        <v>0</v>
      </c>
      <c r="L28" s="19">
        <f>IF($C28="Open/Close Pneumatic Valve",$D28*'Signal Count'!$I$5,
IF($C28="Modulating Pneumatic Valve",$D28*'Signal Count'!$I$6,
IF($C28="Motor Operated Valve",$D28*'Signal Count'!$I$7,
IF($C28="MCC Motor Starter",$D28*'Signal Count'!$I$8,
IF($C28="Motor Feeder Swgr Breaker",$D28*'Signal Count'!$I$9,
IF($C28="Main/Tie/Xfmr Feeder Swgr Breaker",$D28*'Signal Count'!$I$10,
IF($C28="Switchgear Main/Tie Breaker",$D28*'Signal Count'!$I$11
)))))))</f>
        <v>0</v>
      </c>
      <c r="M28" s="19">
        <f>IF($C28="Open/Close Pneumatic Valve",$D28*'Signal Count'!$J$5,
IF($C28="Modulating Pneumatic Valve",$D28*'Signal Count'!$J$6,
IF($C28="Motor Operated Valve",$D28*'Signal Count'!$J$7,
IF($C28="MCC Motor Starter",$D28*'Signal Count'!$J$8,
IF($C28="Motor Feeder Swgr Breaker",$D28*'Signal Count'!$J$9,
IF($C28="Main/Tie/Xfmr Feeder Swgr Breaker",$D28*'Signal Count'!$J$10,
IF($C28="Switchgear Main/Tie Breaker",$D28*'Signal Count'!$J$11
)))))))</f>
        <v>0</v>
      </c>
      <c r="N28" s="19">
        <f>IF($C28="Open/Close Pneumatic Valve",$D28*'Signal Count'!$K$5,
IF($C28="Modulating Pneumatic Valve",$D28*'Signal Count'!$K$6,
IF($C28="Motor Operated Valve",$D28*'Signal Count'!$K$7,
IF($C28="MCC Motor Starter",$D28*'Signal Count'!$K$8,
IF($C28="Motor Feeder Swgr Breaker",$D28*'Signal Count'!$K$9,
IF($C28="Main/Tie/Xfmr Feeder Swgr Breaker",$D28*'Signal Count'!$K$10,
IF($C28="Switchgear Main/Tie Breaker",$D28*'Signal Count'!$K$11
)))))))</f>
        <v>0</v>
      </c>
      <c r="O28" s="167">
        <f>IF($C28="Open/Close Pneumatic Valve",$D28*'Signal Count'!$L$5,
IF($C28="Modulating Pneumatic Valve",$D28*'Signal Count'!$L$6,
IF($C28="Motor Operated Valve",$D28*'Signal Count'!$L$7,
IF($C28="MCC Motor Starter",$D28*'Signal Count'!$L$8,
IF($C28="Motor Feeder Swgr Breaker",$D28*'Signal Count'!$L$9,
IF($C28="Main/Tie/Xfmr Feeder Swgr Breaker",$D28*'Signal Count'!$L$10,
IF($C28="Switchgear Main/Tie Breaker",$D28*'Signal Count'!$L$11
)))))))</f>
        <v>0</v>
      </c>
      <c r="P28" s="19">
        <f>IF($C28="Open/Close Pneumatic Valve",$D28*'Signal Count'!$M$5,
IF($C28="Modulating Pneumatic Valve",$D28*'Signal Count'!$M$6,
IF($C28="Motor Operated Valve",$D28*'Signal Count'!$M$7,
IF($C28="MCC Motor Starter",$D28*'Signal Count'!$M$8,
IF($C28="Motor Feeder Swgr Breaker",$D28*'Signal Count'!$M$9,
IF($C28="Main/Tie/Xfmr Feeder Swgr Breaker",$D28*'Signal Count'!$M$10,
IF($C28="Switchgear Main/Tie Breaker",$D28*'Signal Count'!$M$11
)))))))</f>
        <v>0</v>
      </c>
      <c r="Q28" s="19"/>
    </row>
    <row r="29" spans="1:21" x14ac:dyDescent="0.25">
      <c r="A29" s="57" t="s">
        <v>16</v>
      </c>
      <c r="B29" s="121" t="s">
        <v>36</v>
      </c>
      <c r="C29" s="57" t="s">
        <v>39</v>
      </c>
      <c r="D29" s="105"/>
      <c r="E29" s="19" t="s">
        <v>30</v>
      </c>
      <c r="F29" s="19">
        <f>IF($C29="Open/Close Pneumatic Valve",$D29*'Signal Count'!$C$5,
IF($C29="Modulating Pneumatic Valve",$D29*'Signal Count'!$C$6,
IF($C29="Motor Operated Valve",$D29*'Signal Count'!$C$7,
IF($C29="MCC Motor Starter",$D29*'Signal Count'!$C$8,
IF($C29="Motor Feeder Swgr Breaker",$D29*'Signal Count'!$C$9,
IF($C29="Main/Tie/Xfmr Feeder Swgr Breaker",$D29*'Signal Count'!$C$10,
IF($C29="Switchgear Main/Tie Breaker",$D29*'Signal Count'!$C$11
)))))))</f>
        <v>0</v>
      </c>
      <c r="G29" s="19">
        <f>IF($C29="Open/Close Pneumatic Valve",$D29*'Signal Count'!$D$5,
IF($C29="Modulating Pneumatic Valve",$D29*'Signal Count'!$D$6,
IF($C29="Motor Operated Valve",$D29*'Signal Count'!$D$7,
IF($C29="MCC Motor Starter",$D29*'Signal Count'!$D$8,
IF($C29="Motor Feeder Swgr Breaker",$D29*'Signal Count'!$D$9,
IF($C29="Main/Tie/Xfmr Feeder Swgr Breaker",$D29*'Signal Count'!$D$10,
IF($C29="Switchgear Main/Tie Breaker",$D29*'Signal Count'!$D$11
)))))))</f>
        <v>0</v>
      </c>
      <c r="H29" s="19">
        <f>IF($C29="Open/Close Pneumatic Valve",$D29*'Signal Count'!$E$5,
IF($C29="Modulating Pneumatic Valve",$D29*'Signal Count'!$E$6,
IF($C29="Motor Operated Valve",$D29*'Signal Count'!$E$7,
IF($C29="MCC Motor Starter",$D29*'Signal Count'!$E$8,
IF($C29="Motor Feeder Swgr Breaker",$D29*'Signal Count'!$E$9,
IF($C29="Main/Tie/Xfmr Feeder Swgr Breaker",$D29*'Signal Count'!$E$10,
IF($C29="Switchgear Main/Tie Breaker",$D29*'Signal Count'!$E$11
)))))))</f>
        <v>0</v>
      </c>
      <c r="I29" s="19">
        <f>IF($C29="Open/Close Pneumatic Valve",$D29*'Signal Count'!$F$5,
IF($C29="Modulating Pneumatic Valve",$D29*'Signal Count'!$F$6,
IF($C29="Motor Operated Valve",$D29*'Signal Count'!$F$7,
IF($C29="MCC Motor Starter",$D29*'Signal Count'!$F$8,
IF($C29="Motor Feeder Swgr Breaker",$D29*'Signal Count'!$F$9,
IF($C29="Main/Tie/Xfmr Feeder Swgr Breaker",$D29*'Signal Count'!$F$10,
IF($C29="Switchgear Main/Tie Breaker",$D29*'Signal Count'!$F$11
)))))))</f>
        <v>0</v>
      </c>
      <c r="J29" s="19">
        <f>IF($C29="Open/Close Pneumatic Valve",$D29*'Signal Count'!$G$5,
IF($C29="Modulating Pneumatic Valve",$D29*'Signal Count'!$G$6,
IF($C29="Motor Operated Valve",$D29*'Signal Count'!$G$7,
IF($C29="MCC Motor Starter",$D29*'Signal Count'!$G$8,
IF($C29="Motor Feeder Swgr Breaker",$D29*'Signal Count'!$G$9,
IF($C29="Main/Tie/Xfmr Feeder Swgr Breaker",$D29*'Signal Count'!$G$10,
IF($C29="Switchgear Main/Tie Breaker",$D29*'Signal Count'!$G$11
)))))))</f>
        <v>0</v>
      </c>
      <c r="K29" s="19">
        <f>IF($C29="Open/Close Pneumatic Valve",$D29*'Signal Count'!$H$5,
IF($C29="Modulating Pneumatic Valve",$D29*'Signal Count'!$H$6,
IF($C29="Motor Operated Valve",$D29*'Signal Count'!$H$7,
IF($C29="MCC Motor Starter",$D29*'Signal Count'!$H$8,
IF($C29="Motor Feeder Swgr Breaker",$D29*'Signal Count'!$H$9,
IF($C29="Main/Tie/Xfmr Feeder Swgr Breaker",$D29*'Signal Count'!$H$10,
IF($C29="Switchgear Main/Tie Breaker",$D29*'Signal Count'!$H$11
)))))))</f>
        <v>0</v>
      </c>
      <c r="L29" s="19">
        <f>IF($C29="Open/Close Pneumatic Valve",$D29*'Signal Count'!$I$5,
IF($C29="Modulating Pneumatic Valve",$D29*'Signal Count'!$I$6,
IF($C29="Motor Operated Valve",$D29*'Signal Count'!$I$7,
IF($C29="MCC Motor Starter",$D29*'Signal Count'!$I$8,
IF($C29="Motor Feeder Swgr Breaker",$D29*'Signal Count'!$I$9,
IF($C29="Main/Tie/Xfmr Feeder Swgr Breaker",$D29*'Signal Count'!$I$10,
IF($C29="Switchgear Main/Tie Breaker",$D29*'Signal Count'!$I$11
)))))))</f>
        <v>0</v>
      </c>
      <c r="M29" s="19">
        <f>IF($C29="Open/Close Pneumatic Valve",$D29*'Signal Count'!$J$5,
IF($C29="Modulating Pneumatic Valve",$D29*'Signal Count'!$J$6,
IF($C29="Motor Operated Valve",$D29*'Signal Count'!$J$7,
IF($C29="MCC Motor Starter",$D29*'Signal Count'!$J$8,
IF($C29="Motor Feeder Swgr Breaker",$D29*'Signal Count'!$J$9,
IF($C29="Main/Tie/Xfmr Feeder Swgr Breaker",$D29*'Signal Count'!$J$10,
IF($C29="Switchgear Main/Tie Breaker",$D29*'Signal Count'!$J$11
)))))))</f>
        <v>0</v>
      </c>
      <c r="N29" s="19">
        <f>IF($C29="Open/Close Pneumatic Valve",$D29*'Signal Count'!$K$5,
IF($C29="Modulating Pneumatic Valve",$D29*'Signal Count'!$K$6,
IF($C29="Motor Operated Valve",$D29*'Signal Count'!$K$7,
IF($C29="MCC Motor Starter",$D29*'Signal Count'!$K$8,
IF($C29="Motor Feeder Swgr Breaker",$D29*'Signal Count'!$K$9,
IF($C29="Main/Tie/Xfmr Feeder Swgr Breaker",$D29*'Signal Count'!$K$10,
IF($C29="Switchgear Main/Tie Breaker",$D29*'Signal Count'!$K$11
)))))))</f>
        <v>0</v>
      </c>
      <c r="O29" s="167">
        <f>IF($C29="Open/Close Pneumatic Valve",$D29*'Signal Count'!$L$5,
IF($C29="Modulating Pneumatic Valve",$D29*'Signal Count'!$L$6,
IF($C29="Motor Operated Valve",$D29*'Signal Count'!$L$7,
IF($C29="MCC Motor Starter",$D29*'Signal Count'!$L$8,
IF($C29="Motor Feeder Swgr Breaker",$D29*'Signal Count'!$L$9,
IF($C29="Main/Tie/Xfmr Feeder Swgr Breaker",$D29*'Signal Count'!$L$10,
IF($C29="Switchgear Main/Tie Breaker",$D29*'Signal Count'!$L$11
)))))))</f>
        <v>0</v>
      </c>
      <c r="P29" s="19">
        <f>IF($C29="Open/Close Pneumatic Valve",$D29*'Signal Count'!$M$5,
IF($C29="Modulating Pneumatic Valve",$D29*'Signal Count'!$M$6,
IF($C29="Motor Operated Valve",$D29*'Signal Count'!$M$7,
IF($C29="MCC Motor Starter",$D29*'Signal Count'!$M$8,
IF($C29="Motor Feeder Swgr Breaker",$D29*'Signal Count'!$M$9,
IF($C29="Main/Tie/Xfmr Feeder Swgr Breaker",$D29*'Signal Count'!$M$10,
IF($C29="Switchgear Main/Tie Breaker",$D29*'Signal Count'!$M$11
)))))))</f>
        <v>0</v>
      </c>
      <c r="Q29" s="19"/>
    </row>
    <row r="30" spans="1:21" s="76" customFormat="1" x14ac:dyDescent="0.25">
      <c r="A30" s="57" t="s">
        <v>16</v>
      </c>
      <c r="B30" s="121" t="s">
        <v>36</v>
      </c>
      <c r="C30" s="57" t="s">
        <v>190</v>
      </c>
      <c r="D30" s="105"/>
      <c r="E30" s="19" t="s">
        <v>30</v>
      </c>
      <c r="F30" s="19">
        <f>IF($C30="Open/Close Pneumatic Valve",$D30*'Signal Count'!$C$5,
IF($C30="Modulating Pneumatic Valve",$D30*'Signal Count'!$C$6,
IF($C30="Motor Operated Valve",$D30*'Signal Count'!$C$7,
IF($C30="MCC Motor Starter",$D30*'Signal Count'!$C$8,
IF($C30="Motor Feeder Swgr Breaker",$D30*'Signal Count'!$C$9,
IF($C30="Main/Tie/Xfmr Feeder Swgr Breaker",$D30*'Signal Count'!$C$10,
IF($C30="Switchgear Main/Tie Breaker",$D30*'Signal Count'!$C$11,
IF($C30="Control Panel",$D30*'Signal Count'!$C$13,
IF($C30="PLC Interface",$D30*'Signal Count'!$C$14,
)))))))))</f>
        <v>0</v>
      </c>
      <c r="G30" s="167">
        <f>IF($C30="Open/Close Pneumatic Valve",$D30*'Signal Count'!$D$5,
IF($C30="Modulating Pneumatic Valve",$D30*'Signal Count'!$D$6,
IF($C30="Motor Operated Valve",$D30*'Signal Count'!$D$7,
IF($C30="MCC Motor Starter",$D30*'Signal Count'!$D$8,
IF($C30="Motor Feeder Swgr Breaker",$D30*'Signal Count'!$D$9,
IF($C30="Main/Tie/Xfmr Feeder Swgr Breaker",$D30*'Signal Count'!$D$10,
IF($C30="Switchgear Main/Tie Breaker",$D30*'Signal Count'!$D$11,
IF($C30="Control Panel",$D30*'Signal Count'!$D$13,
IF($C30="PLC Interface",$D30*'Signal Count'!$D$14,
)))))))))</f>
        <v>0</v>
      </c>
      <c r="H30" s="167">
        <f>IF($C30="Open/Close Pneumatic Valve",$D30*'Signal Count'!$E$5,
IF($C30="Modulating Pneumatic Valve",$D30*'Signal Count'!$E$6,
IF($C30="Motor Operated Valve",$D30*'Signal Count'!$E$7,
IF($C30="MCC Motor Starter",$D30*'Signal Count'!$E$8,
IF($C30="Motor Feeder Swgr Breaker",$D30*'Signal Count'!$E$9,
IF($C30="Main/Tie/Xfmr Feeder Swgr Breaker",$D30*'Signal Count'!$E$10,
IF($C30="Switchgear Main/Tie Breaker",$D30*'Signal Count'!$E$11,
IF($C30="Control Panel",$D30*'Signal Count'!$E$13,
IF($C30="PLC Interface",$D30*'Signal Count'!$E$14,
)))))))))</f>
        <v>0</v>
      </c>
      <c r="I30" s="167">
        <f>IF($C30="Open/Close Pneumatic Valve",$D30*'Signal Count'!$F$5,
IF($C30="Modulating Pneumatic Valve",$D30*'Signal Count'!$F$6,
IF($C30="Motor Operated Valve",$D30*'Signal Count'!$F$7,
IF($C30="MCC Motor Starter",$D30*'Signal Count'!$F$8,
IF($C30="Motor Feeder Swgr Breaker",$D30*'Signal Count'!$F$9,
IF($C30="Main/Tie/Xfmr Feeder Swgr Breaker",$D30*'Signal Count'!$F$10,
IF($C30="Switchgear Main/Tie Breaker",$D30*'Signal Count'!$F$11,
IF($C30="Control Panel",$D30*'Signal Count'!$F$13,
IF($C30="PLC Interface",$D30*'Signal Count'!$F$14,
)))))))))</f>
        <v>0</v>
      </c>
      <c r="J30" s="167">
        <f>IF($C30="Open/Close Pneumatic Valve",$D30*'Signal Count'!$G$5,
IF($C30="Modulating Pneumatic Valve",$D30*'Signal Count'!$G$6,
IF($C30="Motor Operated Valve",$D30*'Signal Count'!$G$7,
IF($C30="MCC Motor Starter",$D30*'Signal Count'!$G$8,
IF($C30="Motor Feeder Swgr Breaker",$D30*'Signal Count'!$G$9,
IF($C30="Main/Tie/Xfmr Feeder Swgr Breaker",$D30*'Signal Count'!$G$10,
IF($C30="Switchgear Main/Tie Breaker",$D30*'Signal Count'!$G$11,
IF($C30="Control Panel",$D30*'Signal Count'!$G$13,
IF($C30="PLC Interface",$D30*'Signal Count'!$G$14,
)))))))))</f>
        <v>0</v>
      </c>
      <c r="K30" s="167">
        <f>IF($C30="Open/Close Pneumatic Valve",$D30*'Signal Count'!$H$5,
IF($C30="Modulating Pneumatic Valve",$D30*'Signal Count'!$H$6,
IF($C30="Motor Operated Valve",$D30*'Signal Count'!$H$7,
IF($C30="MCC Motor Starter",$D30*'Signal Count'!$H$8,
IF($C30="Motor Feeder Swgr Breaker",$D30*'Signal Count'!$H$9,
IF($C30="Main/Tie/Xfmr Feeder Swgr Breaker",$D30*'Signal Count'!$H$10,
IF($C30="Switchgear Main/Tie Breaker",$D30*'Signal Count'!$H$11,
IF($C30="Control Panel",$D30*'Signal Count'!$H$13,
IF($C30="PLC Interface",$D30*'Signal Count'!$H$14,
)))))))))</f>
        <v>0</v>
      </c>
      <c r="L30" s="167">
        <f>IF($C30="Open/Close Pneumatic Valve",$D30*'Signal Count'!$I$5,
IF($C30="Modulating Pneumatic Valve",$D30*'Signal Count'!$I$6,
IF($C30="Motor Operated Valve",$D30*'Signal Count'!$I$7,
IF($C30="MCC Motor Starter",$D30*'Signal Count'!$I$8,
IF($C30="Motor Feeder Swgr Breaker",$D30*'Signal Count'!$I$9,
IF($C30="Main/Tie/Xfmr Feeder Swgr Breaker",$D30*'Signal Count'!$I$10,
IF($C30="Switchgear Main/Tie Breaker",$D30*'Signal Count'!$I$11,
IF($C30="Control Panel",$D30*'Signal Count'!$I$13,
IF($C30="PLC Interface",$D30*'Signal Count'!$I$14,
)))))))))</f>
        <v>0</v>
      </c>
      <c r="M30" s="167">
        <f>IF($C30="Open/Close Pneumatic Valve",$D30*'Signal Count'!$J$5,
IF($C30="Modulating Pneumatic Valve",$D30*'Signal Count'!$J$6,
IF($C30="Motor Operated Valve",$D30*'Signal Count'!$J$7,
IF($C30="MCC Motor Starter",$D30*'Signal Count'!$J$8,
IF($C30="Motor Feeder Swgr Breaker",$D30*'Signal Count'!$J$9,
IF($C30="Main/Tie/Xfmr Feeder Swgr Breaker",$D30*'Signal Count'!$J$10,
IF($C30="Switchgear Main/Tie Breaker",$D30*'Signal Count'!$J$11,
IF($C30="Control Panel",$D30*'Signal Count'!$J$13,
IF($C30="PLC Interface",$D30*'Signal Count'!$J$14,
)))))))))</f>
        <v>0</v>
      </c>
      <c r="N30" s="167">
        <f>IF($C30="Open/Close Pneumatic Valve",$D30*'Signal Count'!$K$5,
IF($C30="Modulating Pneumatic Valve",$D30*'Signal Count'!$K$6,
IF($C30="Motor Operated Valve",$D30*'Signal Count'!$K$7,
IF($C30="MCC Motor Starter",$D30*'Signal Count'!$K$8,
IF($C30="Motor Feeder Swgr Breaker",$D30*'Signal Count'!$K$9,
IF($C30="Main/Tie/Xfmr Feeder Swgr Breaker",$D30*'Signal Count'!$K$10,
IF($C30="Switchgear Main/Tie Breaker",$D30*'Signal Count'!$K$11,
IF($C30="Control Panel",$D30*'Signal Count'!$K$13,
IF($C30="PLC Interface",$D30*'Signal Count'!$K$14,
)))))))))</f>
        <v>0</v>
      </c>
      <c r="O30" s="167">
        <f>IF($C30="Open/Close Pneumatic Valve",$D30*'Signal Count'!$L$5,
IF($C30="Modulating Pneumatic Valve",$D30*'Signal Count'!$L$6,
IF($C30="Motor Operated Valve",$D30*'Signal Count'!$L$7,
IF($C30="MCC Motor Starter",$D30*'Signal Count'!$L$8,
IF($C30="Motor Feeder Swgr Breaker",$D30*'Signal Count'!$L$9,
IF($C30="Main/Tie/Xfmr Feeder Swgr Breaker",$D30*'Signal Count'!$L$10,
IF($C30="Switchgear Main/Tie Breaker",$D30*'Signal Count'!$L$11,
IF($C30="Control Panel",$D30*'Signal Count'!$L$13,
IF($C30="PLC Interface",$D30*'Signal Count'!$L$14,
)))))))))</f>
        <v>0</v>
      </c>
      <c r="P30" s="167">
        <f>IF($C30="Open/Close Pneumatic Valve",$D30*'Signal Count'!$M$5,
IF($C30="Modulating Pneumatic Valve",$D30*'Signal Count'!$M$6,
IF($C30="Motor Operated Valve",$D30*'Signal Count'!$M$7,
IF($C30="MCC Motor Starter",$D30*'Signal Count'!$M$8,
IF($C30="Motor Feeder Swgr Breaker",$D30*'Signal Count'!$M$9,
IF($C30="Main/Tie/Xfmr Feeder Swgr Breaker",$D30*'Signal Count'!$M$10,
IF($C30="Switchgear Main/Tie Breaker",$D30*'Signal Count'!$M$11,
IF($C30="Control Panel",$D30*'Signal Count'!$M$13,
IF($C30="PLC Interface",$D30*'Signal Count'!$M$14,
)))))))))</f>
        <v>0</v>
      </c>
      <c r="Q30" s="19"/>
      <c r="S30" s="13"/>
      <c r="T30" s="13"/>
      <c r="U30" s="13"/>
    </row>
    <row r="31" spans="1:21" s="76" customFormat="1" x14ac:dyDescent="0.25">
      <c r="A31" s="57" t="s">
        <v>16</v>
      </c>
      <c r="B31" s="121" t="s">
        <v>36</v>
      </c>
      <c r="C31" s="57" t="s">
        <v>137</v>
      </c>
      <c r="D31" s="105"/>
      <c r="E31" s="19" t="s">
        <v>30</v>
      </c>
      <c r="F31" s="19">
        <f>IF($C31="Open/Close Pneumatic Valve",$D31*'Signal Count'!$C$5,
IF($C31="Modulating Pneumatic Valve",$D31*'Signal Count'!$C$6,
IF($C31="Motor Operated Valve",$D31*'Signal Count'!$C$7,
IF($C31="MCC Motor Starter",$D31*'Signal Count'!$C$8,
IF($C31="Motor Feeder Swgr Breaker",$D31*'Signal Count'!$C$9,
IF($C31="Main/Tie/Xfmr Feeder Swgr Breaker",$D31*'Signal Count'!$C$10,
IF($C31="Switchgear Main/Tie Breaker",$D31*'Signal Count'!$C$11,
IF($C31="Control Panel",$D31*'Signal Count'!$C$13,
IF($C31="PLC Interface",$D31*'Signal Count'!$C$14,
)))))))))</f>
        <v>0</v>
      </c>
      <c r="G31" s="167">
        <f>IF($C31="Open/Close Pneumatic Valve",$D31*'Signal Count'!$D$5,
IF($C31="Modulating Pneumatic Valve",$D31*'Signal Count'!$D$6,
IF($C31="Motor Operated Valve",$D31*'Signal Count'!$D$7,
IF($C31="MCC Motor Starter",$D31*'Signal Count'!$D$8,
IF($C31="Motor Feeder Swgr Breaker",$D31*'Signal Count'!$D$9,
IF($C31="Main/Tie/Xfmr Feeder Swgr Breaker",$D31*'Signal Count'!$D$10,
IF($C31="Switchgear Main/Tie Breaker",$D31*'Signal Count'!$D$11,
IF($C31="Control Panel",$D31*'Signal Count'!$D$13,
IF($C31="PLC Interface",$D31*'Signal Count'!$D$14,
)))))))))</f>
        <v>0</v>
      </c>
      <c r="H31" s="167">
        <f>IF($C31="Open/Close Pneumatic Valve",$D31*'Signal Count'!$E$5,
IF($C31="Modulating Pneumatic Valve",$D31*'Signal Count'!$E$6,
IF($C31="Motor Operated Valve",$D31*'Signal Count'!$E$7,
IF($C31="MCC Motor Starter",$D31*'Signal Count'!$E$8,
IF($C31="Motor Feeder Swgr Breaker",$D31*'Signal Count'!$E$9,
IF($C31="Main/Tie/Xfmr Feeder Swgr Breaker",$D31*'Signal Count'!$E$10,
IF($C31="Switchgear Main/Tie Breaker",$D31*'Signal Count'!$E$11,
IF($C31="Control Panel",$D31*'Signal Count'!$E$13,
IF($C31="PLC Interface",$D31*'Signal Count'!$E$14,
)))))))))</f>
        <v>0</v>
      </c>
      <c r="I31" s="167">
        <f>IF($C31="Open/Close Pneumatic Valve",$D31*'Signal Count'!$F$5,
IF($C31="Modulating Pneumatic Valve",$D31*'Signal Count'!$F$6,
IF($C31="Motor Operated Valve",$D31*'Signal Count'!$F$7,
IF($C31="MCC Motor Starter",$D31*'Signal Count'!$F$8,
IF($C31="Motor Feeder Swgr Breaker",$D31*'Signal Count'!$F$9,
IF($C31="Main/Tie/Xfmr Feeder Swgr Breaker",$D31*'Signal Count'!$F$10,
IF($C31="Switchgear Main/Tie Breaker",$D31*'Signal Count'!$F$11,
IF($C31="Control Panel",$D31*'Signal Count'!$F$13,
IF($C31="PLC Interface",$D31*'Signal Count'!$F$14,
)))))))))</f>
        <v>0</v>
      </c>
      <c r="J31" s="167">
        <f>IF($C31="Open/Close Pneumatic Valve",$D31*'Signal Count'!$G$5,
IF($C31="Modulating Pneumatic Valve",$D31*'Signal Count'!$G$6,
IF($C31="Motor Operated Valve",$D31*'Signal Count'!$G$7,
IF($C31="MCC Motor Starter",$D31*'Signal Count'!$G$8,
IF($C31="Motor Feeder Swgr Breaker",$D31*'Signal Count'!$G$9,
IF($C31="Main/Tie/Xfmr Feeder Swgr Breaker",$D31*'Signal Count'!$G$10,
IF($C31="Switchgear Main/Tie Breaker",$D31*'Signal Count'!$G$11,
IF($C31="Control Panel",$D31*'Signal Count'!$G$13,
IF($C31="PLC Interface",$D31*'Signal Count'!$G$14,
)))))))))</f>
        <v>0</v>
      </c>
      <c r="K31" s="167">
        <f>IF($C31="Open/Close Pneumatic Valve",$D31*'Signal Count'!$H$5,
IF($C31="Modulating Pneumatic Valve",$D31*'Signal Count'!$H$6,
IF($C31="Motor Operated Valve",$D31*'Signal Count'!$H$7,
IF($C31="MCC Motor Starter",$D31*'Signal Count'!$H$8,
IF($C31="Motor Feeder Swgr Breaker",$D31*'Signal Count'!$H$9,
IF($C31="Main/Tie/Xfmr Feeder Swgr Breaker",$D31*'Signal Count'!$H$10,
IF($C31="Switchgear Main/Tie Breaker",$D31*'Signal Count'!$H$11,
IF($C31="Control Panel",$D31*'Signal Count'!$H$13,
IF($C31="PLC Interface",$D31*'Signal Count'!$H$14,
)))))))))</f>
        <v>0</v>
      </c>
      <c r="L31" s="167">
        <f>IF($C31="Open/Close Pneumatic Valve",$D31*'Signal Count'!$I$5,
IF($C31="Modulating Pneumatic Valve",$D31*'Signal Count'!$I$6,
IF($C31="Motor Operated Valve",$D31*'Signal Count'!$I$7,
IF($C31="MCC Motor Starter",$D31*'Signal Count'!$I$8,
IF($C31="Motor Feeder Swgr Breaker",$D31*'Signal Count'!$I$9,
IF($C31="Main/Tie/Xfmr Feeder Swgr Breaker",$D31*'Signal Count'!$I$10,
IF($C31="Switchgear Main/Tie Breaker",$D31*'Signal Count'!$I$11,
IF($C31="Control Panel",$D31*'Signal Count'!$I$13,
IF($C31="PLC Interface",$D31*'Signal Count'!$I$14,
)))))))))</f>
        <v>0</v>
      </c>
      <c r="M31" s="167">
        <f>IF($C31="Open/Close Pneumatic Valve",$D31*'Signal Count'!$J$5,
IF($C31="Modulating Pneumatic Valve",$D31*'Signal Count'!$J$6,
IF($C31="Motor Operated Valve",$D31*'Signal Count'!$J$7,
IF($C31="MCC Motor Starter",$D31*'Signal Count'!$J$8,
IF($C31="Motor Feeder Swgr Breaker",$D31*'Signal Count'!$J$9,
IF($C31="Main/Tie/Xfmr Feeder Swgr Breaker",$D31*'Signal Count'!$J$10,
IF($C31="Switchgear Main/Tie Breaker",$D31*'Signal Count'!$J$11,
IF($C31="Control Panel",$D31*'Signal Count'!$J$13,
IF($C31="PLC Interface",$D31*'Signal Count'!$J$14,
)))))))))</f>
        <v>0</v>
      </c>
      <c r="N31" s="167">
        <f>IF($C31="Open/Close Pneumatic Valve",$D31*'Signal Count'!$K$5,
IF($C31="Modulating Pneumatic Valve",$D31*'Signal Count'!$K$6,
IF($C31="Motor Operated Valve",$D31*'Signal Count'!$K$7,
IF($C31="MCC Motor Starter",$D31*'Signal Count'!$K$8,
IF($C31="Motor Feeder Swgr Breaker",$D31*'Signal Count'!$K$9,
IF($C31="Main/Tie/Xfmr Feeder Swgr Breaker",$D31*'Signal Count'!$K$10,
IF($C31="Switchgear Main/Tie Breaker",$D31*'Signal Count'!$K$11,
IF($C31="Control Panel",$D31*'Signal Count'!$K$13,
IF($C31="PLC Interface",$D31*'Signal Count'!$K$14,
)))))))))</f>
        <v>0</v>
      </c>
      <c r="O31" s="167">
        <f>IF($C31="Open/Close Pneumatic Valve",$D31*'Signal Count'!$L$5,
IF($C31="Modulating Pneumatic Valve",$D31*'Signal Count'!$L$6,
IF($C31="Motor Operated Valve",$D31*'Signal Count'!$L$7,
IF($C31="MCC Motor Starter",$D31*'Signal Count'!$L$8,
IF($C31="Motor Feeder Swgr Breaker",$D31*'Signal Count'!$L$9,
IF($C31="Main/Tie/Xfmr Feeder Swgr Breaker",$D31*'Signal Count'!$L$10,
IF($C31="Switchgear Main/Tie Breaker",$D31*'Signal Count'!$L$11,
IF($C31="Control Panel",$D31*'Signal Count'!$L$13,
IF($C31="PLC Interface",$D31*'Signal Count'!$L$14,
)))))))))</f>
        <v>0</v>
      </c>
      <c r="P31" s="167">
        <f>IF($C31="Open/Close Pneumatic Valve",$D31*'Signal Count'!$M$5,
IF($C31="Modulating Pneumatic Valve",$D31*'Signal Count'!$M$6,
IF($C31="Motor Operated Valve",$D31*'Signal Count'!$M$7,
IF($C31="MCC Motor Starter",$D31*'Signal Count'!$M$8,
IF($C31="Motor Feeder Swgr Breaker",$D31*'Signal Count'!$M$9,
IF($C31="Main/Tie/Xfmr Feeder Swgr Breaker",$D31*'Signal Count'!$M$10,
IF($C31="Switchgear Main/Tie Breaker",$D31*'Signal Count'!$M$11,
IF($C31="Control Panel",$D31*'Signal Count'!$M$13,
IF($C31="PLC Interface",$D31*'Signal Count'!$M$14,
)))))))))</f>
        <v>0</v>
      </c>
      <c r="Q31" s="19"/>
      <c r="S31" s="13"/>
      <c r="T31" s="13"/>
      <c r="U31" s="13"/>
    </row>
    <row r="32" spans="1:21" x14ac:dyDescent="0.25">
      <c r="A32" s="57" t="s">
        <v>143</v>
      </c>
      <c r="B32" s="121"/>
      <c r="C32" s="57" t="s">
        <v>40</v>
      </c>
      <c r="D32" s="105"/>
      <c r="E32" s="19" t="s">
        <v>30</v>
      </c>
      <c r="F32" s="19">
        <f>IF($C32="Open/Close Pneumatic Valve",$D32*'Signal Count'!$C$5,
IF($C32="Modulating Pneumatic Valve",$D32*'Signal Count'!$C$6,
IF($C32="Motor Operated Valve",$D32*'Signal Count'!$C$7,
IF($C32="MCC Motor Starter",$D32*'Signal Count'!$C$8,
IF($C32="Motor Feeder Swgr Breaker",$D32*'Signal Count'!$C$9,
IF($C32="Main/Tie/Xfmr Feeder Swgr Breaker",$D32*'Signal Count'!$C$10,
IF($C32="Switchgear Main/Tie Breaker",$D32*'Signal Count'!$C$11
)))))))</f>
        <v>0</v>
      </c>
      <c r="G32" s="19">
        <f>IF($C32="Open/Close Pneumatic Valve",$D32*'Signal Count'!$D$5,
IF($C32="Modulating Pneumatic Valve",$D32*'Signal Count'!$D$6,
IF($C32="Motor Operated Valve",$D32*'Signal Count'!$D$7,
IF($C32="MCC Motor Starter",$D32*'Signal Count'!$D$8,
IF($C32="Motor Feeder Swgr Breaker",$D32*'Signal Count'!$D$9,
IF($C32="Main/Tie/Xfmr Feeder Swgr Breaker",$D32*'Signal Count'!$D$10,
IF($C32="Switchgear Main/Tie Breaker",$D32*'Signal Count'!$D$11
)))))))</f>
        <v>0</v>
      </c>
      <c r="H32" s="19">
        <f>IF($C32="Open/Close Pneumatic Valve",$D32*'Signal Count'!$E$5,
IF($C32="Modulating Pneumatic Valve",$D32*'Signal Count'!$E$6,
IF($C32="Motor Operated Valve",$D32*'Signal Count'!$E$7,
IF($C32="MCC Motor Starter",$D32*'Signal Count'!$E$8,
IF($C32="Motor Feeder Swgr Breaker",$D32*'Signal Count'!$E$9,
IF($C32="Main/Tie/Xfmr Feeder Swgr Breaker",$D32*'Signal Count'!$E$10,
IF($C32="Switchgear Main/Tie Breaker",$D32*'Signal Count'!$E$11
)))))))</f>
        <v>0</v>
      </c>
      <c r="I32" s="19">
        <f>IF($C32="Open/Close Pneumatic Valve",$D32*'Signal Count'!$F$5,
IF($C32="Modulating Pneumatic Valve",$D32*'Signal Count'!$F$6,
IF($C32="Motor Operated Valve",$D32*'Signal Count'!$F$7,
IF($C32="MCC Motor Starter",$D32*'Signal Count'!$F$8,
IF($C32="Motor Feeder Swgr Breaker",$D32*'Signal Count'!$F$9,
IF($C32="Main/Tie/Xfmr Feeder Swgr Breaker",$D32*'Signal Count'!$F$10,
IF($C32="Switchgear Main/Tie Breaker",$D32*'Signal Count'!$F$11
)))))))</f>
        <v>0</v>
      </c>
      <c r="J32" s="19">
        <f>IF($C32="Open/Close Pneumatic Valve",$D32*'Signal Count'!$G$5,
IF($C32="Modulating Pneumatic Valve",$D32*'Signal Count'!$G$6,
IF($C32="Motor Operated Valve",$D32*'Signal Count'!$G$7,
IF($C32="MCC Motor Starter",$D32*'Signal Count'!$G$8,
IF($C32="Motor Feeder Swgr Breaker",$D32*'Signal Count'!$G$9,
IF($C32="Main/Tie/Xfmr Feeder Swgr Breaker",$D32*'Signal Count'!$G$10,
IF($C32="Switchgear Main/Tie Breaker",$D32*'Signal Count'!$G$11
)))))))</f>
        <v>0</v>
      </c>
      <c r="K32" s="19">
        <f>IF($C32="Open/Close Pneumatic Valve",$D32*'Signal Count'!$H$5,
IF($C32="Modulating Pneumatic Valve",$D32*'Signal Count'!$H$6,
IF($C32="Motor Operated Valve",$D32*'Signal Count'!$H$7,
IF($C32="MCC Motor Starter",$D32*'Signal Count'!$H$8,
IF($C32="Motor Feeder Swgr Breaker",$D32*'Signal Count'!$H$9,
IF($C32="Main/Tie/Xfmr Feeder Swgr Breaker",$D32*'Signal Count'!$H$10,
IF($C32="Switchgear Main/Tie Breaker",$D32*'Signal Count'!$H$11
)))))))</f>
        <v>0</v>
      </c>
      <c r="L32" s="19">
        <f>IF($C32="Open/Close Pneumatic Valve",$D32*'Signal Count'!$I$5,
IF($C32="Modulating Pneumatic Valve",$D32*'Signal Count'!$I$6,
IF($C32="Motor Operated Valve",$D32*'Signal Count'!$I$7,
IF($C32="MCC Motor Starter",$D32*'Signal Count'!$I$8,
IF($C32="Motor Feeder Swgr Breaker",$D32*'Signal Count'!$I$9,
IF($C32="Main/Tie/Xfmr Feeder Swgr Breaker",$D32*'Signal Count'!$I$10,
IF($C32="Switchgear Main/Tie Breaker",$D32*'Signal Count'!$I$11
)))))))</f>
        <v>0</v>
      </c>
      <c r="M32" s="19">
        <f>IF($C32="Open/Close Pneumatic Valve",$D32*'Signal Count'!$J$5,
IF($C32="Modulating Pneumatic Valve",$D32*'Signal Count'!$J$6,
IF($C32="Motor Operated Valve",$D32*'Signal Count'!$J$7,
IF($C32="MCC Motor Starter",$D32*'Signal Count'!$J$8,
IF($C32="Motor Feeder Swgr Breaker",$D32*'Signal Count'!$J$9,
IF($C32="Main/Tie/Xfmr Feeder Swgr Breaker",$D32*'Signal Count'!$J$10,
IF($C32="Switchgear Main/Tie Breaker",$D32*'Signal Count'!$J$11
)))))))</f>
        <v>0</v>
      </c>
      <c r="N32" s="19">
        <f>IF($C32="Open/Close Pneumatic Valve",$D32*'Signal Count'!$K$5,
IF($C32="Modulating Pneumatic Valve",$D32*'Signal Count'!$K$6,
IF($C32="Motor Operated Valve",$D32*'Signal Count'!$K$7,
IF($C32="MCC Motor Starter",$D32*'Signal Count'!$K$8,
IF($C32="Motor Feeder Swgr Breaker",$D32*'Signal Count'!$K$9,
IF($C32="Main/Tie/Xfmr Feeder Swgr Breaker",$D32*'Signal Count'!$K$10,
IF($C32="Switchgear Main/Tie Breaker",$D32*'Signal Count'!$K$11
)))))))</f>
        <v>0</v>
      </c>
      <c r="O32" s="167">
        <f>IF($C32="Open/Close Pneumatic Valve",$D32*'Signal Count'!$L$5,
IF($C32="Modulating Pneumatic Valve",$D32*'Signal Count'!$L$6,
IF($C32="Motor Operated Valve",$D32*'Signal Count'!$L$7,
IF($C32="MCC Motor Starter",$D32*'Signal Count'!$L$8,
IF($C32="Motor Feeder Swgr Breaker",$D32*'Signal Count'!$L$9,
IF($C32="Main/Tie/Xfmr Feeder Swgr Breaker",$D32*'Signal Count'!$L$10,
IF($C32="Switchgear Main/Tie Breaker",$D32*'Signal Count'!$L$11
)))))))</f>
        <v>0</v>
      </c>
      <c r="P32" s="19">
        <f>IF($C32="Open/Close Pneumatic Valve",$D32*'Signal Count'!$M$5,
IF($C32="Modulating Pneumatic Valve",$D32*'Signal Count'!$M$6,
IF($C32="Motor Operated Valve",$D32*'Signal Count'!$M$7,
IF($C32="MCC Motor Starter",$D32*'Signal Count'!$M$8,
IF($C32="Motor Feeder Swgr Breaker",$D32*'Signal Count'!$M$9,
IF($C32="Main/Tie/Xfmr Feeder Swgr Breaker",$D32*'Signal Count'!$M$10,
IF($C32="Switchgear Main/Tie Breaker",$D32*'Signal Count'!$M$11
)))))))</f>
        <v>0</v>
      </c>
      <c r="Q32" s="19"/>
    </row>
    <row r="33" spans="1:21" x14ac:dyDescent="0.25">
      <c r="A33" s="57" t="s">
        <v>136</v>
      </c>
      <c r="B33" s="121"/>
      <c r="C33" s="57" t="s">
        <v>47</v>
      </c>
      <c r="D33" s="105"/>
      <c r="E33" s="19" t="s">
        <v>30</v>
      </c>
      <c r="F33" s="19">
        <f>IF($C33="Open/Close Pneumatic Valve",$D33*'Signal Count'!$C$5,
IF($C33="Modulating Pneumatic Valve",$D33*'Signal Count'!$C$6,
IF($C33="Motor Operated Valve",$D33*'Signal Count'!$C$7,
IF($C33="MCC Motor Starter",$D33*'Signal Count'!$C$8,
IF($C33="Motor Feeder Swgr Breaker",$D33*'Signal Count'!$C$9,
IF($C33="Main/Tie/Xfmr Feeder Swgr Breaker",$D33*'Signal Count'!$C$10,
IF($C33="Switchgear Main/Tie Breaker",$D33*'Signal Count'!$C$11
)))))))</f>
        <v>0</v>
      </c>
      <c r="G33" s="19">
        <f>IF($C33="Open/Close Pneumatic Valve",$D33*'Signal Count'!$D$5,
IF($C33="Modulating Pneumatic Valve",$D33*'Signal Count'!$D$6,
IF($C33="Motor Operated Valve",$D33*'Signal Count'!$D$7,
IF($C33="MCC Motor Starter",$D33*'Signal Count'!$D$8,
IF($C33="Motor Feeder Swgr Breaker",$D33*'Signal Count'!$D$9,
IF($C33="Main/Tie/Xfmr Feeder Swgr Breaker",$D33*'Signal Count'!$D$10,
IF($C33="Switchgear Main/Tie Breaker",$D33*'Signal Count'!$D$11
)))))))</f>
        <v>0</v>
      </c>
      <c r="H33" s="19">
        <f>IF($C33="Open/Close Pneumatic Valve",$D33*'Signal Count'!$E$5,
IF($C33="Modulating Pneumatic Valve",$D33*'Signal Count'!$E$6,
IF($C33="Motor Operated Valve",$D33*'Signal Count'!$E$7,
IF($C33="MCC Motor Starter",$D33*'Signal Count'!$E$8,
IF($C33="Motor Feeder Swgr Breaker",$D33*'Signal Count'!$E$9,
IF($C33="Main/Tie/Xfmr Feeder Swgr Breaker",$D33*'Signal Count'!$E$10,
IF($C33="Switchgear Main/Tie Breaker",$D33*'Signal Count'!$E$11
)))))))</f>
        <v>0</v>
      </c>
      <c r="I33" s="19">
        <f>IF($C33="Open/Close Pneumatic Valve",$D33*'Signal Count'!$F$5,
IF($C33="Modulating Pneumatic Valve",$D33*'Signal Count'!$F$6,
IF($C33="Motor Operated Valve",$D33*'Signal Count'!$F$7,
IF($C33="MCC Motor Starter",$D33*'Signal Count'!$F$8,
IF($C33="Motor Feeder Swgr Breaker",$D33*'Signal Count'!$F$9,
IF($C33="Main/Tie/Xfmr Feeder Swgr Breaker",$D33*'Signal Count'!$F$10,
IF($C33="Switchgear Main/Tie Breaker",$D33*'Signal Count'!$F$11
)))))))</f>
        <v>0</v>
      </c>
      <c r="J33" s="19">
        <f>IF($C33="Open/Close Pneumatic Valve",$D33*'Signal Count'!$G$5,
IF($C33="Modulating Pneumatic Valve",$D33*'Signal Count'!$G$6,
IF($C33="Motor Operated Valve",$D33*'Signal Count'!$G$7,
IF($C33="MCC Motor Starter",$D33*'Signal Count'!$G$8,
IF($C33="Motor Feeder Swgr Breaker",$D33*'Signal Count'!$G$9,
IF($C33="Main/Tie/Xfmr Feeder Swgr Breaker",$D33*'Signal Count'!$G$10,
IF($C33="Switchgear Main/Tie Breaker",$D33*'Signal Count'!$G$11
)))))))</f>
        <v>0</v>
      </c>
      <c r="K33" s="19">
        <f>IF($C33="Open/Close Pneumatic Valve",$D33*'Signal Count'!$H$5,
IF($C33="Modulating Pneumatic Valve",$D33*'Signal Count'!$H$6,
IF($C33="Motor Operated Valve",$D33*'Signal Count'!$H$7,
IF($C33="MCC Motor Starter",$D33*'Signal Count'!$H$8,
IF($C33="Motor Feeder Swgr Breaker",$D33*'Signal Count'!$H$9,
IF($C33="Main/Tie/Xfmr Feeder Swgr Breaker",$D33*'Signal Count'!$H$10,
IF($C33="Switchgear Main/Tie Breaker",$D33*'Signal Count'!$H$11
)))))))</f>
        <v>0</v>
      </c>
      <c r="L33" s="19">
        <f>IF($C33="Open/Close Pneumatic Valve",$D33*'Signal Count'!$I$5,
IF($C33="Modulating Pneumatic Valve",$D33*'Signal Count'!$I$6,
IF($C33="Motor Operated Valve",$D33*'Signal Count'!$I$7,
IF($C33="MCC Motor Starter",$D33*'Signal Count'!$I$8,
IF($C33="Motor Feeder Swgr Breaker",$D33*'Signal Count'!$I$9,
IF($C33="Main/Tie/Xfmr Feeder Swgr Breaker",$D33*'Signal Count'!$I$10,
IF($C33="Switchgear Main/Tie Breaker",$D33*'Signal Count'!$I$11
)))))))</f>
        <v>0</v>
      </c>
      <c r="M33" s="19">
        <f>IF($C33="Open/Close Pneumatic Valve",$D33*'Signal Count'!$J$5,
IF($C33="Modulating Pneumatic Valve",$D33*'Signal Count'!$J$6,
IF($C33="Motor Operated Valve",$D33*'Signal Count'!$J$7,
IF($C33="MCC Motor Starter",$D33*'Signal Count'!$J$8,
IF($C33="Motor Feeder Swgr Breaker",$D33*'Signal Count'!$J$9,
IF($C33="Main/Tie/Xfmr Feeder Swgr Breaker",$D33*'Signal Count'!$J$10,
IF($C33="Switchgear Main/Tie Breaker",$D33*'Signal Count'!$J$11
)))))))</f>
        <v>0</v>
      </c>
      <c r="N33" s="19">
        <f>IF($C33="Open/Close Pneumatic Valve",$D33*'Signal Count'!$K$5,
IF($C33="Modulating Pneumatic Valve",$D33*'Signal Count'!$K$6,
IF($C33="Motor Operated Valve",$D33*'Signal Count'!$K$7,
IF($C33="MCC Motor Starter",$D33*'Signal Count'!$K$8,
IF($C33="Motor Feeder Swgr Breaker",$D33*'Signal Count'!$K$9,
IF($C33="Main/Tie/Xfmr Feeder Swgr Breaker",$D33*'Signal Count'!$K$10,
IF($C33="Switchgear Main/Tie Breaker",$D33*'Signal Count'!$K$11
)))))))</f>
        <v>0</v>
      </c>
      <c r="O33" s="167">
        <f>IF($C33="Open/Close Pneumatic Valve",$D33*'Signal Count'!$L$5,
IF($C33="Modulating Pneumatic Valve",$D33*'Signal Count'!$L$6,
IF($C33="Motor Operated Valve",$D33*'Signal Count'!$L$7,
IF($C33="MCC Motor Starter",$D33*'Signal Count'!$L$8,
IF($C33="Motor Feeder Swgr Breaker",$D33*'Signal Count'!$L$9,
IF($C33="Main/Tie/Xfmr Feeder Swgr Breaker",$D33*'Signal Count'!$L$10,
IF($C33="Switchgear Main/Tie Breaker",$D33*'Signal Count'!$L$11
)))))))</f>
        <v>0</v>
      </c>
      <c r="P33" s="19">
        <f>IF($C33="Open/Close Pneumatic Valve",$D33*'Signal Count'!$M$5,
IF($C33="Modulating Pneumatic Valve",$D33*'Signal Count'!$M$6,
IF($C33="Motor Operated Valve",$D33*'Signal Count'!$M$7,
IF($C33="MCC Motor Starter",$D33*'Signal Count'!$M$8,
IF($C33="Motor Feeder Swgr Breaker",$D33*'Signal Count'!$M$9,
IF($C33="Main/Tie/Xfmr Feeder Swgr Breaker",$D33*'Signal Count'!$M$10,
IF($C33="Switchgear Main/Tie Breaker",$D33*'Signal Count'!$M$11
)))))))</f>
        <v>0</v>
      </c>
      <c r="Q33" s="19"/>
    </row>
    <row r="34" spans="1:21" x14ac:dyDescent="0.25">
      <c r="A34" s="57" t="s">
        <v>136</v>
      </c>
      <c r="B34" s="121"/>
      <c r="C34" s="57" t="s">
        <v>48</v>
      </c>
      <c r="D34" s="105"/>
      <c r="E34" s="19" t="s">
        <v>30</v>
      </c>
      <c r="F34" s="19">
        <f>IF($C34="Open/Close Pneumatic Valve",$D34*'Signal Count'!$C$5,
IF($C34="Modulating Pneumatic Valve",$D34*'Signal Count'!$C$6,
IF($C34="Motor Operated Valve",$D34*'Signal Count'!$C$7,
IF($C34="MCC Motor Starter",$D34*'Signal Count'!$C$8,
IF($C34="Motor Feeder Swgr Breaker",$D34*'Signal Count'!$C$9,
IF($C34="Main/Tie/Xfmr Feeder Swgr Breaker",$D34*'Signal Count'!$C$10,
IF($C34="Switchgear Main/Tie Breaker",$D34*'Signal Count'!$C$11
)))))))</f>
        <v>0</v>
      </c>
      <c r="G34" s="19">
        <f>IF($C34="Open/Close Pneumatic Valve",$D34*'Signal Count'!$D$5,
IF($C34="Modulating Pneumatic Valve",$D34*'Signal Count'!$D$6,
IF($C34="Motor Operated Valve",$D34*'Signal Count'!$D$7,
IF($C34="MCC Motor Starter",$D34*'Signal Count'!$D$8,
IF($C34="Motor Feeder Swgr Breaker",$D34*'Signal Count'!$D$9,
IF($C34="Main/Tie/Xfmr Feeder Swgr Breaker",$D34*'Signal Count'!$D$10,
IF($C34="Switchgear Main/Tie Breaker",$D34*'Signal Count'!$D$11
)))))))</f>
        <v>0</v>
      </c>
      <c r="H34" s="19">
        <f>IF($C34="Open/Close Pneumatic Valve",$D34*'Signal Count'!$E$5,
IF($C34="Modulating Pneumatic Valve",$D34*'Signal Count'!$E$6,
IF($C34="Motor Operated Valve",$D34*'Signal Count'!$E$7,
IF($C34="MCC Motor Starter",$D34*'Signal Count'!$E$8,
IF($C34="Motor Feeder Swgr Breaker",$D34*'Signal Count'!$E$9,
IF($C34="Main/Tie/Xfmr Feeder Swgr Breaker",$D34*'Signal Count'!$E$10,
IF($C34="Switchgear Main/Tie Breaker",$D34*'Signal Count'!$E$11
)))))))</f>
        <v>0</v>
      </c>
      <c r="I34" s="19">
        <f>IF($C34="Open/Close Pneumatic Valve",$D34*'Signal Count'!$F$5,
IF($C34="Modulating Pneumatic Valve",$D34*'Signal Count'!$F$6,
IF($C34="Motor Operated Valve",$D34*'Signal Count'!$F$7,
IF($C34="MCC Motor Starter",$D34*'Signal Count'!$F$8,
IF($C34="Motor Feeder Swgr Breaker",$D34*'Signal Count'!$F$9,
IF($C34="Main/Tie/Xfmr Feeder Swgr Breaker",$D34*'Signal Count'!$F$10,
IF($C34="Switchgear Main/Tie Breaker",$D34*'Signal Count'!$F$11
)))))))</f>
        <v>0</v>
      </c>
      <c r="J34" s="19">
        <f>IF($C34="Open/Close Pneumatic Valve",$D34*'Signal Count'!$G$5,
IF($C34="Modulating Pneumatic Valve",$D34*'Signal Count'!$G$6,
IF($C34="Motor Operated Valve",$D34*'Signal Count'!$G$7,
IF($C34="MCC Motor Starter",$D34*'Signal Count'!$G$8,
IF($C34="Motor Feeder Swgr Breaker",$D34*'Signal Count'!$G$9,
IF($C34="Main/Tie/Xfmr Feeder Swgr Breaker",$D34*'Signal Count'!$G$10,
IF($C34="Switchgear Main/Tie Breaker",$D34*'Signal Count'!$G$11
)))))))</f>
        <v>0</v>
      </c>
      <c r="K34" s="19">
        <f>IF($C34="Open/Close Pneumatic Valve",$D34*'Signal Count'!$H$5,
IF($C34="Modulating Pneumatic Valve",$D34*'Signal Count'!$H$6,
IF($C34="Motor Operated Valve",$D34*'Signal Count'!$H$7,
IF($C34="MCC Motor Starter",$D34*'Signal Count'!$H$8,
IF($C34="Motor Feeder Swgr Breaker",$D34*'Signal Count'!$H$9,
IF($C34="Main/Tie/Xfmr Feeder Swgr Breaker",$D34*'Signal Count'!$H$10,
IF($C34="Switchgear Main/Tie Breaker",$D34*'Signal Count'!$H$11
)))))))</f>
        <v>0</v>
      </c>
      <c r="L34" s="19">
        <f>IF($C34="Open/Close Pneumatic Valve",$D34*'Signal Count'!$I$5,
IF($C34="Modulating Pneumatic Valve",$D34*'Signal Count'!$I$6,
IF($C34="Motor Operated Valve",$D34*'Signal Count'!$I$7,
IF($C34="MCC Motor Starter",$D34*'Signal Count'!$I$8,
IF($C34="Motor Feeder Swgr Breaker",$D34*'Signal Count'!$I$9,
IF($C34="Main/Tie/Xfmr Feeder Swgr Breaker",$D34*'Signal Count'!$I$10,
IF($C34="Switchgear Main/Tie Breaker",$D34*'Signal Count'!$I$11
)))))))</f>
        <v>0</v>
      </c>
      <c r="M34" s="19">
        <f>IF($C34="Open/Close Pneumatic Valve",$D34*'Signal Count'!$J$5,
IF($C34="Modulating Pneumatic Valve",$D34*'Signal Count'!$J$6,
IF($C34="Motor Operated Valve",$D34*'Signal Count'!$J$7,
IF($C34="MCC Motor Starter",$D34*'Signal Count'!$J$8,
IF($C34="Motor Feeder Swgr Breaker",$D34*'Signal Count'!$J$9,
IF($C34="Main/Tie/Xfmr Feeder Swgr Breaker",$D34*'Signal Count'!$J$10,
IF($C34="Switchgear Main/Tie Breaker",$D34*'Signal Count'!$J$11
)))))))</f>
        <v>0</v>
      </c>
      <c r="N34" s="19">
        <f>IF($C34="Open/Close Pneumatic Valve",$D34*'Signal Count'!$K$5,
IF($C34="Modulating Pneumatic Valve",$D34*'Signal Count'!$K$6,
IF($C34="Motor Operated Valve",$D34*'Signal Count'!$K$7,
IF($C34="MCC Motor Starter",$D34*'Signal Count'!$K$8,
IF($C34="Motor Feeder Swgr Breaker",$D34*'Signal Count'!$K$9,
IF($C34="Main/Tie/Xfmr Feeder Swgr Breaker",$D34*'Signal Count'!$K$10,
IF($C34="Switchgear Main/Tie Breaker",$D34*'Signal Count'!$K$11
)))))))</f>
        <v>0</v>
      </c>
      <c r="O34" s="167">
        <f>IF($C34="Open/Close Pneumatic Valve",$D34*'Signal Count'!$L$5,
IF($C34="Modulating Pneumatic Valve",$D34*'Signal Count'!$L$6,
IF($C34="Motor Operated Valve",$D34*'Signal Count'!$L$7,
IF($C34="MCC Motor Starter",$D34*'Signal Count'!$L$8,
IF($C34="Motor Feeder Swgr Breaker",$D34*'Signal Count'!$L$9,
IF($C34="Main/Tie/Xfmr Feeder Swgr Breaker",$D34*'Signal Count'!$L$10,
IF($C34="Switchgear Main/Tie Breaker",$D34*'Signal Count'!$L$11
)))))))</f>
        <v>0</v>
      </c>
      <c r="P34" s="19">
        <f>IF($C34="Open/Close Pneumatic Valve",$D34*'Signal Count'!$M$5,
IF($C34="Modulating Pneumatic Valve",$D34*'Signal Count'!$M$6,
IF($C34="Motor Operated Valve",$D34*'Signal Count'!$M$7,
IF($C34="MCC Motor Starter",$D34*'Signal Count'!$M$8,
IF($C34="Motor Feeder Swgr Breaker",$D34*'Signal Count'!$M$9,
IF($C34="Main/Tie/Xfmr Feeder Swgr Breaker",$D34*'Signal Count'!$M$10,
IF($C34="Switchgear Main/Tie Breaker",$D34*'Signal Count'!$M$11
)))))))</f>
        <v>0</v>
      </c>
      <c r="Q34" s="19"/>
    </row>
    <row r="35" spans="1:21" x14ac:dyDescent="0.25">
      <c r="A35" s="57" t="s">
        <v>136</v>
      </c>
      <c r="B35" s="121"/>
      <c r="C35" s="57" t="s">
        <v>49</v>
      </c>
      <c r="D35" s="105"/>
      <c r="E35" s="19" t="s">
        <v>30</v>
      </c>
      <c r="F35" s="19">
        <f>IF($C35="Open/Close Pneumatic Valve",$D35*'Signal Count'!$C$5,
IF($C35="Modulating Pneumatic Valve",$D35*'Signal Count'!$C$6,
IF($C35="Motor Operated Valve",$D35*'Signal Count'!$C$7,
IF($C35="MCC Motor Starter",$D35*'Signal Count'!$C$8,
IF($C35="Motor Feeder Swgr Breaker",$D35*'Signal Count'!$C$9,
IF($C35="Main/Tie/Xfmr Feeder Swgr Breaker",$D35*'Signal Count'!$C$10,
IF($C35="Switchgear Main/Tie Breaker",$D35*'Signal Count'!$C$11
)))))))</f>
        <v>0</v>
      </c>
      <c r="G35" s="19">
        <f>IF($C35="Open/Close Pneumatic Valve",$D35*'Signal Count'!$D$5,
IF($C35="Modulating Pneumatic Valve",$D35*'Signal Count'!$D$6,
IF($C35="Motor Operated Valve",$D35*'Signal Count'!$D$7,
IF($C35="MCC Motor Starter",$D35*'Signal Count'!$D$8,
IF($C35="Motor Feeder Swgr Breaker",$D35*'Signal Count'!$D$9,
IF($C35="Main/Tie/Xfmr Feeder Swgr Breaker",$D35*'Signal Count'!$D$10,
IF($C35="Switchgear Main/Tie Breaker",$D35*'Signal Count'!$D$11
)))))))</f>
        <v>0</v>
      </c>
      <c r="H35" s="19">
        <f>IF($C35="Open/Close Pneumatic Valve",$D35*'Signal Count'!$E$5,
IF($C35="Modulating Pneumatic Valve",$D35*'Signal Count'!$E$6,
IF($C35="Motor Operated Valve",$D35*'Signal Count'!$E$7,
IF($C35="MCC Motor Starter",$D35*'Signal Count'!$E$8,
IF($C35="Motor Feeder Swgr Breaker",$D35*'Signal Count'!$E$9,
IF($C35="Main/Tie/Xfmr Feeder Swgr Breaker",$D35*'Signal Count'!$E$10,
IF($C35="Switchgear Main/Tie Breaker",$D35*'Signal Count'!$E$11
)))))))</f>
        <v>0</v>
      </c>
      <c r="I35" s="19">
        <f>IF($C35="Open/Close Pneumatic Valve",$D35*'Signal Count'!$F$5,
IF($C35="Modulating Pneumatic Valve",$D35*'Signal Count'!$F$6,
IF($C35="Motor Operated Valve",$D35*'Signal Count'!$F$7,
IF($C35="MCC Motor Starter",$D35*'Signal Count'!$F$8,
IF($C35="Motor Feeder Swgr Breaker",$D35*'Signal Count'!$F$9,
IF($C35="Main/Tie/Xfmr Feeder Swgr Breaker",$D35*'Signal Count'!$F$10,
IF($C35="Switchgear Main/Tie Breaker",$D35*'Signal Count'!$F$11
)))))))</f>
        <v>0</v>
      </c>
      <c r="J35" s="19">
        <f>IF($C35="Open/Close Pneumatic Valve",$D35*'Signal Count'!$G$5,
IF($C35="Modulating Pneumatic Valve",$D35*'Signal Count'!$G$6,
IF($C35="Motor Operated Valve",$D35*'Signal Count'!$G$7,
IF($C35="MCC Motor Starter",$D35*'Signal Count'!$G$8,
IF($C35="Motor Feeder Swgr Breaker",$D35*'Signal Count'!$G$9,
IF($C35="Main/Tie/Xfmr Feeder Swgr Breaker",$D35*'Signal Count'!$G$10,
IF($C35="Switchgear Main/Tie Breaker",$D35*'Signal Count'!$G$11
)))))))</f>
        <v>0</v>
      </c>
      <c r="K35" s="19">
        <f>IF($C35="Open/Close Pneumatic Valve",$D35*'Signal Count'!$H$5,
IF($C35="Modulating Pneumatic Valve",$D35*'Signal Count'!$H$6,
IF($C35="Motor Operated Valve",$D35*'Signal Count'!$H$7,
IF($C35="MCC Motor Starter",$D35*'Signal Count'!$H$8,
IF($C35="Motor Feeder Swgr Breaker",$D35*'Signal Count'!$H$9,
IF($C35="Main/Tie/Xfmr Feeder Swgr Breaker",$D35*'Signal Count'!$H$10,
IF($C35="Switchgear Main/Tie Breaker",$D35*'Signal Count'!$H$11
)))))))</f>
        <v>0</v>
      </c>
      <c r="L35" s="19">
        <f>IF($C35="Open/Close Pneumatic Valve",$D35*'Signal Count'!$I$5,
IF($C35="Modulating Pneumatic Valve",$D35*'Signal Count'!$I$6,
IF($C35="Motor Operated Valve",$D35*'Signal Count'!$I$7,
IF($C35="MCC Motor Starter",$D35*'Signal Count'!$I$8,
IF($C35="Motor Feeder Swgr Breaker",$D35*'Signal Count'!$I$9,
IF($C35="Main/Tie/Xfmr Feeder Swgr Breaker",$D35*'Signal Count'!$I$10,
IF($C35="Switchgear Main/Tie Breaker",$D35*'Signal Count'!$I$11
)))))))</f>
        <v>0</v>
      </c>
      <c r="M35" s="19">
        <f>IF($C35="Open/Close Pneumatic Valve",$D35*'Signal Count'!$J$5,
IF($C35="Modulating Pneumatic Valve",$D35*'Signal Count'!$J$6,
IF($C35="Motor Operated Valve",$D35*'Signal Count'!$J$7,
IF($C35="MCC Motor Starter",$D35*'Signal Count'!$J$8,
IF($C35="Motor Feeder Swgr Breaker",$D35*'Signal Count'!$J$9,
IF($C35="Main/Tie/Xfmr Feeder Swgr Breaker",$D35*'Signal Count'!$J$10,
IF($C35="Switchgear Main/Tie Breaker",$D35*'Signal Count'!$J$11
)))))))</f>
        <v>0</v>
      </c>
      <c r="N35" s="19">
        <f>IF($C35="Open/Close Pneumatic Valve",$D35*'Signal Count'!$K$5,
IF($C35="Modulating Pneumatic Valve",$D35*'Signal Count'!$K$6,
IF($C35="Motor Operated Valve",$D35*'Signal Count'!$K$7,
IF($C35="MCC Motor Starter",$D35*'Signal Count'!$K$8,
IF($C35="Motor Feeder Swgr Breaker",$D35*'Signal Count'!$K$9,
IF($C35="Main/Tie/Xfmr Feeder Swgr Breaker",$D35*'Signal Count'!$K$10,
IF($C35="Switchgear Main/Tie Breaker",$D35*'Signal Count'!$K$11
)))))))</f>
        <v>0</v>
      </c>
      <c r="O35" s="167">
        <f>IF($C35="Open/Close Pneumatic Valve",$D35*'Signal Count'!$L$5,
IF($C35="Modulating Pneumatic Valve",$D35*'Signal Count'!$L$6,
IF($C35="Motor Operated Valve",$D35*'Signal Count'!$L$7,
IF($C35="MCC Motor Starter",$D35*'Signal Count'!$L$8,
IF($C35="Motor Feeder Swgr Breaker",$D35*'Signal Count'!$L$9,
IF($C35="Main/Tie/Xfmr Feeder Swgr Breaker",$D35*'Signal Count'!$L$10,
IF($C35="Switchgear Main/Tie Breaker",$D35*'Signal Count'!$L$11
)))))))</f>
        <v>0</v>
      </c>
      <c r="P35" s="19">
        <f>IF($C35="Open/Close Pneumatic Valve",$D35*'Signal Count'!$M$5,
IF($C35="Modulating Pneumatic Valve",$D35*'Signal Count'!$M$6,
IF($C35="Motor Operated Valve",$D35*'Signal Count'!$M$7,
IF($C35="MCC Motor Starter",$D35*'Signal Count'!$M$8,
IF($C35="Motor Feeder Swgr Breaker",$D35*'Signal Count'!$M$9,
IF($C35="Main/Tie/Xfmr Feeder Swgr Breaker",$D35*'Signal Count'!$M$10,
IF($C35="Switchgear Main/Tie Breaker",$D35*'Signal Count'!$M$11
)))))))</f>
        <v>0</v>
      </c>
      <c r="Q35" s="19"/>
    </row>
    <row r="36" spans="1:21" x14ac:dyDescent="0.25">
      <c r="A36" s="58" t="s">
        <v>16</v>
      </c>
      <c r="B36" s="122" t="s">
        <v>36</v>
      </c>
      <c r="C36" s="58" t="s">
        <v>41</v>
      </c>
      <c r="D36" s="106"/>
      <c r="E36" s="59" t="s">
        <v>17</v>
      </c>
      <c r="F36" s="59"/>
      <c r="G36" s="59"/>
      <c r="H36" s="59"/>
      <c r="I36" s="59"/>
      <c r="J36" s="59"/>
      <c r="K36" s="59"/>
      <c r="L36" s="59"/>
      <c r="M36" s="59"/>
      <c r="N36" s="59"/>
      <c r="O36" s="59"/>
      <c r="P36" s="59"/>
      <c r="Q36" s="59"/>
      <c r="U36" s="12"/>
    </row>
    <row r="37" spans="1:21" x14ac:dyDescent="0.25">
      <c r="A37" s="58" t="s">
        <v>16</v>
      </c>
      <c r="B37" s="122" t="s">
        <v>36</v>
      </c>
      <c r="C37" s="58" t="s">
        <v>37</v>
      </c>
      <c r="D37" s="106"/>
      <c r="E37" s="59" t="s">
        <v>17</v>
      </c>
      <c r="F37" s="113">
        <f>IF($C37="Open/Close Pneumatic Valve",$D37*'Signal Count'!$C$5,
IF($C37="Modulating Pneumatic Valve",$D37*'Signal Count'!$C$6,
IF($C37="Motor Operated Valve",$D37*'Signal Count'!$C$7,
IF($C37="MCC Motor Starter",$D37*'Signal Count'!$C$8,
IF($C37="Motor Feeder Swgr Breaker",$D37*'Signal Count'!$C$9,
IF($C37="Main/Tie/Xfmr Feeder Swgr Breaker",$D37*'Signal Count'!$C$10,
IF($C37="Switchgear Main/Tie Breaker",$D37*'Signal Count'!$C$11
)))))))</f>
        <v>0</v>
      </c>
      <c r="G37" s="59">
        <f>IF($C37="Open/Close Pneumatic Valve",$D37*'Signal Count'!$D$5,
IF($C37="Modulating Pneumatic Valve",$D37*'Signal Count'!$D$6,
IF($C37="Motor Operated Valve",$D37*'Signal Count'!$D$7,
IF($C37="MCC Motor Starter",$D37*'Signal Count'!$D$8,
IF($C37="Motor Feeder Swgr Breaker",$D37*'Signal Count'!$D$9,
IF($C37="Main/Tie/Xfmr Feeder Swgr Breaker",$D37*'Signal Count'!$D$10,
IF($C37="Switchgear Main/Tie Breaker",$D37*'Signal Count'!$D$11
)))))))</f>
        <v>0</v>
      </c>
      <c r="H37" s="59">
        <f>IF($C37="Open/Close Pneumatic Valve",$D37*'Signal Count'!$E$5,
IF($C37="Modulating Pneumatic Valve",$D37*'Signal Count'!$E$6,
IF($C37="Motor Operated Valve",$D37*'Signal Count'!$E$7,
IF($C37="MCC Motor Starter",$D37*'Signal Count'!$E$8,
IF($C37="Motor Feeder Swgr Breaker",$D37*'Signal Count'!$E$9,
IF($C37="Main/Tie/Xfmr Feeder Swgr Breaker",$D37*'Signal Count'!$E$10,
IF($C37="Switchgear Main/Tie Breaker",$D37*'Signal Count'!$E$11
)))))))</f>
        <v>0</v>
      </c>
      <c r="I37" s="59">
        <f>IF($C37="Open/Close Pneumatic Valve",$D37*'Signal Count'!$F$5,
IF($C37="Modulating Pneumatic Valve",$D37*'Signal Count'!$F$6,
IF($C37="Motor Operated Valve",$D37*'Signal Count'!$F$7,
IF($C37="MCC Motor Starter",$D37*'Signal Count'!$F$8,
IF($C37="Motor Feeder Swgr Breaker",$D37*'Signal Count'!$F$9,
IF($C37="Main/Tie/Xfmr Feeder Swgr Breaker",$D37*'Signal Count'!$F$10,
IF($C37="Switchgear Main/Tie Breaker",$D37*'Signal Count'!$F$11
)))))))</f>
        <v>0</v>
      </c>
      <c r="J37" s="59">
        <f>IF($C37="Open/Close Pneumatic Valve",$D37*'Signal Count'!$G$5,
IF($C37="Modulating Pneumatic Valve",$D37*'Signal Count'!$G$6,
IF($C37="Motor Operated Valve",$D37*'Signal Count'!$G$7,
IF($C37="MCC Motor Starter",$D37*'Signal Count'!$G$8,
IF($C37="Motor Feeder Swgr Breaker",$D37*'Signal Count'!$G$9,
IF($C37="Main/Tie/Xfmr Feeder Swgr Breaker",$D37*'Signal Count'!$G$10,
IF($C37="Switchgear Main/Tie Breaker",$D37*'Signal Count'!$G$11
)))))))</f>
        <v>0</v>
      </c>
      <c r="K37" s="59">
        <f>IF($C37="Open/Close Pneumatic Valve",$D37*'Signal Count'!$H$5,
IF($C37="Modulating Pneumatic Valve",$D37*'Signal Count'!$H$6,
IF($C37="Motor Operated Valve",$D37*'Signal Count'!$H$7,
IF($C37="MCC Motor Starter",$D37*'Signal Count'!$H$8,
IF($C37="Motor Feeder Swgr Breaker",$D37*'Signal Count'!$H$9,
IF($C37="Main/Tie/Xfmr Feeder Swgr Breaker",$D37*'Signal Count'!$H$10,
IF($C37="Switchgear Main/Tie Breaker",$D37*'Signal Count'!$H$11
)))))))</f>
        <v>0</v>
      </c>
      <c r="L37" s="59">
        <f>IF($C37="Open/Close Pneumatic Valve",$D37*'Signal Count'!$I$5,
IF($C37="Modulating Pneumatic Valve",$D37*'Signal Count'!$I$6,
IF($C37="Motor Operated Valve",$D37*'Signal Count'!$I$7,
IF($C37="MCC Motor Starter",$D37*'Signal Count'!$I$8,
IF($C37="Motor Feeder Swgr Breaker",$D37*'Signal Count'!$I$9,
IF($C37="Main/Tie/Xfmr Feeder Swgr Breaker",$D37*'Signal Count'!$I$10,
IF($C37="Switchgear Main/Tie Breaker",$D37*'Signal Count'!$I$11
)))))))</f>
        <v>0</v>
      </c>
      <c r="M37" s="59">
        <f>IF($C37="Open/Close Pneumatic Valve",$D37*'Signal Count'!$J$5,
IF($C37="Modulating Pneumatic Valve",$D37*'Signal Count'!$J$6,
IF($C37="Motor Operated Valve",$D37*'Signal Count'!$J$7,
IF($C37="MCC Motor Starter",$D37*'Signal Count'!$J$8,
IF($C37="Motor Feeder Swgr Breaker",$D37*'Signal Count'!$J$9,
IF($C37="Main/Tie/Xfmr Feeder Swgr Breaker",$D37*'Signal Count'!$J$10,
IF($C37="Switchgear Main/Tie Breaker",$D37*'Signal Count'!$J$11
)))))))</f>
        <v>0</v>
      </c>
      <c r="N37" s="59">
        <f>IF($C37="Open/Close Pneumatic Valve",$D37*'Signal Count'!$K$5,
IF($C37="Modulating Pneumatic Valve",$D37*'Signal Count'!$K$6,
IF($C37="Motor Operated Valve",$D37*'Signal Count'!$K$7,
IF($C37="MCC Motor Starter",$D37*'Signal Count'!$K$8,
IF($C37="Motor Feeder Swgr Breaker",$D37*'Signal Count'!$K$9,
IF($C37="Main/Tie/Xfmr Feeder Swgr Breaker",$D37*'Signal Count'!$K$10,
IF($C37="Switchgear Main/Tie Breaker",$D37*'Signal Count'!$K$11
)))))))</f>
        <v>0</v>
      </c>
      <c r="O37" s="171">
        <f>IF($C37="Open/Close Pneumatic Valve",$D37*'Signal Count'!$L$5,
IF($C37="Modulating Pneumatic Valve",$D37*'Signal Count'!$L$6,
IF($C37="Motor Operated Valve",$D37*'Signal Count'!$L$7,
IF($C37="MCC Motor Starter",$D37*'Signal Count'!$L$8,
IF($C37="Motor Feeder Swgr Breaker",$D37*'Signal Count'!$L$9,
IF($C37="Main/Tie/Xfmr Feeder Swgr Breaker",$D37*'Signal Count'!$L$10,
IF($C37="Switchgear Main/Tie Breaker",$D37*'Signal Count'!$L$11
)))))))</f>
        <v>0</v>
      </c>
      <c r="P37" s="59">
        <f>IF($C37="Open/Close Pneumatic Valve",$D37*'Signal Count'!$M$5,
IF($C37="Modulating Pneumatic Valve",$D37*'Signal Count'!$M$6,
IF($C37="Motor Operated Valve",$D37*'Signal Count'!$M$7,
IF($C37="MCC Motor Starter",$D37*'Signal Count'!$M$8,
IF($C37="Motor Feeder Swgr Breaker",$D37*'Signal Count'!$M$9,
IF($C37="Main/Tie/Xfmr Feeder Swgr Breaker",$D37*'Signal Count'!$M$10,
IF($C37="Switchgear Main/Tie Breaker",$D37*'Signal Count'!$M$11
)))))))</f>
        <v>0</v>
      </c>
      <c r="Q37" s="59"/>
      <c r="U37" s="12"/>
    </row>
    <row r="38" spans="1:21" x14ac:dyDescent="0.25">
      <c r="A38" s="58" t="s">
        <v>16</v>
      </c>
      <c r="B38" s="122" t="s">
        <v>36</v>
      </c>
      <c r="C38" s="58" t="s">
        <v>38</v>
      </c>
      <c r="D38" s="106"/>
      <c r="E38" s="59" t="s">
        <v>17</v>
      </c>
      <c r="F38" s="59">
        <f>IF($C38="Open/Close Pneumatic Valve",$D38*'Signal Count'!$C$5,
IF($C38="Modulating Pneumatic Valve",$D38*'Signal Count'!$C$6,
IF($C38="Motor Operated Valve",$D38*'Signal Count'!$C$7,
IF($C38="MCC Motor Starter",$D38*'Signal Count'!$C$8,
IF($C38="Motor Feeder Swgr Breaker",$D38*'Signal Count'!$C$9,
IF($C38="Main/Tie/Xfmr Feeder Swgr Breaker",$D38*'Signal Count'!$C$10,
IF($C38="Switchgear Main/Tie Breaker",$D38*'Signal Count'!$C$11
)))))))</f>
        <v>0</v>
      </c>
      <c r="G38" s="59">
        <f>IF($C38="Open/Close Pneumatic Valve",$D38*'Signal Count'!$D$5,
IF($C38="Modulating Pneumatic Valve",$D38*'Signal Count'!$D$6,
IF($C38="Motor Operated Valve",$D38*'Signal Count'!$D$7,
IF($C38="MCC Motor Starter",$D38*'Signal Count'!$D$8,
IF($C38="Motor Feeder Swgr Breaker",$D38*'Signal Count'!$D$9,
IF($C38="Main/Tie/Xfmr Feeder Swgr Breaker",$D38*'Signal Count'!$D$10,
IF($C38="Switchgear Main/Tie Breaker",$D38*'Signal Count'!$D$11
)))))))</f>
        <v>0</v>
      </c>
      <c r="H38" s="59">
        <f>IF($C38="Open/Close Pneumatic Valve",$D38*'Signal Count'!$E$5,
IF($C38="Modulating Pneumatic Valve",$D38*'Signal Count'!$E$6,
IF($C38="Motor Operated Valve",$D38*'Signal Count'!$E$7,
IF($C38="MCC Motor Starter",$D38*'Signal Count'!$E$8,
IF($C38="Motor Feeder Swgr Breaker",$D38*'Signal Count'!$E$9,
IF($C38="Main/Tie/Xfmr Feeder Swgr Breaker",$D38*'Signal Count'!$E$10,
IF($C38="Switchgear Main/Tie Breaker",$D38*'Signal Count'!$E$11
)))))))</f>
        <v>0</v>
      </c>
      <c r="I38" s="59">
        <f>IF($C38="Open/Close Pneumatic Valve",$D38*'Signal Count'!$F$5,
IF($C38="Modulating Pneumatic Valve",$D38*'Signal Count'!$F$6,
IF($C38="Motor Operated Valve",$D38*'Signal Count'!$F$7,
IF($C38="MCC Motor Starter",$D38*'Signal Count'!$F$8,
IF($C38="Motor Feeder Swgr Breaker",$D38*'Signal Count'!$F$9,
IF($C38="Main/Tie/Xfmr Feeder Swgr Breaker",$D38*'Signal Count'!$F$10,
IF($C38="Switchgear Main/Tie Breaker",$D38*'Signal Count'!$F$11
)))))))</f>
        <v>0</v>
      </c>
      <c r="J38" s="59">
        <f>IF($C38="Open/Close Pneumatic Valve",$D38*'Signal Count'!$G$5,
IF($C38="Modulating Pneumatic Valve",$D38*'Signal Count'!$G$6,
IF($C38="Motor Operated Valve",$D38*'Signal Count'!$G$7,
IF($C38="MCC Motor Starter",$D38*'Signal Count'!$G$8,
IF($C38="Motor Feeder Swgr Breaker",$D38*'Signal Count'!$G$9,
IF($C38="Main/Tie/Xfmr Feeder Swgr Breaker",$D38*'Signal Count'!$G$10,
IF($C38="Switchgear Main/Tie Breaker",$D38*'Signal Count'!$G$11
)))))))</f>
        <v>0</v>
      </c>
      <c r="K38" s="59">
        <f>IF($C38="Open/Close Pneumatic Valve",$D38*'Signal Count'!$H$5,
IF($C38="Modulating Pneumatic Valve",$D38*'Signal Count'!$H$6,
IF($C38="Motor Operated Valve",$D38*'Signal Count'!$H$7,
IF($C38="MCC Motor Starter",$D38*'Signal Count'!$H$8,
IF($C38="Motor Feeder Swgr Breaker",$D38*'Signal Count'!$H$9,
IF($C38="Main/Tie/Xfmr Feeder Swgr Breaker",$D38*'Signal Count'!$H$10,
IF($C38="Switchgear Main/Tie Breaker",$D38*'Signal Count'!$H$11
)))))))</f>
        <v>0</v>
      </c>
      <c r="L38" s="59">
        <f>IF($C38="Open/Close Pneumatic Valve",$D38*'Signal Count'!$I$5,
IF($C38="Modulating Pneumatic Valve",$D38*'Signal Count'!$I$6,
IF($C38="Motor Operated Valve",$D38*'Signal Count'!$I$7,
IF($C38="MCC Motor Starter",$D38*'Signal Count'!$I$8,
IF($C38="Motor Feeder Swgr Breaker",$D38*'Signal Count'!$I$9,
IF($C38="Main/Tie/Xfmr Feeder Swgr Breaker",$D38*'Signal Count'!$I$10,
IF($C38="Switchgear Main/Tie Breaker",$D38*'Signal Count'!$I$11
)))))))</f>
        <v>0</v>
      </c>
      <c r="M38" s="59">
        <f>IF($C38="Open/Close Pneumatic Valve",$D38*'Signal Count'!$J$5,
IF($C38="Modulating Pneumatic Valve",$D38*'Signal Count'!$J$6,
IF($C38="Motor Operated Valve",$D38*'Signal Count'!$J$7,
IF($C38="MCC Motor Starter",$D38*'Signal Count'!$J$8,
IF($C38="Motor Feeder Swgr Breaker",$D38*'Signal Count'!$J$9,
IF($C38="Main/Tie/Xfmr Feeder Swgr Breaker",$D38*'Signal Count'!$J$10,
IF($C38="Switchgear Main/Tie Breaker",$D38*'Signal Count'!$J$11
)))))))</f>
        <v>0</v>
      </c>
      <c r="N38" s="59">
        <f>IF($C38="Open/Close Pneumatic Valve",$D38*'Signal Count'!$K$5,
IF($C38="Modulating Pneumatic Valve",$D38*'Signal Count'!$K$6,
IF($C38="Motor Operated Valve",$D38*'Signal Count'!$K$7,
IF($C38="MCC Motor Starter",$D38*'Signal Count'!$K$8,
IF($C38="Motor Feeder Swgr Breaker",$D38*'Signal Count'!$K$9,
IF($C38="Main/Tie/Xfmr Feeder Swgr Breaker",$D38*'Signal Count'!$K$10,
IF($C38="Switchgear Main/Tie Breaker",$D38*'Signal Count'!$K$11
)))))))</f>
        <v>0</v>
      </c>
      <c r="O38" s="171">
        <f>IF($C38="Open/Close Pneumatic Valve",$D38*'Signal Count'!$L$5,
IF($C38="Modulating Pneumatic Valve",$D38*'Signal Count'!$L$6,
IF($C38="Motor Operated Valve",$D38*'Signal Count'!$L$7,
IF($C38="MCC Motor Starter",$D38*'Signal Count'!$L$8,
IF($C38="Motor Feeder Swgr Breaker",$D38*'Signal Count'!$L$9,
IF($C38="Main/Tie/Xfmr Feeder Swgr Breaker",$D38*'Signal Count'!$L$10,
IF($C38="Switchgear Main/Tie Breaker",$D38*'Signal Count'!$L$11
)))))))</f>
        <v>0</v>
      </c>
      <c r="P38" s="59">
        <f>IF($C38="Open/Close Pneumatic Valve",$D38*'Signal Count'!$M$5,
IF($C38="Modulating Pneumatic Valve",$D38*'Signal Count'!$M$6,
IF($C38="Motor Operated Valve",$D38*'Signal Count'!$M$7,
IF($C38="MCC Motor Starter",$D38*'Signal Count'!$M$8,
IF($C38="Motor Feeder Swgr Breaker",$D38*'Signal Count'!$M$9,
IF($C38="Main/Tie/Xfmr Feeder Swgr Breaker",$D38*'Signal Count'!$M$10,
IF($C38="Switchgear Main/Tie Breaker",$D38*'Signal Count'!$M$11
)))))))</f>
        <v>0</v>
      </c>
      <c r="Q38" s="59"/>
      <c r="U38" s="12"/>
    </row>
    <row r="39" spans="1:21" x14ac:dyDescent="0.25">
      <c r="A39" s="58" t="s">
        <v>16</v>
      </c>
      <c r="B39" s="122" t="s">
        <v>36</v>
      </c>
      <c r="C39" s="58" t="s">
        <v>39</v>
      </c>
      <c r="D39" s="106"/>
      <c r="E39" s="59" t="s">
        <v>17</v>
      </c>
      <c r="F39" s="59">
        <f>IF($C39="Open/Close Pneumatic Valve",$D39*'Signal Count'!$C$5,
IF($C39="Modulating Pneumatic Valve",$D39*'Signal Count'!$C$6,
IF($C39="Motor Operated Valve",$D39*'Signal Count'!$C$7,
IF($C39="MCC Motor Starter",$D39*'Signal Count'!$C$8,
IF($C39="Motor Feeder Swgr Breaker",$D39*'Signal Count'!$C$9,
IF($C39="Main/Tie/Xfmr Feeder Swgr Breaker",$D39*'Signal Count'!$C$10,
IF($C39="Switchgear Main/Tie Breaker",$D39*'Signal Count'!$C$11
)))))))</f>
        <v>0</v>
      </c>
      <c r="G39" s="59">
        <f>IF($C39="Open/Close Pneumatic Valve",$D39*'Signal Count'!$D$5,
IF($C39="Modulating Pneumatic Valve",$D39*'Signal Count'!$D$6,
IF($C39="Motor Operated Valve",$D39*'Signal Count'!$D$7,
IF($C39="MCC Motor Starter",$D39*'Signal Count'!$D$8,
IF($C39="Motor Feeder Swgr Breaker",$D39*'Signal Count'!$D$9,
IF($C39="Main/Tie/Xfmr Feeder Swgr Breaker",$D39*'Signal Count'!$D$10,
IF($C39="Switchgear Main/Tie Breaker",$D39*'Signal Count'!$D$11
)))))))</f>
        <v>0</v>
      </c>
      <c r="H39" s="59">
        <f>IF($C39="Open/Close Pneumatic Valve",$D39*'Signal Count'!$E$5,
IF($C39="Modulating Pneumatic Valve",$D39*'Signal Count'!$E$6,
IF($C39="Motor Operated Valve",$D39*'Signal Count'!$E$7,
IF($C39="MCC Motor Starter",$D39*'Signal Count'!$E$8,
IF($C39="Motor Feeder Swgr Breaker",$D39*'Signal Count'!$E$9,
IF($C39="Main/Tie/Xfmr Feeder Swgr Breaker",$D39*'Signal Count'!$E$10,
IF($C39="Switchgear Main/Tie Breaker",$D39*'Signal Count'!$E$11
)))))))</f>
        <v>0</v>
      </c>
      <c r="I39" s="59">
        <f>IF($C39="Open/Close Pneumatic Valve",$D39*'Signal Count'!$F$5,
IF($C39="Modulating Pneumatic Valve",$D39*'Signal Count'!$F$6,
IF($C39="Motor Operated Valve",$D39*'Signal Count'!$F$7,
IF($C39="MCC Motor Starter",$D39*'Signal Count'!$F$8,
IF($C39="Motor Feeder Swgr Breaker",$D39*'Signal Count'!$F$9,
IF($C39="Main/Tie/Xfmr Feeder Swgr Breaker",$D39*'Signal Count'!$F$10,
IF($C39="Switchgear Main/Tie Breaker",$D39*'Signal Count'!$F$11
)))))))</f>
        <v>0</v>
      </c>
      <c r="J39" s="59">
        <f>IF($C39="Open/Close Pneumatic Valve",$D39*'Signal Count'!$G$5,
IF($C39="Modulating Pneumatic Valve",$D39*'Signal Count'!$G$6,
IF($C39="Motor Operated Valve",$D39*'Signal Count'!$G$7,
IF($C39="MCC Motor Starter",$D39*'Signal Count'!$G$8,
IF($C39="Motor Feeder Swgr Breaker",$D39*'Signal Count'!$G$9,
IF($C39="Main/Tie/Xfmr Feeder Swgr Breaker",$D39*'Signal Count'!$G$10,
IF($C39="Switchgear Main/Tie Breaker",$D39*'Signal Count'!$G$11
)))))))</f>
        <v>0</v>
      </c>
      <c r="K39" s="59">
        <f>IF($C39="Open/Close Pneumatic Valve",$D39*'Signal Count'!$H$5,
IF($C39="Modulating Pneumatic Valve",$D39*'Signal Count'!$H$6,
IF($C39="Motor Operated Valve",$D39*'Signal Count'!$H$7,
IF($C39="MCC Motor Starter",$D39*'Signal Count'!$H$8,
IF($C39="Motor Feeder Swgr Breaker",$D39*'Signal Count'!$H$9,
IF($C39="Main/Tie/Xfmr Feeder Swgr Breaker",$D39*'Signal Count'!$H$10,
IF($C39="Switchgear Main/Tie Breaker",$D39*'Signal Count'!$H$11
)))))))</f>
        <v>0</v>
      </c>
      <c r="L39" s="59">
        <f>IF($C39="Open/Close Pneumatic Valve",$D39*'Signal Count'!$I$5,
IF($C39="Modulating Pneumatic Valve",$D39*'Signal Count'!$I$6,
IF($C39="Motor Operated Valve",$D39*'Signal Count'!$I$7,
IF($C39="MCC Motor Starter",$D39*'Signal Count'!$I$8,
IF($C39="Motor Feeder Swgr Breaker",$D39*'Signal Count'!$I$9,
IF($C39="Main/Tie/Xfmr Feeder Swgr Breaker",$D39*'Signal Count'!$I$10,
IF($C39="Switchgear Main/Tie Breaker",$D39*'Signal Count'!$I$11
)))))))</f>
        <v>0</v>
      </c>
      <c r="M39" s="59">
        <f>IF($C39="Open/Close Pneumatic Valve",$D39*'Signal Count'!$J$5,
IF($C39="Modulating Pneumatic Valve",$D39*'Signal Count'!$J$6,
IF($C39="Motor Operated Valve",$D39*'Signal Count'!$J$7,
IF($C39="MCC Motor Starter",$D39*'Signal Count'!$J$8,
IF($C39="Motor Feeder Swgr Breaker",$D39*'Signal Count'!$J$9,
IF($C39="Main/Tie/Xfmr Feeder Swgr Breaker",$D39*'Signal Count'!$J$10,
IF($C39="Switchgear Main/Tie Breaker",$D39*'Signal Count'!$J$11
)))))))</f>
        <v>0</v>
      </c>
      <c r="N39" s="59">
        <f>IF($C39="Open/Close Pneumatic Valve",$D39*'Signal Count'!$K$5,
IF($C39="Modulating Pneumatic Valve",$D39*'Signal Count'!$K$6,
IF($C39="Motor Operated Valve",$D39*'Signal Count'!$K$7,
IF($C39="MCC Motor Starter",$D39*'Signal Count'!$K$8,
IF($C39="Motor Feeder Swgr Breaker",$D39*'Signal Count'!$K$9,
IF($C39="Main/Tie/Xfmr Feeder Swgr Breaker",$D39*'Signal Count'!$K$10,
IF($C39="Switchgear Main/Tie Breaker",$D39*'Signal Count'!$K$11
)))))))</f>
        <v>0</v>
      </c>
      <c r="O39" s="171">
        <f>IF($C39="Open/Close Pneumatic Valve",$D39*'Signal Count'!$L$5,
IF($C39="Modulating Pneumatic Valve",$D39*'Signal Count'!$L$6,
IF($C39="Motor Operated Valve",$D39*'Signal Count'!$L$7,
IF($C39="MCC Motor Starter",$D39*'Signal Count'!$L$8,
IF($C39="Motor Feeder Swgr Breaker",$D39*'Signal Count'!$L$9,
IF($C39="Main/Tie/Xfmr Feeder Swgr Breaker",$D39*'Signal Count'!$L$10,
IF($C39="Switchgear Main/Tie Breaker",$D39*'Signal Count'!$L$11
)))))))</f>
        <v>0</v>
      </c>
      <c r="P39" s="59">
        <f>IF($C39="Open/Close Pneumatic Valve",$D39*'Signal Count'!$M$5,
IF($C39="Modulating Pneumatic Valve",$D39*'Signal Count'!$M$6,
IF($C39="Motor Operated Valve",$D39*'Signal Count'!$M$7,
IF($C39="MCC Motor Starter",$D39*'Signal Count'!$M$8,
IF($C39="Motor Feeder Swgr Breaker",$D39*'Signal Count'!$M$9,
IF($C39="Main/Tie/Xfmr Feeder Swgr Breaker",$D39*'Signal Count'!$M$10,
IF($C39="Switchgear Main/Tie Breaker",$D39*'Signal Count'!$M$11
)))))))</f>
        <v>0</v>
      </c>
      <c r="Q39" s="59"/>
      <c r="U39" s="12"/>
    </row>
    <row r="40" spans="1:21" s="76" customFormat="1" x14ac:dyDescent="0.25">
      <c r="A40" s="58" t="s">
        <v>16</v>
      </c>
      <c r="B40" s="122" t="s">
        <v>36</v>
      </c>
      <c r="C40" s="58" t="s">
        <v>190</v>
      </c>
      <c r="D40" s="106"/>
      <c r="E40" s="59" t="s">
        <v>17</v>
      </c>
      <c r="F40" s="59">
        <f>IF($C40="Open/Close Pneumatic Valve",$D40*'Signal Count'!$C$5,
IF($C40="Modulating Pneumatic Valve",$D40*'Signal Count'!$C$6,
IF($C40="Motor Operated Valve",$D40*'Signal Count'!$C$7,
IF($C40="MCC Motor Starter",$D40*'Signal Count'!$C$8,
IF($C40="Motor Feeder Swgr Breaker",$D40*'Signal Count'!$C$9,
IF($C40="Main/Tie/Xfmr Feeder Swgr Breaker",$D40*'Signal Count'!$C$10,
IF($C40="Switchgear Main/Tie Breaker",$D40*'Signal Count'!$C$11,
IF($C40="Control Panel",$D40*'Signal Count'!$C$13,
IF($C40="PLC Interface",$D40*'Signal Count'!$C$14,
)))))))))</f>
        <v>0</v>
      </c>
      <c r="G40" s="171">
        <f>IF($C40="Open/Close Pneumatic Valve",$D40*'Signal Count'!$D$5,
IF($C40="Modulating Pneumatic Valve",$D40*'Signal Count'!$D$6,
IF($C40="Motor Operated Valve",$D40*'Signal Count'!$D$7,
IF($C40="MCC Motor Starter",$D40*'Signal Count'!$D$8,
IF($C40="Motor Feeder Swgr Breaker",$D40*'Signal Count'!$D$9,
IF($C40="Main/Tie/Xfmr Feeder Swgr Breaker",$D40*'Signal Count'!$D$10,
IF($C40="Switchgear Main/Tie Breaker",$D40*'Signal Count'!$D$11,
IF($C40="Control Panel",$D40*'Signal Count'!$D$13,
IF($C40="PLC Interface",$D40*'Signal Count'!$D$14,
)))))))))</f>
        <v>0</v>
      </c>
      <c r="H40" s="171">
        <f>IF($C40="Open/Close Pneumatic Valve",$D40*'Signal Count'!$E$5,
IF($C40="Modulating Pneumatic Valve",$D40*'Signal Count'!$E$6,
IF($C40="Motor Operated Valve",$D40*'Signal Count'!$E$7,
IF($C40="MCC Motor Starter",$D40*'Signal Count'!$E$8,
IF($C40="Motor Feeder Swgr Breaker",$D40*'Signal Count'!$E$9,
IF($C40="Main/Tie/Xfmr Feeder Swgr Breaker",$D40*'Signal Count'!$E$10,
IF($C40="Switchgear Main/Tie Breaker",$D40*'Signal Count'!$E$11,
IF($C40="Control Panel",$D40*'Signal Count'!$E$13,
IF($C40="PLC Interface",$D40*'Signal Count'!$E$14,
)))))))))</f>
        <v>0</v>
      </c>
      <c r="I40" s="171">
        <f>IF($C40="Open/Close Pneumatic Valve",$D40*'Signal Count'!$F$5,
IF($C40="Modulating Pneumatic Valve",$D40*'Signal Count'!$F$6,
IF($C40="Motor Operated Valve",$D40*'Signal Count'!$F$7,
IF($C40="MCC Motor Starter",$D40*'Signal Count'!$F$8,
IF($C40="Motor Feeder Swgr Breaker",$D40*'Signal Count'!$F$9,
IF($C40="Main/Tie/Xfmr Feeder Swgr Breaker",$D40*'Signal Count'!$F$10,
IF($C40="Switchgear Main/Tie Breaker",$D40*'Signal Count'!$F$11,
IF($C40="Control Panel",$D40*'Signal Count'!$F$13,
IF($C40="PLC Interface",$D40*'Signal Count'!$F$14,
)))))))))</f>
        <v>0</v>
      </c>
      <c r="J40" s="171">
        <f>IF($C40="Open/Close Pneumatic Valve",$D40*'Signal Count'!$G$5,
IF($C40="Modulating Pneumatic Valve",$D40*'Signal Count'!$G$6,
IF($C40="Motor Operated Valve",$D40*'Signal Count'!$G$7,
IF($C40="MCC Motor Starter",$D40*'Signal Count'!$G$8,
IF($C40="Motor Feeder Swgr Breaker",$D40*'Signal Count'!$G$9,
IF($C40="Main/Tie/Xfmr Feeder Swgr Breaker",$D40*'Signal Count'!$G$10,
IF($C40="Switchgear Main/Tie Breaker",$D40*'Signal Count'!$G$11,
IF($C40="Control Panel",$D40*'Signal Count'!$G$13,
IF($C40="PLC Interface",$D40*'Signal Count'!$G$14,
)))))))))</f>
        <v>0</v>
      </c>
      <c r="K40" s="171">
        <f>IF($C40="Open/Close Pneumatic Valve",$D40*'Signal Count'!$H$5,
IF($C40="Modulating Pneumatic Valve",$D40*'Signal Count'!$H$6,
IF($C40="Motor Operated Valve",$D40*'Signal Count'!$H$7,
IF($C40="MCC Motor Starter",$D40*'Signal Count'!$H$8,
IF($C40="Motor Feeder Swgr Breaker",$D40*'Signal Count'!$H$9,
IF($C40="Main/Tie/Xfmr Feeder Swgr Breaker",$D40*'Signal Count'!$H$10,
IF($C40="Switchgear Main/Tie Breaker",$D40*'Signal Count'!$H$11,
IF($C40="Control Panel",$D40*'Signal Count'!$H$13,
IF($C40="PLC Interface",$D40*'Signal Count'!$H$14,
)))))))))</f>
        <v>0</v>
      </c>
      <c r="L40" s="171">
        <f>IF($C40="Open/Close Pneumatic Valve",$D40*'Signal Count'!$I$5,
IF($C40="Modulating Pneumatic Valve",$D40*'Signal Count'!$I$6,
IF($C40="Motor Operated Valve",$D40*'Signal Count'!$I$7,
IF($C40="MCC Motor Starter",$D40*'Signal Count'!$I$8,
IF($C40="Motor Feeder Swgr Breaker",$D40*'Signal Count'!$I$9,
IF($C40="Main/Tie/Xfmr Feeder Swgr Breaker",$D40*'Signal Count'!$I$10,
IF($C40="Switchgear Main/Tie Breaker",$D40*'Signal Count'!$I$11,
IF($C40="Control Panel",$D40*'Signal Count'!$I$13,
IF($C40="PLC Interface",$D40*'Signal Count'!$I$14,
)))))))))</f>
        <v>0</v>
      </c>
      <c r="M40" s="171">
        <f>IF($C40="Open/Close Pneumatic Valve",$D40*'Signal Count'!$J$5,
IF($C40="Modulating Pneumatic Valve",$D40*'Signal Count'!$J$6,
IF($C40="Motor Operated Valve",$D40*'Signal Count'!$J$7,
IF($C40="MCC Motor Starter",$D40*'Signal Count'!$J$8,
IF($C40="Motor Feeder Swgr Breaker",$D40*'Signal Count'!$J$9,
IF($C40="Main/Tie/Xfmr Feeder Swgr Breaker",$D40*'Signal Count'!$J$10,
IF($C40="Switchgear Main/Tie Breaker",$D40*'Signal Count'!$J$11,
IF($C40="Control Panel",$D40*'Signal Count'!$J$13,
IF($C40="PLC Interface",$D40*'Signal Count'!$J$14,
)))))))))</f>
        <v>0</v>
      </c>
      <c r="N40" s="171">
        <f>IF($C40="Open/Close Pneumatic Valve",$D40*'Signal Count'!$K$5,
IF($C40="Modulating Pneumatic Valve",$D40*'Signal Count'!$K$6,
IF($C40="Motor Operated Valve",$D40*'Signal Count'!$K$7,
IF($C40="MCC Motor Starter",$D40*'Signal Count'!$K$8,
IF($C40="Motor Feeder Swgr Breaker",$D40*'Signal Count'!$K$9,
IF($C40="Main/Tie/Xfmr Feeder Swgr Breaker",$D40*'Signal Count'!$K$10,
IF($C40="Switchgear Main/Tie Breaker",$D40*'Signal Count'!$K$11,
IF($C40="Control Panel",$D40*'Signal Count'!$K$13,
IF($C40="PLC Interface",$D40*'Signal Count'!$K$14,
)))))))))</f>
        <v>0</v>
      </c>
      <c r="O40" s="171">
        <f>IF($C40="Open/Close Pneumatic Valve",$D40*'Signal Count'!$L$5,
IF($C40="Modulating Pneumatic Valve",$D40*'Signal Count'!$L$6,
IF($C40="Motor Operated Valve",$D40*'Signal Count'!$L$7,
IF($C40="MCC Motor Starter",$D40*'Signal Count'!$L$8,
IF($C40="Motor Feeder Swgr Breaker",$D40*'Signal Count'!$L$9,
IF($C40="Main/Tie/Xfmr Feeder Swgr Breaker",$D40*'Signal Count'!$L$10,
IF($C40="Switchgear Main/Tie Breaker",$D40*'Signal Count'!$L$11,
IF($C40="Control Panel",$D40*'Signal Count'!$L$13,
IF($C40="PLC Interface",$D40*'Signal Count'!$L$14,
)))))))))</f>
        <v>0</v>
      </c>
      <c r="P40" s="171">
        <f>IF($C40="Open/Close Pneumatic Valve",$D40*'Signal Count'!$M$5,
IF($C40="Modulating Pneumatic Valve",$D40*'Signal Count'!$M$6,
IF($C40="Motor Operated Valve",$D40*'Signal Count'!$M$7,
IF($C40="MCC Motor Starter",$D40*'Signal Count'!$M$8,
IF($C40="Motor Feeder Swgr Breaker",$D40*'Signal Count'!$M$9,
IF($C40="Main/Tie/Xfmr Feeder Swgr Breaker",$D40*'Signal Count'!$M$10,
IF($C40="Switchgear Main/Tie Breaker",$D40*'Signal Count'!$M$11,
IF($C40="Control Panel",$D40*'Signal Count'!$M$13,
IF($C40="PLC Interface",$D40*'Signal Count'!$M$14,
)))))))))</f>
        <v>0</v>
      </c>
      <c r="Q40" s="59"/>
      <c r="S40" s="13"/>
      <c r="T40" s="13"/>
      <c r="U40" s="13"/>
    </row>
    <row r="41" spans="1:21" s="76" customFormat="1" x14ac:dyDescent="0.25">
      <c r="A41" s="58" t="s">
        <v>16</v>
      </c>
      <c r="B41" s="122" t="s">
        <v>36</v>
      </c>
      <c r="C41" s="58" t="s">
        <v>137</v>
      </c>
      <c r="D41" s="106"/>
      <c r="E41" s="59" t="s">
        <v>17</v>
      </c>
      <c r="F41" s="59">
        <f>IF($C41="Open/Close Pneumatic Valve",$D41*'Signal Count'!$C$5,
IF($C41="Modulating Pneumatic Valve",$D41*'Signal Count'!$C$6,
IF($C41="Motor Operated Valve",$D41*'Signal Count'!$C$7,
IF($C41="MCC Motor Starter",$D41*'Signal Count'!$C$8,
IF($C41="Motor Feeder Swgr Breaker",$D41*'Signal Count'!$C$9,
IF($C41="Main/Tie/Xfmr Feeder Swgr Breaker",$D41*'Signal Count'!$C$10,
IF($C41="Switchgear Main/Tie Breaker",$D41*'Signal Count'!$C$11,
IF($C41="Control Panel",$D41*'Signal Count'!$C$13,
IF($C41="PLC Interface",$D41*'Signal Count'!$C$14,
)))))))))</f>
        <v>0</v>
      </c>
      <c r="G41" s="171">
        <f>IF($C41="Open/Close Pneumatic Valve",$D41*'Signal Count'!$D$5,
IF($C41="Modulating Pneumatic Valve",$D41*'Signal Count'!$D$6,
IF($C41="Motor Operated Valve",$D41*'Signal Count'!$D$7,
IF($C41="MCC Motor Starter",$D41*'Signal Count'!$D$8,
IF($C41="Motor Feeder Swgr Breaker",$D41*'Signal Count'!$D$9,
IF($C41="Main/Tie/Xfmr Feeder Swgr Breaker",$D41*'Signal Count'!$D$10,
IF($C41="Switchgear Main/Tie Breaker",$D41*'Signal Count'!$D$11,
IF($C41="Control Panel",$D41*'Signal Count'!$D$13,
IF($C41="PLC Interface",$D41*'Signal Count'!$D$14,
)))))))))</f>
        <v>0</v>
      </c>
      <c r="H41" s="171">
        <f>IF($C41="Open/Close Pneumatic Valve",$D41*'Signal Count'!$E$5,
IF($C41="Modulating Pneumatic Valve",$D41*'Signal Count'!$E$6,
IF($C41="Motor Operated Valve",$D41*'Signal Count'!$E$7,
IF($C41="MCC Motor Starter",$D41*'Signal Count'!$E$8,
IF($C41="Motor Feeder Swgr Breaker",$D41*'Signal Count'!$E$9,
IF($C41="Main/Tie/Xfmr Feeder Swgr Breaker",$D41*'Signal Count'!$E$10,
IF($C41="Switchgear Main/Tie Breaker",$D41*'Signal Count'!$E$11,
IF($C41="Control Panel",$D41*'Signal Count'!$E$13,
IF($C41="PLC Interface",$D41*'Signal Count'!$E$14,
)))))))))</f>
        <v>0</v>
      </c>
      <c r="I41" s="171">
        <f>IF($C41="Open/Close Pneumatic Valve",$D41*'Signal Count'!$F$5,
IF($C41="Modulating Pneumatic Valve",$D41*'Signal Count'!$F$6,
IF($C41="Motor Operated Valve",$D41*'Signal Count'!$F$7,
IF($C41="MCC Motor Starter",$D41*'Signal Count'!$F$8,
IF($C41="Motor Feeder Swgr Breaker",$D41*'Signal Count'!$F$9,
IF($C41="Main/Tie/Xfmr Feeder Swgr Breaker",$D41*'Signal Count'!$F$10,
IF($C41="Switchgear Main/Tie Breaker",$D41*'Signal Count'!$F$11,
IF($C41="Control Panel",$D41*'Signal Count'!$F$13,
IF($C41="PLC Interface",$D41*'Signal Count'!$F$14,
)))))))))</f>
        <v>0</v>
      </c>
      <c r="J41" s="171">
        <f>IF($C41="Open/Close Pneumatic Valve",$D41*'Signal Count'!$G$5,
IF($C41="Modulating Pneumatic Valve",$D41*'Signal Count'!$G$6,
IF($C41="Motor Operated Valve",$D41*'Signal Count'!$G$7,
IF($C41="MCC Motor Starter",$D41*'Signal Count'!$G$8,
IF($C41="Motor Feeder Swgr Breaker",$D41*'Signal Count'!$G$9,
IF($C41="Main/Tie/Xfmr Feeder Swgr Breaker",$D41*'Signal Count'!$G$10,
IF($C41="Switchgear Main/Tie Breaker",$D41*'Signal Count'!$G$11,
IF($C41="Control Panel",$D41*'Signal Count'!$G$13,
IF($C41="PLC Interface",$D41*'Signal Count'!$G$14,
)))))))))</f>
        <v>0</v>
      </c>
      <c r="K41" s="171">
        <f>IF($C41="Open/Close Pneumatic Valve",$D41*'Signal Count'!$H$5,
IF($C41="Modulating Pneumatic Valve",$D41*'Signal Count'!$H$6,
IF($C41="Motor Operated Valve",$D41*'Signal Count'!$H$7,
IF($C41="MCC Motor Starter",$D41*'Signal Count'!$H$8,
IF($C41="Motor Feeder Swgr Breaker",$D41*'Signal Count'!$H$9,
IF($C41="Main/Tie/Xfmr Feeder Swgr Breaker",$D41*'Signal Count'!$H$10,
IF($C41="Switchgear Main/Tie Breaker",$D41*'Signal Count'!$H$11,
IF($C41="Control Panel",$D41*'Signal Count'!$H$13,
IF($C41="PLC Interface",$D41*'Signal Count'!$H$14,
)))))))))</f>
        <v>0</v>
      </c>
      <c r="L41" s="171">
        <f>IF($C41="Open/Close Pneumatic Valve",$D41*'Signal Count'!$I$5,
IF($C41="Modulating Pneumatic Valve",$D41*'Signal Count'!$I$6,
IF($C41="Motor Operated Valve",$D41*'Signal Count'!$I$7,
IF($C41="MCC Motor Starter",$D41*'Signal Count'!$I$8,
IF($C41="Motor Feeder Swgr Breaker",$D41*'Signal Count'!$I$9,
IF($C41="Main/Tie/Xfmr Feeder Swgr Breaker",$D41*'Signal Count'!$I$10,
IF($C41="Switchgear Main/Tie Breaker",$D41*'Signal Count'!$I$11,
IF($C41="Control Panel",$D41*'Signal Count'!$I$13,
IF($C41="PLC Interface",$D41*'Signal Count'!$I$14,
)))))))))</f>
        <v>0</v>
      </c>
      <c r="M41" s="171">
        <f>IF($C41="Open/Close Pneumatic Valve",$D41*'Signal Count'!$J$5,
IF($C41="Modulating Pneumatic Valve",$D41*'Signal Count'!$J$6,
IF($C41="Motor Operated Valve",$D41*'Signal Count'!$J$7,
IF($C41="MCC Motor Starter",$D41*'Signal Count'!$J$8,
IF($C41="Motor Feeder Swgr Breaker",$D41*'Signal Count'!$J$9,
IF($C41="Main/Tie/Xfmr Feeder Swgr Breaker",$D41*'Signal Count'!$J$10,
IF($C41="Switchgear Main/Tie Breaker",$D41*'Signal Count'!$J$11,
IF($C41="Control Panel",$D41*'Signal Count'!$J$13,
IF($C41="PLC Interface",$D41*'Signal Count'!$J$14,
)))))))))</f>
        <v>0</v>
      </c>
      <c r="N41" s="171">
        <f>IF($C41="Open/Close Pneumatic Valve",$D41*'Signal Count'!$K$5,
IF($C41="Modulating Pneumatic Valve",$D41*'Signal Count'!$K$6,
IF($C41="Motor Operated Valve",$D41*'Signal Count'!$K$7,
IF($C41="MCC Motor Starter",$D41*'Signal Count'!$K$8,
IF($C41="Motor Feeder Swgr Breaker",$D41*'Signal Count'!$K$9,
IF($C41="Main/Tie/Xfmr Feeder Swgr Breaker",$D41*'Signal Count'!$K$10,
IF($C41="Switchgear Main/Tie Breaker",$D41*'Signal Count'!$K$11,
IF($C41="Control Panel",$D41*'Signal Count'!$K$13,
IF($C41="PLC Interface",$D41*'Signal Count'!$K$14,
)))))))))</f>
        <v>0</v>
      </c>
      <c r="O41" s="171">
        <f>IF($C41="Open/Close Pneumatic Valve",$D41*'Signal Count'!$L$5,
IF($C41="Modulating Pneumatic Valve",$D41*'Signal Count'!$L$6,
IF($C41="Motor Operated Valve",$D41*'Signal Count'!$L$7,
IF($C41="MCC Motor Starter",$D41*'Signal Count'!$L$8,
IF($C41="Motor Feeder Swgr Breaker",$D41*'Signal Count'!$L$9,
IF($C41="Main/Tie/Xfmr Feeder Swgr Breaker",$D41*'Signal Count'!$L$10,
IF($C41="Switchgear Main/Tie Breaker",$D41*'Signal Count'!$L$11,
IF($C41="Control Panel",$D41*'Signal Count'!$L$13,
IF($C41="PLC Interface",$D41*'Signal Count'!$L$14,
)))))))))</f>
        <v>0</v>
      </c>
      <c r="P41" s="171">
        <f>IF($C41="Open/Close Pneumatic Valve",$D41*'Signal Count'!$M$5,
IF($C41="Modulating Pneumatic Valve",$D41*'Signal Count'!$M$6,
IF($C41="Motor Operated Valve",$D41*'Signal Count'!$M$7,
IF($C41="MCC Motor Starter",$D41*'Signal Count'!$M$8,
IF($C41="Motor Feeder Swgr Breaker",$D41*'Signal Count'!$M$9,
IF($C41="Main/Tie/Xfmr Feeder Swgr Breaker",$D41*'Signal Count'!$M$10,
IF($C41="Switchgear Main/Tie Breaker",$D41*'Signal Count'!$M$11,
IF($C41="Control Panel",$D41*'Signal Count'!$M$13,
IF($C41="PLC Interface",$D41*'Signal Count'!$M$14,
)))))))))</f>
        <v>0</v>
      </c>
      <c r="Q41" s="59"/>
      <c r="S41" s="13"/>
      <c r="T41" s="13"/>
      <c r="U41" s="13"/>
    </row>
    <row r="42" spans="1:21" x14ac:dyDescent="0.25">
      <c r="A42" s="58" t="s">
        <v>143</v>
      </c>
      <c r="B42" s="122"/>
      <c r="C42" s="58" t="s">
        <v>40</v>
      </c>
      <c r="D42" s="106"/>
      <c r="E42" s="59" t="s">
        <v>17</v>
      </c>
      <c r="F42" s="59">
        <f>IF($C42="Open/Close Pneumatic Valve",$D42*'Signal Count'!$C$5,
IF($C42="Modulating Pneumatic Valve",$D42*'Signal Count'!$C$6,
IF($C42="Motor Operated Valve",$D42*'Signal Count'!$C$7,
IF($C42="MCC Motor Starter",$D42*'Signal Count'!$C$8,
IF($C42="Motor Feeder Swgr Breaker",$D42*'Signal Count'!$C$9,
IF($C42="Main/Tie/Xfmr Feeder Swgr Breaker",$D42*'Signal Count'!$C$10,
IF($C42="Switchgear Main/Tie Breaker",$D42*'Signal Count'!$C$11
)))))))</f>
        <v>0</v>
      </c>
      <c r="G42" s="59">
        <f>IF($C42="Open/Close Pneumatic Valve",$D42*'Signal Count'!$D$5,
IF($C42="Modulating Pneumatic Valve",$D42*'Signal Count'!$D$6,
IF($C42="Motor Operated Valve",$D42*'Signal Count'!$D$7,
IF($C42="MCC Motor Starter",$D42*'Signal Count'!$D$8,
IF($C42="Motor Feeder Swgr Breaker",$D42*'Signal Count'!$D$9,
IF($C42="Main/Tie/Xfmr Feeder Swgr Breaker",$D42*'Signal Count'!$D$10,
IF($C42="Switchgear Main/Tie Breaker",$D42*'Signal Count'!$D$11
)))))))</f>
        <v>0</v>
      </c>
      <c r="H42" s="59">
        <f>IF($C42="Open/Close Pneumatic Valve",$D42*'Signal Count'!$E$5,
IF($C42="Modulating Pneumatic Valve",$D42*'Signal Count'!$E$6,
IF($C42="Motor Operated Valve",$D42*'Signal Count'!$E$7,
IF($C42="MCC Motor Starter",$D42*'Signal Count'!$E$8,
IF($C42="Motor Feeder Swgr Breaker",$D42*'Signal Count'!$E$9,
IF($C42="Main/Tie/Xfmr Feeder Swgr Breaker",$D42*'Signal Count'!$E$10,
IF($C42="Switchgear Main/Tie Breaker",$D42*'Signal Count'!$E$11
)))))))</f>
        <v>0</v>
      </c>
      <c r="I42" s="59">
        <f>IF($C42="Open/Close Pneumatic Valve",$D42*'Signal Count'!$F$5,
IF($C42="Modulating Pneumatic Valve",$D42*'Signal Count'!$F$6,
IF($C42="Motor Operated Valve",$D42*'Signal Count'!$F$7,
IF($C42="MCC Motor Starter",$D42*'Signal Count'!$F$8,
IF($C42="Motor Feeder Swgr Breaker",$D42*'Signal Count'!$F$9,
IF($C42="Main/Tie/Xfmr Feeder Swgr Breaker",$D42*'Signal Count'!$F$10,
IF($C42="Switchgear Main/Tie Breaker",$D42*'Signal Count'!$F$11
)))))))</f>
        <v>0</v>
      </c>
      <c r="J42" s="59">
        <f>IF($C42="Open/Close Pneumatic Valve",$D42*'Signal Count'!$G$5,
IF($C42="Modulating Pneumatic Valve",$D42*'Signal Count'!$G$6,
IF($C42="Motor Operated Valve",$D42*'Signal Count'!$G$7,
IF($C42="MCC Motor Starter",$D42*'Signal Count'!$G$8,
IF($C42="Motor Feeder Swgr Breaker",$D42*'Signal Count'!$G$9,
IF($C42="Main/Tie/Xfmr Feeder Swgr Breaker",$D42*'Signal Count'!$G$10,
IF($C42="Switchgear Main/Tie Breaker",$D42*'Signal Count'!$G$11
)))))))</f>
        <v>0</v>
      </c>
      <c r="K42" s="59">
        <f>IF($C42="Open/Close Pneumatic Valve",$D42*'Signal Count'!$H$5,
IF($C42="Modulating Pneumatic Valve",$D42*'Signal Count'!$H$6,
IF($C42="Motor Operated Valve",$D42*'Signal Count'!$H$7,
IF($C42="MCC Motor Starter",$D42*'Signal Count'!$H$8,
IF($C42="Motor Feeder Swgr Breaker",$D42*'Signal Count'!$H$9,
IF($C42="Main/Tie/Xfmr Feeder Swgr Breaker",$D42*'Signal Count'!$H$10,
IF($C42="Switchgear Main/Tie Breaker",$D42*'Signal Count'!$H$11
)))))))</f>
        <v>0</v>
      </c>
      <c r="L42" s="59">
        <f>IF($C42="Open/Close Pneumatic Valve",$D42*'Signal Count'!$I$5,
IF($C42="Modulating Pneumatic Valve",$D42*'Signal Count'!$I$6,
IF($C42="Motor Operated Valve",$D42*'Signal Count'!$I$7,
IF($C42="MCC Motor Starter",$D42*'Signal Count'!$I$8,
IF($C42="Motor Feeder Swgr Breaker",$D42*'Signal Count'!$I$9,
IF($C42="Main/Tie/Xfmr Feeder Swgr Breaker",$D42*'Signal Count'!$I$10,
IF($C42="Switchgear Main/Tie Breaker",$D42*'Signal Count'!$I$11
)))))))</f>
        <v>0</v>
      </c>
      <c r="M42" s="59">
        <f>IF($C42="Open/Close Pneumatic Valve",$D42*'Signal Count'!$J$5,
IF($C42="Modulating Pneumatic Valve",$D42*'Signal Count'!$J$6,
IF($C42="Motor Operated Valve",$D42*'Signal Count'!$J$7,
IF($C42="MCC Motor Starter",$D42*'Signal Count'!$J$8,
IF($C42="Motor Feeder Swgr Breaker",$D42*'Signal Count'!$J$9,
IF($C42="Main/Tie/Xfmr Feeder Swgr Breaker",$D42*'Signal Count'!$J$10,
IF($C42="Switchgear Main/Tie Breaker",$D42*'Signal Count'!$J$11
)))))))</f>
        <v>0</v>
      </c>
      <c r="N42" s="59">
        <f>IF($C42="Open/Close Pneumatic Valve",$D42*'Signal Count'!$K$5,
IF($C42="Modulating Pneumatic Valve",$D42*'Signal Count'!$K$6,
IF($C42="Motor Operated Valve",$D42*'Signal Count'!$K$7,
IF($C42="MCC Motor Starter",$D42*'Signal Count'!$K$8,
IF($C42="Motor Feeder Swgr Breaker",$D42*'Signal Count'!$K$9,
IF($C42="Main/Tie/Xfmr Feeder Swgr Breaker",$D42*'Signal Count'!$K$10,
IF($C42="Switchgear Main/Tie Breaker",$D42*'Signal Count'!$K$11
)))))))</f>
        <v>0</v>
      </c>
      <c r="O42" s="171">
        <f>IF($C42="Open/Close Pneumatic Valve",$D42*'Signal Count'!$L$5,
IF($C42="Modulating Pneumatic Valve",$D42*'Signal Count'!$L$6,
IF($C42="Motor Operated Valve",$D42*'Signal Count'!$L$7,
IF($C42="MCC Motor Starter",$D42*'Signal Count'!$L$8,
IF($C42="Motor Feeder Swgr Breaker",$D42*'Signal Count'!$L$9,
IF($C42="Main/Tie/Xfmr Feeder Swgr Breaker",$D42*'Signal Count'!$L$10,
IF($C42="Switchgear Main/Tie Breaker",$D42*'Signal Count'!$L$11
)))))))</f>
        <v>0</v>
      </c>
      <c r="P42" s="59">
        <f>IF($C42="Open/Close Pneumatic Valve",$D42*'Signal Count'!$M$5,
IF($C42="Modulating Pneumatic Valve",$D42*'Signal Count'!$M$6,
IF($C42="Motor Operated Valve",$D42*'Signal Count'!$M$7,
IF($C42="MCC Motor Starter",$D42*'Signal Count'!$M$8,
IF($C42="Motor Feeder Swgr Breaker",$D42*'Signal Count'!$M$9,
IF($C42="Main/Tie/Xfmr Feeder Swgr Breaker",$D42*'Signal Count'!$M$10,
IF($C42="Switchgear Main/Tie Breaker",$D42*'Signal Count'!$M$11
)))))))</f>
        <v>0</v>
      </c>
      <c r="Q42" s="59"/>
      <c r="U42" s="12"/>
    </row>
    <row r="43" spans="1:21" x14ac:dyDescent="0.25">
      <c r="A43" s="58" t="s">
        <v>136</v>
      </c>
      <c r="B43" s="122"/>
      <c r="C43" s="58" t="s">
        <v>47</v>
      </c>
      <c r="D43" s="106"/>
      <c r="E43" s="59" t="s">
        <v>17</v>
      </c>
      <c r="F43" s="59">
        <f>IF($C43="Open/Close Pneumatic Valve",$D43*'Signal Count'!$C$5,
IF($C43="Modulating Pneumatic Valve",$D43*'Signal Count'!$C$6,
IF($C43="Motor Operated Valve",$D43*'Signal Count'!$C$7,
IF($C43="MCC Motor Starter",$D43*'Signal Count'!$C$8,
IF($C43="Motor Feeder Swgr Breaker",$D43*'Signal Count'!$C$9,
IF($C43="Main/Tie/Xfmr Feeder Swgr Breaker",$D43*'Signal Count'!$C$10,
IF($C43="Switchgear Main/Tie Breaker",$D43*'Signal Count'!$C$11
)))))))</f>
        <v>0</v>
      </c>
      <c r="G43" s="59">
        <f>IF($C43="Open/Close Pneumatic Valve",$D43*'Signal Count'!$D$5,
IF($C43="Modulating Pneumatic Valve",$D43*'Signal Count'!$D$6,
IF($C43="Motor Operated Valve",$D43*'Signal Count'!$D$7,
IF($C43="MCC Motor Starter",$D43*'Signal Count'!$D$8,
IF($C43="Motor Feeder Swgr Breaker",$D43*'Signal Count'!$D$9,
IF($C43="Main/Tie/Xfmr Feeder Swgr Breaker",$D43*'Signal Count'!$D$10,
IF($C43="Switchgear Main/Tie Breaker",$D43*'Signal Count'!$D$11
)))))))</f>
        <v>0</v>
      </c>
      <c r="H43" s="59">
        <f>IF($C43="Open/Close Pneumatic Valve",$D43*'Signal Count'!$E$5,
IF($C43="Modulating Pneumatic Valve",$D43*'Signal Count'!$E$6,
IF($C43="Motor Operated Valve",$D43*'Signal Count'!$E$7,
IF($C43="MCC Motor Starter",$D43*'Signal Count'!$E$8,
IF($C43="Motor Feeder Swgr Breaker",$D43*'Signal Count'!$E$9,
IF($C43="Main/Tie/Xfmr Feeder Swgr Breaker",$D43*'Signal Count'!$E$10,
IF($C43="Switchgear Main/Tie Breaker",$D43*'Signal Count'!$E$11
)))))))</f>
        <v>0</v>
      </c>
      <c r="I43" s="59">
        <f>IF($C43="Open/Close Pneumatic Valve",$D43*'Signal Count'!$F$5,
IF($C43="Modulating Pneumatic Valve",$D43*'Signal Count'!$F$6,
IF($C43="Motor Operated Valve",$D43*'Signal Count'!$F$7,
IF($C43="MCC Motor Starter",$D43*'Signal Count'!$F$8,
IF($C43="Motor Feeder Swgr Breaker",$D43*'Signal Count'!$F$9,
IF($C43="Main/Tie/Xfmr Feeder Swgr Breaker",$D43*'Signal Count'!$F$10,
IF($C43="Switchgear Main/Tie Breaker",$D43*'Signal Count'!$F$11
)))))))</f>
        <v>0</v>
      </c>
      <c r="J43" s="59">
        <f>IF($C43="Open/Close Pneumatic Valve",$D43*'Signal Count'!$G$5,
IF($C43="Modulating Pneumatic Valve",$D43*'Signal Count'!$G$6,
IF($C43="Motor Operated Valve",$D43*'Signal Count'!$G$7,
IF($C43="MCC Motor Starter",$D43*'Signal Count'!$G$8,
IF($C43="Motor Feeder Swgr Breaker",$D43*'Signal Count'!$G$9,
IF($C43="Main/Tie/Xfmr Feeder Swgr Breaker",$D43*'Signal Count'!$G$10,
IF($C43="Switchgear Main/Tie Breaker",$D43*'Signal Count'!$G$11
)))))))</f>
        <v>0</v>
      </c>
      <c r="K43" s="59">
        <f>IF($C43="Open/Close Pneumatic Valve",$D43*'Signal Count'!$H$5,
IF($C43="Modulating Pneumatic Valve",$D43*'Signal Count'!$H$6,
IF($C43="Motor Operated Valve",$D43*'Signal Count'!$H$7,
IF($C43="MCC Motor Starter",$D43*'Signal Count'!$H$8,
IF($C43="Motor Feeder Swgr Breaker",$D43*'Signal Count'!$H$9,
IF($C43="Main/Tie/Xfmr Feeder Swgr Breaker",$D43*'Signal Count'!$H$10,
IF($C43="Switchgear Main/Tie Breaker",$D43*'Signal Count'!$H$11
)))))))</f>
        <v>0</v>
      </c>
      <c r="L43" s="59">
        <f>IF($C43="Open/Close Pneumatic Valve",$D43*'Signal Count'!$I$5,
IF($C43="Modulating Pneumatic Valve",$D43*'Signal Count'!$I$6,
IF($C43="Motor Operated Valve",$D43*'Signal Count'!$I$7,
IF($C43="MCC Motor Starter",$D43*'Signal Count'!$I$8,
IF($C43="Motor Feeder Swgr Breaker",$D43*'Signal Count'!$I$9,
IF($C43="Main/Tie/Xfmr Feeder Swgr Breaker",$D43*'Signal Count'!$I$10,
IF($C43="Switchgear Main/Tie Breaker",$D43*'Signal Count'!$I$11
)))))))</f>
        <v>0</v>
      </c>
      <c r="M43" s="59">
        <f>IF($C43="Open/Close Pneumatic Valve",$D43*'Signal Count'!$J$5,
IF($C43="Modulating Pneumatic Valve",$D43*'Signal Count'!$J$6,
IF($C43="Motor Operated Valve",$D43*'Signal Count'!$J$7,
IF($C43="MCC Motor Starter",$D43*'Signal Count'!$J$8,
IF($C43="Motor Feeder Swgr Breaker",$D43*'Signal Count'!$J$9,
IF($C43="Main/Tie/Xfmr Feeder Swgr Breaker",$D43*'Signal Count'!$J$10,
IF($C43="Switchgear Main/Tie Breaker",$D43*'Signal Count'!$J$11
)))))))</f>
        <v>0</v>
      </c>
      <c r="N43" s="59">
        <f>IF($C43="Open/Close Pneumatic Valve",$D43*'Signal Count'!$K$5,
IF($C43="Modulating Pneumatic Valve",$D43*'Signal Count'!$K$6,
IF($C43="Motor Operated Valve",$D43*'Signal Count'!$K$7,
IF($C43="MCC Motor Starter",$D43*'Signal Count'!$K$8,
IF($C43="Motor Feeder Swgr Breaker",$D43*'Signal Count'!$K$9,
IF($C43="Main/Tie/Xfmr Feeder Swgr Breaker",$D43*'Signal Count'!$K$10,
IF($C43="Switchgear Main/Tie Breaker",$D43*'Signal Count'!$K$11
)))))))</f>
        <v>0</v>
      </c>
      <c r="O43" s="171">
        <f>IF($C43="Open/Close Pneumatic Valve",$D43*'Signal Count'!$L$5,
IF($C43="Modulating Pneumatic Valve",$D43*'Signal Count'!$L$6,
IF($C43="Motor Operated Valve",$D43*'Signal Count'!$L$7,
IF($C43="MCC Motor Starter",$D43*'Signal Count'!$L$8,
IF($C43="Motor Feeder Swgr Breaker",$D43*'Signal Count'!$L$9,
IF($C43="Main/Tie/Xfmr Feeder Swgr Breaker",$D43*'Signal Count'!$L$10,
IF($C43="Switchgear Main/Tie Breaker",$D43*'Signal Count'!$L$11
)))))))</f>
        <v>0</v>
      </c>
      <c r="P43" s="59">
        <f>IF($C43="Open/Close Pneumatic Valve",$D43*'Signal Count'!$M$5,
IF($C43="Modulating Pneumatic Valve",$D43*'Signal Count'!$M$6,
IF($C43="Motor Operated Valve",$D43*'Signal Count'!$M$7,
IF($C43="MCC Motor Starter",$D43*'Signal Count'!$M$8,
IF($C43="Motor Feeder Swgr Breaker",$D43*'Signal Count'!$M$9,
IF($C43="Main/Tie/Xfmr Feeder Swgr Breaker",$D43*'Signal Count'!$M$10,
IF($C43="Switchgear Main/Tie Breaker",$D43*'Signal Count'!$M$11
)))))))</f>
        <v>0</v>
      </c>
      <c r="Q43" s="59"/>
      <c r="U43" s="12"/>
    </row>
    <row r="44" spans="1:21" x14ac:dyDescent="0.25">
      <c r="A44" s="58" t="s">
        <v>136</v>
      </c>
      <c r="B44" s="122"/>
      <c r="C44" s="58" t="s">
        <v>48</v>
      </c>
      <c r="D44" s="106"/>
      <c r="E44" s="59" t="s">
        <v>17</v>
      </c>
      <c r="F44" s="59">
        <f>IF($C44="Open/Close Pneumatic Valve",$D44*'Signal Count'!$C$5,
IF($C44="Modulating Pneumatic Valve",$D44*'Signal Count'!$C$6,
IF($C44="Motor Operated Valve",$D44*'Signal Count'!$C$7,
IF($C44="MCC Motor Starter",$D44*'Signal Count'!$C$8,
IF($C44="Motor Feeder Swgr Breaker",$D44*'Signal Count'!$C$9,
IF($C44="Main/Tie/Xfmr Feeder Swgr Breaker",$D44*'Signal Count'!$C$10,
IF($C44="Switchgear Main/Tie Breaker",$D44*'Signal Count'!$C$11
)))))))</f>
        <v>0</v>
      </c>
      <c r="G44" s="59">
        <f>IF($C44="Open/Close Pneumatic Valve",$D44*'Signal Count'!$D$5,
IF($C44="Modulating Pneumatic Valve",$D44*'Signal Count'!$D$6,
IF($C44="Motor Operated Valve",$D44*'Signal Count'!$D$7,
IF($C44="MCC Motor Starter",$D44*'Signal Count'!$D$8,
IF($C44="Motor Feeder Swgr Breaker",$D44*'Signal Count'!$D$9,
IF($C44="Main/Tie/Xfmr Feeder Swgr Breaker",$D44*'Signal Count'!$D$10,
IF($C44="Switchgear Main/Tie Breaker",$D44*'Signal Count'!$D$11
)))))))</f>
        <v>0</v>
      </c>
      <c r="H44" s="59">
        <f>IF($C44="Open/Close Pneumatic Valve",$D44*'Signal Count'!$E$5,
IF($C44="Modulating Pneumatic Valve",$D44*'Signal Count'!$E$6,
IF($C44="Motor Operated Valve",$D44*'Signal Count'!$E$7,
IF($C44="MCC Motor Starter",$D44*'Signal Count'!$E$8,
IF($C44="Motor Feeder Swgr Breaker",$D44*'Signal Count'!$E$9,
IF($C44="Main/Tie/Xfmr Feeder Swgr Breaker",$D44*'Signal Count'!$E$10,
IF($C44="Switchgear Main/Tie Breaker",$D44*'Signal Count'!$E$11
)))))))</f>
        <v>0</v>
      </c>
      <c r="I44" s="59">
        <f>IF($C44="Open/Close Pneumatic Valve",$D44*'Signal Count'!$F$5,
IF($C44="Modulating Pneumatic Valve",$D44*'Signal Count'!$F$6,
IF($C44="Motor Operated Valve",$D44*'Signal Count'!$F$7,
IF($C44="MCC Motor Starter",$D44*'Signal Count'!$F$8,
IF($C44="Motor Feeder Swgr Breaker",$D44*'Signal Count'!$F$9,
IF($C44="Main/Tie/Xfmr Feeder Swgr Breaker",$D44*'Signal Count'!$F$10,
IF($C44="Switchgear Main/Tie Breaker",$D44*'Signal Count'!$F$11
)))))))</f>
        <v>0</v>
      </c>
      <c r="J44" s="59">
        <f>IF($C44="Open/Close Pneumatic Valve",$D44*'Signal Count'!$G$5,
IF($C44="Modulating Pneumatic Valve",$D44*'Signal Count'!$G$6,
IF($C44="Motor Operated Valve",$D44*'Signal Count'!$G$7,
IF($C44="MCC Motor Starter",$D44*'Signal Count'!$G$8,
IF($C44="Motor Feeder Swgr Breaker",$D44*'Signal Count'!$G$9,
IF($C44="Main/Tie/Xfmr Feeder Swgr Breaker",$D44*'Signal Count'!$G$10,
IF($C44="Switchgear Main/Tie Breaker",$D44*'Signal Count'!$G$11
)))))))</f>
        <v>0</v>
      </c>
      <c r="K44" s="59">
        <f>IF($C44="Open/Close Pneumatic Valve",$D44*'Signal Count'!$H$5,
IF($C44="Modulating Pneumatic Valve",$D44*'Signal Count'!$H$6,
IF($C44="Motor Operated Valve",$D44*'Signal Count'!$H$7,
IF($C44="MCC Motor Starter",$D44*'Signal Count'!$H$8,
IF($C44="Motor Feeder Swgr Breaker",$D44*'Signal Count'!$H$9,
IF($C44="Main/Tie/Xfmr Feeder Swgr Breaker",$D44*'Signal Count'!$H$10,
IF($C44="Switchgear Main/Tie Breaker",$D44*'Signal Count'!$H$11
)))))))</f>
        <v>0</v>
      </c>
      <c r="L44" s="59">
        <f>IF($C44="Open/Close Pneumatic Valve",$D44*'Signal Count'!$I$5,
IF($C44="Modulating Pneumatic Valve",$D44*'Signal Count'!$I$6,
IF($C44="Motor Operated Valve",$D44*'Signal Count'!$I$7,
IF($C44="MCC Motor Starter",$D44*'Signal Count'!$I$8,
IF($C44="Motor Feeder Swgr Breaker",$D44*'Signal Count'!$I$9,
IF($C44="Main/Tie/Xfmr Feeder Swgr Breaker",$D44*'Signal Count'!$I$10,
IF($C44="Switchgear Main/Tie Breaker",$D44*'Signal Count'!$I$11
)))))))</f>
        <v>0</v>
      </c>
      <c r="M44" s="59">
        <f>IF($C44="Open/Close Pneumatic Valve",$D44*'Signal Count'!$J$5,
IF($C44="Modulating Pneumatic Valve",$D44*'Signal Count'!$J$6,
IF($C44="Motor Operated Valve",$D44*'Signal Count'!$J$7,
IF($C44="MCC Motor Starter",$D44*'Signal Count'!$J$8,
IF($C44="Motor Feeder Swgr Breaker",$D44*'Signal Count'!$J$9,
IF($C44="Main/Tie/Xfmr Feeder Swgr Breaker",$D44*'Signal Count'!$J$10,
IF($C44="Switchgear Main/Tie Breaker",$D44*'Signal Count'!$J$11
)))))))</f>
        <v>0</v>
      </c>
      <c r="N44" s="59">
        <f>IF($C44="Open/Close Pneumatic Valve",$D44*'Signal Count'!$K$5,
IF($C44="Modulating Pneumatic Valve",$D44*'Signal Count'!$K$6,
IF($C44="Motor Operated Valve",$D44*'Signal Count'!$K$7,
IF($C44="MCC Motor Starter",$D44*'Signal Count'!$K$8,
IF($C44="Motor Feeder Swgr Breaker",$D44*'Signal Count'!$K$9,
IF($C44="Main/Tie/Xfmr Feeder Swgr Breaker",$D44*'Signal Count'!$K$10,
IF($C44="Switchgear Main/Tie Breaker",$D44*'Signal Count'!$K$11
)))))))</f>
        <v>0</v>
      </c>
      <c r="O44" s="171">
        <f>IF($C44="Open/Close Pneumatic Valve",$D44*'Signal Count'!$L$5,
IF($C44="Modulating Pneumatic Valve",$D44*'Signal Count'!$L$6,
IF($C44="Motor Operated Valve",$D44*'Signal Count'!$L$7,
IF($C44="MCC Motor Starter",$D44*'Signal Count'!$L$8,
IF($C44="Motor Feeder Swgr Breaker",$D44*'Signal Count'!$L$9,
IF($C44="Main/Tie/Xfmr Feeder Swgr Breaker",$D44*'Signal Count'!$L$10,
IF($C44="Switchgear Main/Tie Breaker",$D44*'Signal Count'!$L$11
)))))))</f>
        <v>0</v>
      </c>
      <c r="P44" s="59">
        <f>IF($C44="Open/Close Pneumatic Valve",$D44*'Signal Count'!$M$5,
IF($C44="Modulating Pneumatic Valve",$D44*'Signal Count'!$M$6,
IF($C44="Motor Operated Valve",$D44*'Signal Count'!$M$7,
IF($C44="MCC Motor Starter",$D44*'Signal Count'!$M$8,
IF($C44="Motor Feeder Swgr Breaker",$D44*'Signal Count'!$M$9,
IF($C44="Main/Tie/Xfmr Feeder Swgr Breaker",$D44*'Signal Count'!$M$10,
IF($C44="Switchgear Main/Tie Breaker",$D44*'Signal Count'!$M$11
)))))))</f>
        <v>0</v>
      </c>
      <c r="Q44" s="59"/>
      <c r="U44" s="12"/>
    </row>
    <row r="45" spans="1:21" x14ac:dyDescent="0.25">
      <c r="A45" s="58" t="s">
        <v>136</v>
      </c>
      <c r="B45" s="122"/>
      <c r="C45" s="58" t="s">
        <v>49</v>
      </c>
      <c r="D45" s="106"/>
      <c r="E45" s="59" t="s">
        <v>17</v>
      </c>
      <c r="F45" s="59">
        <f>IF($C45="Open/Close Pneumatic Valve",$D45*'Signal Count'!$C$5,
IF($C45="Modulating Pneumatic Valve",$D45*'Signal Count'!$C$6,
IF($C45="Motor Operated Valve",$D45*'Signal Count'!$C$7,
IF($C45="MCC Motor Starter",$D45*'Signal Count'!$C$8,
IF($C45="Motor Feeder Swgr Breaker",$D45*'Signal Count'!$C$9,
IF($C45="Main/Tie/Xfmr Feeder Swgr Breaker",$D45*'Signal Count'!$C$10,
IF($C45="Switchgear Main/Tie Breaker",$D45*'Signal Count'!$C$11
)))))))</f>
        <v>0</v>
      </c>
      <c r="G45" s="59">
        <f>IF($C45="Open/Close Pneumatic Valve",$D45*'Signal Count'!$D$5,
IF($C45="Modulating Pneumatic Valve",$D45*'Signal Count'!$D$6,
IF($C45="Motor Operated Valve",$D45*'Signal Count'!$D$7,
IF($C45="MCC Motor Starter",$D45*'Signal Count'!$D$8,
IF($C45="Motor Feeder Swgr Breaker",$D45*'Signal Count'!$D$9,
IF($C45="Main/Tie/Xfmr Feeder Swgr Breaker",$D45*'Signal Count'!$D$10,
IF($C45="Switchgear Main/Tie Breaker",$D45*'Signal Count'!$D$11
)))))))</f>
        <v>0</v>
      </c>
      <c r="H45" s="59">
        <f>IF($C45="Open/Close Pneumatic Valve",$D45*'Signal Count'!$E$5,
IF($C45="Modulating Pneumatic Valve",$D45*'Signal Count'!$E$6,
IF($C45="Motor Operated Valve",$D45*'Signal Count'!$E$7,
IF($C45="MCC Motor Starter",$D45*'Signal Count'!$E$8,
IF($C45="Motor Feeder Swgr Breaker",$D45*'Signal Count'!$E$9,
IF($C45="Main/Tie/Xfmr Feeder Swgr Breaker",$D45*'Signal Count'!$E$10,
IF($C45="Switchgear Main/Tie Breaker",$D45*'Signal Count'!$E$11
)))))))</f>
        <v>0</v>
      </c>
      <c r="I45" s="59">
        <f>IF($C45="Open/Close Pneumatic Valve",$D45*'Signal Count'!$F$5,
IF($C45="Modulating Pneumatic Valve",$D45*'Signal Count'!$F$6,
IF($C45="Motor Operated Valve",$D45*'Signal Count'!$F$7,
IF($C45="MCC Motor Starter",$D45*'Signal Count'!$F$8,
IF($C45="Motor Feeder Swgr Breaker",$D45*'Signal Count'!$F$9,
IF($C45="Main/Tie/Xfmr Feeder Swgr Breaker",$D45*'Signal Count'!$F$10,
IF($C45="Switchgear Main/Tie Breaker",$D45*'Signal Count'!$F$11
)))))))</f>
        <v>0</v>
      </c>
      <c r="J45" s="59">
        <f>IF($C45="Open/Close Pneumatic Valve",$D45*'Signal Count'!$G$5,
IF($C45="Modulating Pneumatic Valve",$D45*'Signal Count'!$G$6,
IF($C45="Motor Operated Valve",$D45*'Signal Count'!$G$7,
IF($C45="MCC Motor Starter",$D45*'Signal Count'!$G$8,
IF($C45="Motor Feeder Swgr Breaker",$D45*'Signal Count'!$G$9,
IF($C45="Main/Tie/Xfmr Feeder Swgr Breaker",$D45*'Signal Count'!$G$10,
IF($C45="Switchgear Main/Tie Breaker",$D45*'Signal Count'!$G$11
)))))))</f>
        <v>0</v>
      </c>
      <c r="K45" s="59">
        <f>IF($C45="Open/Close Pneumatic Valve",$D45*'Signal Count'!$H$5,
IF($C45="Modulating Pneumatic Valve",$D45*'Signal Count'!$H$6,
IF($C45="Motor Operated Valve",$D45*'Signal Count'!$H$7,
IF($C45="MCC Motor Starter",$D45*'Signal Count'!$H$8,
IF($C45="Motor Feeder Swgr Breaker",$D45*'Signal Count'!$H$9,
IF($C45="Main/Tie/Xfmr Feeder Swgr Breaker",$D45*'Signal Count'!$H$10,
IF($C45="Switchgear Main/Tie Breaker",$D45*'Signal Count'!$H$11
)))))))</f>
        <v>0</v>
      </c>
      <c r="L45" s="59">
        <f>IF($C45="Open/Close Pneumatic Valve",$D45*'Signal Count'!$I$5,
IF($C45="Modulating Pneumatic Valve",$D45*'Signal Count'!$I$6,
IF($C45="Motor Operated Valve",$D45*'Signal Count'!$I$7,
IF($C45="MCC Motor Starter",$D45*'Signal Count'!$I$8,
IF($C45="Motor Feeder Swgr Breaker",$D45*'Signal Count'!$I$9,
IF($C45="Main/Tie/Xfmr Feeder Swgr Breaker",$D45*'Signal Count'!$I$10,
IF($C45="Switchgear Main/Tie Breaker",$D45*'Signal Count'!$I$11
)))))))</f>
        <v>0</v>
      </c>
      <c r="M45" s="59">
        <f>IF($C45="Open/Close Pneumatic Valve",$D45*'Signal Count'!$J$5,
IF($C45="Modulating Pneumatic Valve",$D45*'Signal Count'!$J$6,
IF($C45="Motor Operated Valve",$D45*'Signal Count'!$J$7,
IF($C45="MCC Motor Starter",$D45*'Signal Count'!$J$8,
IF($C45="Motor Feeder Swgr Breaker",$D45*'Signal Count'!$J$9,
IF($C45="Main/Tie/Xfmr Feeder Swgr Breaker",$D45*'Signal Count'!$J$10,
IF($C45="Switchgear Main/Tie Breaker",$D45*'Signal Count'!$J$11
)))))))</f>
        <v>0</v>
      </c>
      <c r="N45" s="59">
        <f>IF($C45="Open/Close Pneumatic Valve",$D45*'Signal Count'!$K$5,
IF($C45="Modulating Pneumatic Valve",$D45*'Signal Count'!$K$6,
IF($C45="Motor Operated Valve",$D45*'Signal Count'!$K$7,
IF($C45="MCC Motor Starter",$D45*'Signal Count'!$K$8,
IF($C45="Motor Feeder Swgr Breaker",$D45*'Signal Count'!$K$9,
IF($C45="Main/Tie/Xfmr Feeder Swgr Breaker",$D45*'Signal Count'!$K$10,
IF($C45="Switchgear Main/Tie Breaker",$D45*'Signal Count'!$K$11
)))))))</f>
        <v>0</v>
      </c>
      <c r="O45" s="171">
        <f>IF($C45="Open/Close Pneumatic Valve",$D45*'Signal Count'!$L$5,
IF($C45="Modulating Pneumatic Valve",$D45*'Signal Count'!$L$6,
IF($C45="Motor Operated Valve",$D45*'Signal Count'!$L$7,
IF($C45="MCC Motor Starter",$D45*'Signal Count'!$L$8,
IF($C45="Motor Feeder Swgr Breaker",$D45*'Signal Count'!$L$9,
IF($C45="Main/Tie/Xfmr Feeder Swgr Breaker",$D45*'Signal Count'!$L$10,
IF($C45="Switchgear Main/Tie Breaker",$D45*'Signal Count'!$L$11
)))))))</f>
        <v>0</v>
      </c>
      <c r="P45" s="59">
        <f>IF($C45="Open/Close Pneumatic Valve",$D45*'Signal Count'!$M$5,
IF($C45="Modulating Pneumatic Valve",$D45*'Signal Count'!$M$6,
IF($C45="Motor Operated Valve",$D45*'Signal Count'!$M$7,
IF($C45="MCC Motor Starter",$D45*'Signal Count'!$M$8,
IF($C45="Motor Feeder Swgr Breaker",$D45*'Signal Count'!$M$9,
IF($C45="Main/Tie/Xfmr Feeder Swgr Breaker",$D45*'Signal Count'!$M$10,
IF($C45="Switchgear Main/Tie Breaker",$D45*'Signal Count'!$M$11
)))))))</f>
        <v>0</v>
      </c>
      <c r="Q45" s="59"/>
      <c r="U45" s="12"/>
    </row>
    <row r="46" spans="1:21" s="76" customFormat="1" x14ac:dyDescent="0.25">
      <c r="A46" s="58"/>
      <c r="B46" s="122"/>
      <c r="C46" s="58" t="s">
        <v>203</v>
      </c>
      <c r="D46" s="106"/>
      <c r="E46" s="59" t="s">
        <v>17</v>
      </c>
      <c r="F46" s="59">
        <f>IF($C46="Open/Close Pneumatic Valve",$D46*'Signal Count'!$C$5,
IF($C46="Modulating Pneumatic Valve",$D46*'Signal Count'!$C$6,
IF($C46="Motor Operated Valve",$D46*'Signal Count'!$C$7,
IF($C46="MCC Motor Starter",$D46*'Signal Count'!$C$8,
IF($C46="Motor Feeder Swgr Breaker",$D46*'Signal Count'!$C$9,
IF($C46="Main/Tie/Xfmr Feeder Swgr Breaker",$D46*'Signal Count'!$C$10,
IF($C46="Switchgear Main/Tie Breaker",$D46*'Signal Count'!$C$11,
IF($C46="HRSG",$D46*'Signal Count'!$C$21,
IF($C46="CT",$D46*'Signal Count'!$C$22,
IF($C46="ST",$D46*'Signal Count'!$C$23,
IF($C46="SCR",$D46*'Signal Count'!$C$24
)))))))))))</f>
        <v>0</v>
      </c>
      <c r="G46" s="59">
        <f>IF($C46="Open/Close Pneumatic Valve",$D46*'Signal Count'!$D$5,
IF($C46="Modulating Pneumatic Valve",$D46*'Signal Count'!$D$6,
IF($C46="Motor Operated Valve",$D46*'Signal Count'!$D$7,
IF($C46="MCC Motor Starter",$D46*'Signal Count'!$D$8,
IF($C46="Motor Feeder Swgr Breaker",$D46*'Signal Count'!$D$9,
IF($C46="Main/Tie/Xfmr Feeder Swgr Breaker",$D46*'Signal Count'!$D$10,
IF($C46="Switchgear Main/Tie Breaker",$D46*'Signal Count'!$D$11,
IF($C46="HRSG",$D46*'Signal Count'!$D$21,
IF($C46="CT",$D46*'Signal Count'!$D$22,
IF($C46="ST",$D46*'Signal Count'!$D$23,
IF($C46="SCR",$D46*'Signal Count'!$D$24
)))))))))))</f>
        <v>0</v>
      </c>
      <c r="H46" s="59">
        <f>IF($C46="Open/Close Pneumatic Valve",$D46*'Signal Count'!$E$5,
IF($C46="Modulating Pneumatic Valve",$D46*'Signal Count'!$E$6,
IF($C46="Motor Operated Valve",$D46*'Signal Count'!$E$7,
IF($C46="MCC Motor Starter",$D46*'Signal Count'!$E$8,
IF($C46="Motor Feeder Swgr Breaker",$D46*'Signal Count'!$E$9,
IF($C46="Main/Tie/Xfmr Feeder Swgr Breaker",$D46*'Signal Count'!$E$10,
IF($C46="Switchgear Main/Tie Breaker",$D46*'Signal Count'!$E$11,
IF($C46="HRSG",$D46*'Signal Count'!$E$21,
IF($C46="CT",$D46*'Signal Count'!$E$22,
IF($C46="ST",$D46*'Signal Count'!$E$23,
IF($C46="SCR",$D46*'Signal Count'!$E$24
)))))))))))</f>
        <v>0</v>
      </c>
      <c r="I46" s="59">
        <f>IF($C46="Open/Close Pneumatic Valve",$D46*'Signal Count'!$F$5,
IF($C46="Modulating Pneumatic Valve",$D46*'Signal Count'!$F$6,
IF($C46="Motor Operated Valve",$D46*'Signal Count'!$F$7,
IF($C46="MCC Motor Starter",$D46*'Signal Count'!$F$8,
IF($C46="Motor Feeder Swgr Breaker",$D46*'Signal Count'!$F$9,
IF($C46="Main/Tie/Xfmr Feeder Swgr Breaker",$D46*'Signal Count'!$F$10,
IF($C46="Switchgear Main/Tie Breaker",$D46*'Signal Count'!$F$11,
IF($C46="HRSG",$D46*'Signal Count'!$F$21,
IF($C46="CT",$D46*'Signal Count'!$F$22,
IF($C46="ST",$D46*'Signal Count'!$F$23,
IF($C46="SCR",$D46*'Signal Count'!$F$24
)))))))))))</f>
        <v>0</v>
      </c>
      <c r="J46" s="59">
        <f>IF($C46="Open/Close Pneumatic Valve",$D46*'Signal Count'!$G$5,
IF($C46="Modulating Pneumatic Valve",$D46*'Signal Count'!$G$6,
IF($C46="Motor Operated Valve",$D46*'Signal Count'!$G$7,
IF($C46="MCC Motor Starter",$D46*'Signal Count'!$G$8,
IF($C46="Motor Feeder Swgr Breaker",$D46*'Signal Count'!$G$9,
IF($C46="Main/Tie/Xfmr Feeder Swgr Breaker",$D46*'Signal Count'!$G$10,
IF($C46="Switchgear Main/Tie Breaker",$D46*'Signal Count'!$G$11,
IF($C46="HRSG",$D46*'Signal Count'!$G$21,
IF($C46="CT",$D46*'Signal Count'!$G$22,
IF($C46="ST",$D46*'Signal Count'!$G$23,
IF($C46="SCR",$D46*'Signal Count'!$G$24
)))))))))))</f>
        <v>0</v>
      </c>
      <c r="K46" s="59">
        <f>IF($C46="Open/Close Pneumatic Valve",$D46*'Signal Count'!$H$5,
IF($C46="Modulating Pneumatic Valve",$D46*'Signal Count'!$H$6,
IF($C46="Motor Operated Valve",$D46*'Signal Count'!$H$7,
IF($C46="MCC Motor Starter",$D46*'Signal Count'!$H$8,
IF($C46="Motor Feeder Swgr Breaker",$D46*'Signal Count'!$H$9,
IF($C46="Main/Tie/Xfmr Feeder Swgr Breaker",$D46*'Signal Count'!$H$10,
IF($C46="Switchgear Main/Tie Breaker",$D46*'Signal Count'!$H$11,
IF($C46="HRSG",$D46*'Signal Count'!$H$21,
IF($C46="CT",$D46*'Signal Count'!$H$22,
IF($C46="ST",$D46*'Signal Count'!$H$23,
IF($C46="SCR",$D46*'Signal Count'!$H$24
)))))))))))</f>
        <v>0</v>
      </c>
      <c r="L46" s="59">
        <f>IF($C46="Open/Close Pneumatic Valve",$D46*'Signal Count'!$I$5,
IF($C46="Modulating Pneumatic Valve",$D46*'Signal Count'!$I$6,
IF($C46="Motor Operated Valve",$D46*'Signal Count'!$I$7,
IF($C46="MCC Motor Starter",$D46*'Signal Count'!$I$8,
IF($C46="Motor Feeder Swgr Breaker",$D46*'Signal Count'!$I$9,
IF($C46="Main/Tie/Xfmr Feeder Swgr Breaker",$D46*'Signal Count'!$I$10,
IF($C46="Switchgear Main/Tie Breaker",$D46*'Signal Count'!$I$11,
IF($C46="HRSG",$D46*'Signal Count'!$I$21,
IF($C46="CT",$D46*'Signal Count'!$I$22,
IF($C46="ST",$D46*'Signal Count'!$I$23,
IF($C46="SCR",$D46*'Signal Count'!$I$24
)))))))))))</f>
        <v>0</v>
      </c>
      <c r="M46" s="59">
        <f>IF($C46="Open/Close Pneumatic Valve",$D46*'Signal Count'!$J$5,
IF($C46="Modulating Pneumatic Valve",$D46*'Signal Count'!$J$6,
IF($C46="Motor Operated Valve",$D46*'Signal Count'!$J$7,
IF($C46="MCC Motor Starter",$D46*'Signal Count'!$J$8,
IF($C46="Motor Feeder Swgr Breaker",$D46*'Signal Count'!$J$9,
IF($C46="Main/Tie/Xfmr Feeder Swgr Breaker",$D46*'Signal Count'!$J$10,
IF($C46="Switchgear Main/Tie Breaker",$D46*'Signal Count'!$J$11,
IF($C46="HRSG",$D46*'Signal Count'!$J$21,
IF($C46="CT",$D46*'Signal Count'!$J$22,
IF($C46="ST",$D46*'Signal Count'!$J$23,
IF($C46="SCR",$D46*'Signal Count'!$J$24
)))))))))))</f>
        <v>0</v>
      </c>
      <c r="N46" s="59">
        <f>IF($C46="Open/Close Pneumatic Valve",$D46*'Signal Count'!$K$5,
IF($C46="Modulating Pneumatic Valve",$D46*'Signal Count'!$K$6,
IF($C46="Motor Operated Valve",$D46*'Signal Count'!$K$7,
IF($C46="MCC Motor Starter",$D46*'Signal Count'!$K$8,
IF($C46="Motor Feeder Swgr Breaker",$D46*'Signal Count'!$K$9,
IF($C46="Main/Tie/Xfmr Feeder Swgr Breaker",$D46*'Signal Count'!$K$10,
IF($C46="Switchgear Main/Tie Breaker",$D46*'Signal Count'!$K$11,
IF($C46="HRSG",$D46*'Signal Count'!$K$21,
IF($C46="CT",$D46*'Signal Count'!$K$22,
IF($C46="ST",$D46*'Signal Count'!$K$23,
IF($C46="SCR",$D46*'Signal Count'!$K$24
)))))))))))</f>
        <v>0</v>
      </c>
      <c r="O46" s="171">
        <f>IF($C46="Open/Close Pneumatic Valve",$D46*'Signal Count'!$L$5,
IF($C46="Modulating Pneumatic Valve",$D46*'Signal Count'!$L$6,
IF($C46="Motor Operated Valve",$D46*'Signal Count'!$L$7,
IF($C46="MCC Motor Starter",$D46*'Signal Count'!$L$8,
IF($C46="Motor Feeder Swgr Breaker",$D46*'Signal Count'!$L$9,
IF($C46="Main/Tie/Xfmr Feeder Swgr Breaker",$D46*'Signal Count'!$L$10,
IF($C46="Switchgear Main/Tie Breaker",$D46*'Signal Count'!$L$11,
IF($C46="HRSG",$D46*'Signal Count'!$L$21,
IF($C46="CT",$D46*'Signal Count'!$L$22,
IF($C46="ST",$D46*'Signal Count'!$L$23,
IF($C46="SCR",$D46*'Signal Count'!$L$24
)))))))))))</f>
        <v>0</v>
      </c>
      <c r="P46" s="59">
        <f>IF($C46="Open/Close Pneumatic Valve",$D46*'Signal Count'!$M$5,
IF($C46="Modulating Pneumatic Valve",$D46*'Signal Count'!$M$6,
IF($C46="Motor Operated Valve",$D46*'Signal Count'!$M$7,
IF($C46="MCC Motor Starter",$D46*'Signal Count'!$M$8,
IF($C46="Motor Feeder Swgr Breaker",$D46*'Signal Count'!$M$9,
IF($C46="Main/Tie/Xfmr Feeder Swgr Breaker",$D46*'Signal Count'!$M$10,
IF($C46="Switchgear Main/Tie Breaker",$D46*'Signal Count'!$M$11,
IF($C46="HRSG",$D46*'Signal Count'!$M$21,
IF($C46="CT",$D46*'Signal Count'!$M$22,
IF($C46="ST",$D46*'Signal Count'!$M$23,
IF($C46="SCR",$D46*'Signal Count'!$M$24
)))))))))))</f>
        <v>0</v>
      </c>
      <c r="Q46" s="59" t="s">
        <v>31</v>
      </c>
    </row>
    <row r="47" spans="1:21" x14ac:dyDescent="0.25">
      <c r="A47" s="60" t="s">
        <v>16</v>
      </c>
      <c r="B47" s="123" t="s">
        <v>36</v>
      </c>
      <c r="C47" s="60" t="s">
        <v>41</v>
      </c>
      <c r="D47" s="107"/>
      <c r="E47" s="18" t="s">
        <v>43</v>
      </c>
      <c r="F47" s="18"/>
      <c r="G47" s="18"/>
      <c r="H47" s="18"/>
      <c r="I47" s="18"/>
      <c r="J47" s="18"/>
      <c r="K47" s="18"/>
      <c r="L47" s="18"/>
      <c r="M47" s="18"/>
      <c r="N47" s="18"/>
      <c r="O47" s="18"/>
      <c r="P47" s="18"/>
      <c r="Q47" s="18"/>
    </row>
    <row r="48" spans="1:21" x14ac:dyDescent="0.25">
      <c r="A48" s="60" t="s">
        <v>16</v>
      </c>
      <c r="B48" s="123" t="s">
        <v>36</v>
      </c>
      <c r="C48" s="60" t="s">
        <v>37</v>
      </c>
      <c r="D48" s="107"/>
      <c r="E48" s="18" t="s">
        <v>43</v>
      </c>
      <c r="F48" s="114">
        <f>IF($C48="Open/Close Pneumatic Valve",$D48*'Signal Count'!$C$5,
IF($C48="Modulating Pneumatic Valve",$D48*'Signal Count'!$C$6,
IF($C48="Motor Operated Valve",$D48*'Signal Count'!$C$7,
IF($C48="MCC Motor Starter",$D48*'Signal Count'!$C$8,
IF($C48="Motor Feeder Swgr Breaker",$D48*'Signal Count'!$C$9,
IF($C48="Main/Tie/Xfmr Feeder Swgr Breaker",$D48*'Signal Count'!$C$10,
IF($C48="Switchgear Main/Tie Breaker",$D48*'Signal Count'!$C$11
)))))))</f>
        <v>0</v>
      </c>
      <c r="G48" s="18">
        <f>IF($C48="Open/Close Pneumatic Valve",$D48*'Signal Count'!$D$5,
IF($C48="Modulating Pneumatic Valve",$D48*'Signal Count'!$D$6,
IF($C48="Motor Operated Valve",$D48*'Signal Count'!$D$7,
IF($C48="MCC Motor Starter",$D48*'Signal Count'!$D$8,
IF($C48="Motor Feeder Swgr Breaker",$D48*'Signal Count'!$D$9,
IF($C48="Main/Tie/Xfmr Feeder Swgr Breaker",$D48*'Signal Count'!$D$10,
IF($C48="Switchgear Main/Tie Breaker",$D48*'Signal Count'!$D$11
)))))))</f>
        <v>0</v>
      </c>
      <c r="H48" s="18">
        <f>IF($C48="Open/Close Pneumatic Valve",$D48*'Signal Count'!$E$5,
IF($C48="Modulating Pneumatic Valve",$D48*'Signal Count'!$E$6,
IF($C48="Motor Operated Valve",$D48*'Signal Count'!$E$7,
IF($C48="MCC Motor Starter",$D48*'Signal Count'!$E$8,
IF($C48="Motor Feeder Swgr Breaker",$D48*'Signal Count'!$E$9,
IF($C48="Main/Tie/Xfmr Feeder Swgr Breaker",$D48*'Signal Count'!$E$10,
IF($C48="Switchgear Main/Tie Breaker",$D48*'Signal Count'!$E$11
)))))))</f>
        <v>0</v>
      </c>
      <c r="I48" s="18">
        <f>IF($C48="Open/Close Pneumatic Valve",$D48*'Signal Count'!$F$5,
IF($C48="Modulating Pneumatic Valve",$D48*'Signal Count'!$F$6,
IF($C48="Motor Operated Valve",$D48*'Signal Count'!$F$7,
IF($C48="MCC Motor Starter",$D48*'Signal Count'!$F$8,
IF($C48="Motor Feeder Swgr Breaker",$D48*'Signal Count'!$F$9,
IF($C48="Main/Tie/Xfmr Feeder Swgr Breaker",$D48*'Signal Count'!$F$10,
IF($C48="Switchgear Main/Tie Breaker",$D48*'Signal Count'!$F$11
)))))))</f>
        <v>0</v>
      </c>
      <c r="J48" s="18">
        <f>IF($C48="Open/Close Pneumatic Valve",$D48*'Signal Count'!$G$5,
IF($C48="Modulating Pneumatic Valve",$D48*'Signal Count'!$G$6,
IF($C48="Motor Operated Valve",$D48*'Signal Count'!$G$7,
IF($C48="MCC Motor Starter",$D48*'Signal Count'!$G$8,
IF($C48="Motor Feeder Swgr Breaker",$D48*'Signal Count'!$G$9,
IF($C48="Main/Tie/Xfmr Feeder Swgr Breaker",$D48*'Signal Count'!$G$10,
IF($C48="Switchgear Main/Tie Breaker",$D48*'Signal Count'!$G$11
)))))))</f>
        <v>0</v>
      </c>
      <c r="K48" s="18">
        <f>IF($C48="Open/Close Pneumatic Valve",$D48*'Signal Count'!$H$5,
IF($C48="Modulating Pneumatic Valve",$D48*'Signal Count'!$H$6,
IF($C48="Motor Operated Valve",$D48*'Signal Count'!$H$7,
IF($C48="MCC Motor Starter",$D48*'Signal Count'!$H$8,
IF($C48="Motor Feeder Swgr Breaker",$D48*'Signal Count'!$H$9,
IF($C48="Main/Tie/Xfmr Feeder Swgr Breaker",$D48*'Signal Count'!$H$10,
IF($C48="Switchgear Main/Tie Breaker",$D48*'Signal Count'!$H$11
)))))))</f>
        <v>0</v>
      </c>
      <c r="L48" s="18">
        <f>IF($C48="Open/Close Pneumatic Valve",$D48*'Signal Count'!$I$5,
IF($C48="Modulating Pneumatic Valve",$D48*'Signal Count'!$I$6,
IF($C48="Motor Operated Valve",$D48*'Signal Count'!$I$7,
IF($C48="MCC Motor Starter",$D48*'Signal Count'!$I$8,
IF($C48="Motor Feeder Swgr Breaker",$D48*'Signal Count'!$I$9,
IF($C48="Main/Tie/Xfmr Feeder Swgr Breaker",$D48*'Signal Count'!$I$10,
IF($C48="Switchgear Main/Tie Breaker",$D48*'Signal Count'!$I$11
)))))))</f>
        <v>0</v>
      </c>
      <c r="M48" s="18">
        <f>IF($C48="Open/Close Pneumatic Valve",$D48*'Signal Count'!$J$5,
IF($C48="Modulating Pneumatic Valve",$D48*'Signal Count'!$J$6,
IF($C48="Motor Operated Valve",$D48*'Signal Count'!$J$7,
IF($C48="MCC Motor Starter",$D48*'Signal Count'!$J$8,
IF($C48="Motor Feeder Swgr Breaker",$D48*'Signal Count'!$J$9,
IF($C48="Main/Tie/Xfmr Feeder Swgr Breaker",$D48*'Signal Count'!$J$10,
IF($C48="Switchgear Main/Tie Breaker",$D48*'Signal Count'!$J$11
)))))))</f>
        <v>0</v>
      </c>
      <c r="N48" s="18">
        <f>IF($C48="Open/Close Pneumatic Valve",$D48*'Signal Count'!$K$5,
IF($C48="Modulating Pneumatic Valve",$D48*'Signal Count'!$K$6,
IF($C48="Motor Operated Valve",$D48*'Signal Count'!$K$7,
IF($C48="MCC Motor Starter",$D48*'Signal Count'!$K$8,
IF($C48="Motor Feeder Swgr Breaker",$D48*'Signal Count'!$K$9,
IF($C48="Main/Tie/Xfmr Feeder Swgr Breaker",$D48*'Signal Count'!$K$10,
IF($C48="Switchgear Main/Tie Breaker",$D48*'Signal Count'!$K$11
)))))))</f>
        <v>0</v>
      </c>
      <c r="O48" s="166">
        <f>IF($C48="Open/Close Pneumatic Valve",$D48*'Signal Count'!$L$5,
IF($C48="Modulating Pneumatic Valve",$D48*'Signal Count'!$L$6,
IF($C48="Motor Operated Valve",$D48*'Signal Count'!$L$7,
IF($C48="MCC Motor Starter",$D48*'Signal Count'!$L$8,
IF($C48="Motor Feeder Swgr Breaker",$D48*'Signal Count'!$L$9,
IF($C48="Main/Tie/Xfmr Feeder Swgr Breaker",$D48*'Signal Count'!$L$10,
IF($C48="Switchgear Main/Tie Breaker",$D48*'Signal Count'!$L$11
)))))))</f>
        <v>0</v>
      </c>
      <c r="P48" s="18">
        <f>IF($C48="Open/Close Pneumatic Valve",$D48*'Signal Count'!$M$5,
IF($C48="Modulating Pneumatic Valve",$D48*'Signal Count'!$M$6,
IF($C48="Motor Operated Valve",$D48*'Signal Count'!$M$7,
IF($C48="MCC Motor Starter",$D48*'Signal Count'!$M$8,
IF($C48="Motor Feeder Swgr Breaker",$D48*'Signal Count'!$M$9,
IF($C48="Main/Tie/Xfmr Feeder Swgr Breaker",$D48*'Signal Count'!$M$10,
IF($C48="Switchgear Main/Tie Breaker",$D48*'Signal Count'!$M$11
)))))))</f>
        <v>0</v>
      </c>
      <c r="Q48" s="18"/>
      <c r="S48" s="14"/>
      <c r="T48" s="14"/>
      <c r="U48" s="14"/>
    </row>
    <row r="49" spans="1:21" x14ac:dyDescent="0.25">
      <c r="A49" s="60" t="s">
        <v>16</v>
      </c>
      <c r="B49" s="123" t="s">
        <v>36</v>
      </c>
      <c r="C49" s="60" t="s">
        <v>38</v>
      </c>
      <c r="D49" s="107"/>
      <c r="E49" s="18" t="s">
        <v>43</v>
      </c>
      <c r="F49" s="18">
        <f>IF($C49="Open/Close Pneumatic Valve",$D49*'Signal Count'!$C$5,
IF($C49="Modulating Pneumatic Valve",$D49*'Signal Count'!$C$6,
IF($C49="Motor Operated Valve",$D49*'Signal Count'!$C$7,
IF($C49="MCC Motor Starter",$D49*'Signal Count'!$C$8,
IF($C49="Motor Feeder Swgr Breaker",$D49*'Signal Count'!$C$9,
IF($C49="Main/Tie/Xfmr Feeder Swgr Breaker",$D49*'Signal Count'!$C$10,
IF($C49="Switchgear Main/Tie Breaker",$D49*'Signal Count'!$C$11
)))))))</f>
        <v>0</v>
      </c>
      <c r="G49" s="18">
        <f>IF($C49="Open/Close Pneumatic Valve",$D49*'Signal Count'!$D$5,
IF($C49="Modulating Pneumatic Valve",$D49*'Signal Count'!$D$6,
IF($C49="Motor Operated Valve",$D49*'Signal Count'!$D$7,
IF($C49="MCC Motor Starter",$D49*'Signal Count'!$D$8,
IF($C49="Motor Feeder Swgr Breaker",$D49*'Signal Count'!$D$9,
IF($C49="Main/Tie/Xfmr Feeder Swgr Breaker",$D49*'Signal Count'!$D$10,
IF($C49="Switchgear Main/Tie Breaker",$D49*'Signal Count'!$D$11
)))))))</f>
        <v>0</v>
      </c>
      <c r="H49" s="18">
        <f>IF($C49="Open/Close Pneumatic Valve",$D49*'Signal Count'!$E$5,
IF($C49="Modulating Pneumatic Valve",$D49*'Signal Count'!$E$6,
IF($C49="Motor Operated Valve",$D49*'Signal Count'!$E$7,
IF($C49="MCC Motor Starter",$D49*'Signal Count'!$E$8,
IF($C49="Motor Feeder Swgr Breaker",$D49*'Signal Count'!$E$9,
IF($C49="Main/Tie/Xfmr Feeder Swgr Breaker",$D49*'Signal Count'!$E$10,
IF($C49="Switchgear Main/Tie Breaker",$D49*'Signal Count'!$E$11
)))))))</f>
        <v>0</v>
      </c>
      <c r="I49" s="18">
        <f>IF($C49="Open/Close Pneumatic Valve",$D49*'Signal Count'!$F$5,
IF($C49="Modulating Pneumatic Valve",$D49*'Signal Count'!$F$6,
IF($C49="Motor Operated Valve",$D49*'Signal Count'!$F$7,
IF($C49="MCC Motor Starter",$D49*'Signal Count'!$F$8,
IF($C49="Motor Feeder Swgr Breaker",$D49*'Signal Count'!$F$9,
IF($C49="Main/Tie/Xfmr Feeder Swgr Breaker",$D49*'Signal Count'!$F$10,
IF($C49="Switchgear Main/Tie Breaker",$D49*'Signal Count'!$F$11
)))))))</f>
        <v>0</v>
      </c>
      <c r="J49" s="18">
        <f>IF($C49="Open/Close Pneumatic Valve",$D49*'Signal Count'!$G$5,
IF($C49="Modulating Pneumatic Valve",$D49*'Signal Count'!$G$6,
IF($C49="Motor Operated Valve",$D49*'Signal Count'!$G$7,
IF($C49="MCC Motor Starter",$D49*'Signal Count'!$G$8,
IF($C49="Motor Feeder Swgr Breaker",$D49*'Signal Count'!$G$9,
IF($C49="Main/Tie/Xfmr Feeder Swgr Breaker",$D49*'Signal Count'!$G$10,
IF($C49="Switchgear Main/Tie Breaker",$D49*'Signal Count'!$G$11
)))))))</f>
        <v>0</v>
      </c>
      <c r="K49" s="18">
        <f>IF($C49="Open/Close Pneumatic Valve",$D49*'Signal Count'!$H$5,
IF($C49="Modulating Pneumatic Valve",$D49*'Signal Count'!$H$6,
IF($C49="Motor Operated Valve",$D49*'Signal Count'!$H$7,
IF($C49="MCC Motor Starter",$D49*'Signal Count'!$H$8,
IF($C49="Motor Feeder Swgr Breaker",$D49*'Signal Count'!$H$9,
IF($C49="Main/Tie/Xfmr Feeder Swgr Breaker",$D49*'Signal Count'!$H$10,
IF($C49="Switchgear Main/Tie Breaker",$D49*'Signal Count'!$H$11
)))))))</f>
        <v>0</v>
      </c>
      <c r="L49" s="18">
        <f>IF($C49="Open/Close Pneumatic Valve",$D49*'Signal Count'!$I$5,
IF($C49="Modulating Pneumatic Valve",$D49*'Signal Count'!$I$6,
IF($C49="Motor Operated Valve",$D49*'Signal Count'!$I$7,
IF($C49="MCC Motor Starter",$D49*'Signal Count'!$I$8,
IF($C49="Motor Feeder Swgr Breaker",$D49*'Signal Count'!$I$9,
IF($C49="Main/Tie/Xfmr Feeder Swgr Breaker",$D49*'Signal Count'!$I$10,
IF($C49="Switchgear Main/Tie Breaker",$D49*'Signal Count'!$I$11
)))))))</f>
        <v>0</v>
      </c>
      <c r="M49" s="18">
        <f>IF($C49="Open/Close Pneumatic Valve",$D49*'Signal Count'!$J$5,
IF($C49="Modulating Pneumatic Valve",$D49*'Signal Count'!$J$6,
IF($C49="Motor Operated Valve",$D49*'Signal Count'!$J$7,
IF($C49="MCC Motor Starter",$D49*'Signal Count'!$J$8,
IF($C49="Motor Feeder Swgr Breaker",$D49*'Signal Count'!$J$9,
IF($C49="Main/Tie/Xfmr Feeder Swgr Breaker",$D49*'Signal Count'!$J$10,
IF($C49="Switchgear Main/Tie Breaker",$D49*'Signal Count'!$J$11
)))))))</f>
        <v>0</v>
      </c>
      <c r="N49" s="18">
        <f>IF($C49="Open/Close Pneumatic Valve",$D49*'Signal Count'!$K$5,
IF($C49="Modulating Pneumatic Valve",$D49*'Signal Count'!$K$6,
IF($C49="Motor Operated Valve",$D49*'Signal Count'!$K$7,
IF($C49="MCC Motor Starter",$D49*'Signal Count'!$K$8,
IF($C49="Motor Feeder Swgr Breaker",$D49*'Signal Count'!$K$9,
IF($C49="Main/Tie/Xfmr Feeder Swgr Breaker",$D49*'Signal Count'!$K$10,
IF($C49="Switchgear Main/Tie Breaker",$D49*'Signal Count'!$K$11
)))))))</f>
        <v>0</v>
      </c>
      <c r="O49" s="166">
        <f>IF($C49="Open/Close Pneumatic Valve",$D49*'Signal Count'!$L$5,
IF($C49="Modulating Pneumatic Valve",$D49*'Signal Count'!$L$6,
IF($C49="Motor Operated Valve",$D49*'Signal Count'!$L$7,
IF($C49="MCC Motor Starter",$D49*'Signal Count'!$L$8,
IF($C49="Motor Feeder Swgr Breaker",$D49*'Signal Count'!$L$9,
IF($C49="Main/Tie/Xfmr Feeder Swgr Breaker",$D49*'Signal Count'!$L$10,
IF($C49="Switchgear Main/Tie Breaker",$D49*'Signal Count'!$L$11
)))))))</f>
        <v>0</v>
      </c>
      <c r="P49" s="18">
        <f>IF($C49="Open/Close Pneumatic Valve",$D49*'Signal Count'!$M$5,
IF($C49="Modulating Pneumatic Valve",$D49*'Signal Count'!$M$6,
IF($C49="Motor Operated Valve",$D49*'Signal Count'!$M$7,
IF($C49="MCC Motor Starter",$D49*'Signal Count'!$M$8,
IF($C49="Motor Feeder Swgr Breaker",$D49*'Signal Count'!$M$9,
IF($C49="Main/Tie/Xfmr Feeder Swgr Breaker",$D49*'Signal Count'!$M$10,
IF($C49="Switchgear Main/Tie Breaker",$D49*'Signal Count'!$M$11
)))))))</f>
        <v>0</v>
      </c>
      <c r="Q49" s="18"/>
    </row>
    <row r="50" spans="1:21" x14ac:dyDescent="0.25">
      <c r="A50" s="60" t="s">
        <v>16</v>
      </c>
      <c r="B50" s="123" t="s">
        <v>36</v>
      </c>
      <c r="C50" s="60" t="s">
        <v>39</v>
      </c>
      <c r="D50" s="107"/>
      <c r="E50" s="18" t="s">
        <v>43</v>
      </c>
      <c r="F50" s="18">
        <f>IF($C50="Open/Close Pneumatic Valve",$D50*'Signal Count'!$C$5,
IF($C50="Modulating Pneumatic Valve",$D50*'Signal Count'!$C$6,
IF($C50="Motor Operated Valve",$D50*'Signal Count'!$C$7,
IF($C50="MCC Motor Starter",$D50*'Signal Count'!$C$8,
IF($C50="Motor Feeder Swgr Breaker",$D50*'Signal Count'!$C$9,
IF($C50="Main/Tie/Xfmr Feeder Swgr Breaker",$D50*'Signal Count'!$C$10,
IF($C50="Switchgear Main/Tie Breaker",$D50*'Signal Count'!$C$11
)))))))</f>
        <v>0</v>
      </c>
      <c r="G50" s="18">
        <f>IF($C50="Open/Close Pneumatic Valve",$D50*'Signal Count'!$D$5,
IF($C50="Modulating Pneumatic Valve",$D50*'Signal Count'!$D$6,
IF($C50="Motor Operated Valve",$D50*'Signal Count'!$D$7,
IF($C50="MCC Motor Starter",$D50*'Signal Count'!$D$8,
IF($C50="Motor Feeder Swgr Breaker",$D50*'Signal Count'!$D$9,
IF($C50="Main/Tie/Xfmr Feeder Swgr Breaker",$D50*'Signal Count'!$D$10,
IF($C50="Switchgear Main/Tie Breaker",$D50*'Signal Count'!$D$11
)))))))</f>
        <v>0</v>
      </c>
      <c r="H50" s="18">
        <f>IF($C50="Open/Close Pneumatic Valve",$D50*'Signal Count'!$E$5,
IF($C50="Modulating Pneumatic Valve",$D50*'Signal Count'!$E$6,
IF($C50="Motor Operated Valve",$D50*'Signal Count'!$E$7,
IF($C50="MCC Motor Starter",$D50*'Signal Count'!$E$8,
IF($C50="Motor Feeder Swgr Breaker",$D50*'Signal Count'!$E$9,
IF($C50="Main/Tie/Xfmr Feeder Swgr Breaker",$D50*'Signal Count'!$E$10,
IF($C50="Switchgear Main/Tie Breaker",$D50*'Signal Count'!$E$11
)))))))</f>
        <v>0</v>
      </c>
      <c r="I50" s="18">
        <f>IF($C50="Open/Close Pneumatic Valve",$D50*'Signal Count'!$F$5,
IF($C50="Modulating Pneumatic Valve",$D50*'Signal Count'!$F$6,
IF($C50="Motor Operated Valve",$D50*'Signal Count'!$F$7,
IF($C50="MCC Motor Starter",$D50*'Signal Count'!$F$8,
IF($C50="Motor Feeder Swgr Breaker",$D50*'Signal Count'!$F$9,
IF($C50="Main/Tie/Xfmr Feeder Swgr Breaker",$D50*'Signal Count'!$F$10,
IF($C50="Switchgear Main/Tie Breaker",$D50*'Signal Count'!$F$11
)))))))</f>
        <v>0</v>
      </c>
      <c r="J50" s="18">
        <f>IF($C50="Open/Close Pneumatic Valve",$D50*'Signal Count'!$G$5,
IF($C50="Modulating Pneumatic Valve",$D50*'Signal Count'!$G$6,
IF($C50="Motor Operated Valve",$D50*'Signal Count'!$G$7,
IF($C50="MCC Motor Starter",$D50*'Signal Count'!$G$8,
IF($C50="Motor Feeder Swgr Breaker",$D50*'Signal Count'!$G$9,
IF($C50="Main/Tie/Xfmr Feeder Swgr Breaker",$D50*'Signal Count'!$G$10,
IF($C50="Switchgear Main/Tie Breaker",$D50*'Signal Count'!$G$11
)))))))</f>
        <v>0</v>
      </c>
      <c r="K50" s="18">
        <f>IF($C50="Open/Close Pneumatic Valve",$D50*'Signal Count'!$H$5,
IF($C50="Modulating Pneumatic Valve",$D50*'Signal Count'!$H$6,
IF($C50="Motor Operated Valve",$D50*'Signal Count'!$H$7,
IF($C50="MCC Motor Starter",$D50*'Signal Count'!$H$8,
IF($C50="Motor Feeder Swgr Breaker",$D50*'Signal Count'!$H$9,
IF($C50="Main/Tie/Xfmr Feeder Swgr Breaker",$D50*'Signal Count'!$H$10,
IF($C50="Switchgear Main/Tie Breaker",$D50*'Signal Count'!$H$11
)))))))</f>
        <v>0</v>
      </c>
      <c r="L50" s="18">
        <f>IF($C50="Open/Close Pneumatic Valve",$D50*'Signal Count'!$I$5,
IF($C50="Modulating Pneumatic Valve",$D50*'Signal Count'!$I$6,
IF($C50="Motor Operated Valve",$D50*'Signal Count'!$I$7,
IF($C50="MCC Motor Starter",$D50*'Signal Count'!$I$8,
IF($C50="Motor Feeder Swgr Breaker",$D50*'Signal Count'!$I$9,
IF($C50="Main/Tie/Xfmr Feeder Swgr Breaker",$D50*'Signal Count'!$I$10,
IF($C50="Switchgear Main/Tie Breaker",$D50*'Signal Count'!$I$11
)))))))</f>
        <v>0</v>
      </c>
      <c r="M50" s="18">
        <f>IF($C50="Open/Close Pneumatic Valve",$D50*'Signal Count'!$J$5,
IF($C50="Modulating Pneumatic Valve",$D50*'Signal Count'!$J$6,
IF($C50="Motor Operated Valve",$D50*'Signal Count'!$J$7,
IF($C50="MCC Motor Starter",$D50*'Signal Count'!$J$8,
IF($C50="Motor Feeder Swgr Breaker",$D50*'Signal Count'!$J$9,
IF($C50="Main/Tie/Xfmr Feeder Swgr Breaker",$D50*'Signal Count'!$J$10,
IF($C50="Switchgear Main/Tie Breaker",$D50*'Signal Count'!$J$11
)))))))</f>
        <v>0</v>
      </c>
      <c r="N50" s="18">
        <f>IF($C50="Open/Close Pneumatic Valve",$D50*'Signal Count'!$K$5,
IF($C50="Modulating Pneumatic Valve",$D50*'Signal Count'!$K$6,
IF($C50="Motor Operated Valve",$D50*'Signal Count'!$K$7,
IF($C50="MCC Motor Starter",$D50*'Signal Count'!$K$8,
IF($C50="Motor Feeder Swgr Breaker",$D50*'Signal Count'!$K$9,
IF($C50="Main/Tie/Xfmr Feeder Swgr Breaker",$D50*'Signal Count'!$K$10,
IF($C50="Switchgear Main/Tie Breaker",$D50*'Signal Count'!$K$11
)))))))</f>
        <v>0</v>
      </c>
      <c r="O50" s="166">
        <f>IF($C50="Open/Close Pneumatic Valve",$D50*'Signal Count'!$L$5,
IF($C50="Modulating Pneumatic Valve",$D50*'Signal Count'!$L$6,
IF($C50="Motor Operated Valve",$D50*'Signal Count'!$L$7,
IF($C50="MCC Motor Starter",$D50*'Signal Count'!$L$8,
IF($C50="Motor Feeder Swgr Breaker",$D50*'Signal Count'!$L$9,
IF($C50="Main/Tie/Xfmr Feeder Swgr Breaker",$D50*'Signal Count'!$L$10,
IF($C50="Switchgear Main/Tie Breaker",$D50*'Signal Count'!$L$11
)))))))</f>
        <v>0</v>
      </c>
      <c r="P50" s="18">
        <f>IF($C50="Open/Close Pneumatic Valve",$D50*'Signal Count'!$M$5,
IF($C50="Modulating Pneumatic Valve",$D50*'Signal Count'!$M$6,
IF($C50="Motor Operated Valve",$D50*'Signal Count'!$M$7,
IF($C50="MCC Motor Starter",$D50*'Signal Count'!$M$8,
IF($C50="Motor Feeder Swgr Breaker",$D50*'Signal Count'!$M$9,
IF($C50="Main/Tie/Xfmr Feeder Swgr Breaker",$D50*'Signal Count'!$M$10,
IF($C50="Switchgear Main/Tie Breaker",$D50*'Signal Count'!$M$11
)))))))</f>
        <v>0</v>
      </c>
      <c r="Q50" s="18"/>
    </row>
    <row r="51" spans="1:21" s="76" customFormat="1" x14ac:dyDescent="0.25">
      <c r="A51" s="60" t="s">
        <v>16</v>
      </c>
      <c r="B51" s="123" t="s">
        <v>36</v>
      </c>
      <c r="C51" s="60" t="s">
        <v>190</v>
      </c>
      <c r="D51" s="107"/>
      <c r="E51" s="18" t="s">
        <v>43</v>
      </c>
      <c r="F51" s="18">
        <f>IF($C51="Open/Close Pneumatic Valve",$D51*'Signal Count'!$C$5,
IF($C51="Modulating Pneumatic Valve",$D51*'Signal Count'!$C$6,
IF($C51="Motor Operated Valve",$D51*'Signal Count'!$C$7,
IF($C51="MCC Motor Starter",$D51*'Signal Count'!$C$8,
IF($C51="Motor Feeder Swgr Breaker",$D51*'Signal Count'!$C$9,
IF($C51="Main/Tie/Xfmr Feeder Swgr Breaker",$D51*'Signal Count'!$C$10,
IF($C51="Switchgear Main/Tie Breaker",$D51*'Signal Count'!$C$11,
IF($C51="Control Panel",$D51*'Signal Count'!$C$13,
IF($C51="PLC Interface",$D51*'Signal Count'!$C$14,
)))))))))</f>
        <v>0</v>
      </c>
      <c r="G51" s="166">
        <f>IF($C51="Open/Close Pneumatic Valve",$D51*'Signal Count'!$D$5,
IF($C51="Modulating Pneumatic Valve",$D51*'Signal Count'!$D$6,
IF($C51="Motor Operated Valve",$D51*'Signal Count'!$D$7,
IF($C51="MCC Motor Starter",$D51*'Signal Count'!$D$8,
IF($C51="Motor Feeder Swgr Breaker",$D51*'Signal Count'!$D$9,
IF($C51="Main/Tie/Xfmr Feeder Swgr Breaker",$D51*'Signal Count'!$D$10,
IF($C51="Switchgear Main/Tie Breaker",$D51*'Signal Count'!$D$11,
IF($C51="Control Panel",$D51*'Signal Count'!$D$13,
IF($C51="PLC Interface",$D51*'Signal Count'!$D$14,
)))))))))</f>
        <v>0</v>
      </c>
      <c r="H51" s="166">
        <f>IF($C51="Open/Close Pneumatic Valve",$D51*'Signal Count'!$E$5,
IF($C51="Modulating Pneumatic Valve",$D51*'Signal Count'!$E$6,
IF($C51="Motor Operated Valve",$D51*'Signal Count'!$E$7,
IF($C51="MCC Motor Starter",$D51*'Signal Count'!$E$8,
IF($C51="Motor Feeder Swgr Breaker",$D51*'Signal Count'!$E$9,
IF($C51="Main/Tie/Xfmr Feeder Swgr Breaker",$D51*'Signal Count'!$E$10,
IF($C51="Switchgear Main/Tie Breaker",$D51*'Signal Count'!$E$11,
IF($C51="Control Panel",$D51*'Signal Count'!$E$13,
IF($C51="PLC Interface",$D51*'Signal Count'!$E$14,
)))))))))</f>
        <v>0</v>
      </c>
      <c r="I51" s="166">
        <f>IF($C51="Open/Close Pneumatic Valve",$D51*'Signal Count'!$F$5,
IF($C51="Modulating Pneumatic Valve",$D51*'Signal Count'!$F$6,
IF($C51="Motor Operated Valve",$D51*'Signal Count'!$F$7,
IF($C51="MCC Motor Starter",$D51*'Signal Count'!$F$8,
IF($C51="Motor Feeder Swgr Breaker",$D51*'Signal Count'!$F$9,
IF($C51="Main/Tie/Xfmr Feeder Swgr Breaker",$D51*'Signal Count'!$F$10,
IF($C51="Switchgear Main/Tie Breaker",$D51*'Signal Count'!$F$11,
IF($C51="Control Panel",$D51*'Signal Count'!$F$13,
IF($C51="PLC Interface",$D51*'Signal Count'!$F$14,
)))))))))</f>
        <v>0</v>
      </c>
      <c r="J51" s="166">
        <f>IF($C51="Open/Close Pneumatic Valve",$D51*'Signal Count'!$G$5,
IF($C51="Modulating Pneumatic Valve",$D51*'Signal Count'!$G$6,
IF($C51="Motor Operated Valve",$D51*'Signal Count'!$G$7,
IF($C51="MCC Motor Starter",$D51*'Signal Count'!$G$8,
IF($C51="Motor Feeder Swgr Breaker",$D51*'Signal Count'!$G$9,
IF($C51="Main/Tie/Xfmr Feeder Swgr Breaker",$D51*'Signal Count'!$G$10,
IF($C51="Switchgear Main/Tie Breaker",$D51*'Signal Count'!$G$11,
IF($C51="Control Panel",$D51*'Signal Count'!$G$13,
IF($C51="PLC Interface",$D51*'Signal Count'!$G$14,
)))))))))</f>
        <v>0</v>
      </c>
      <c r="K51" s="166">
        <f>IF($C51="Open/Close Pneumatic Valve",$D51*'Signal Count'!$H$5,
IF($C51="Modulating Pneumatic Valve",$D51*'Signal Count'!$H$6,
IF($C51="Motor Operated Valve",$D51*'Signal Count'!$H$7,
IF($C51="MCC Motor Starter",$D51*'Signal Count'!$H$8,
IF($C51="Motor Feeder Swgr Breaker",$D51*'Signal Count'!$H$9,
IF($C51="Main/Tie/Xfmr Feeder Swgr Breaker",$D51*'Signal Count'!$H$10,
IF($C51="Switchgear Main/Tie Breaker",$D51*'Signal Count'!$H$11,
IF($C51="Control Panel",$D51*'Signal Count'!$H$13,
IF($C51="PLC Interface",$D51*'Signal Count'!$H$14,
)))))))))</f>
        <v>0</v>
      </c>
      <c r="L51" s="166">
        <f>IF($C51="Open/Close Pneumatic Valve",$D51*'Signal Count'!$I$5,
IF($C51="Modulating Pneumatic Valve",$D51*'Signal Count'!$I$6,
IF($C51="Motor Operated Valve",$D51*'Signal Count'!$I$7,
IF($C51="MCC Motor Starter",$D51*'Signal Count'!$I$8,
IF($C51="Motor Feeder Swgr Breaker",$D51*'Signal Count'!$I$9,
IF($C51="Main/Tie/Xfmr Feeder Swgr Breaker",$D51*'Signal Count'!$I$10,
IF($C51="Switchgear Main/Tie Breaker",$D51*'Signal Count'!$I$11,
IF($C51="Control Panel",$D51*'Signal Count'!$I$13,
IF($C51="PLC Interface",$D51*'Signal Count'!$I$14,
)))))))))</f>
        <v>0</v>
      </c>
      <c r="M51" s="166">
        <f>IF($C51="Open/Close Pneumatic Valve",$D51*'Signal Count'!$J$5,
IF($C51="Modulating Pneumatic Valve",$D51*'Signal Count'!$J$6,
IF($C51="Motor Operated Valve",$D51*'Signal Count'!$J$7,
IF($C51="MCC Motor Starter",$D51*'Signal Count'!$J$8,
IF($C51="Motor Feeder Swgr Breaker",$D51*'Signal Count'!$J$9,
IF($C51="Main/Tie/Xfmr Feeder Swgr Breaker",$D51*'Signal Count'!$J$10,
IF($C51="Switchgear Main/Tie Breaker",$D51*'Signal Count'!$J$11,
IF($C51="Control Panel",$D51*'Signal Count'!$J$13,
IF($C51="PLC Interface",$D51*'Signal Count'!$J$14,
)))))))))</f>
        <v>0</v>
      </c>
      <c r="N51" s="166">
        <f>IF($C51="Open/Close Pneumatic Valve",$D51*'Signal Count'!$K$5,
IF($C51="Modulating Pneumatic Valve",$D51*'Signal Count'!$K$6,
IF($C51="Motor Operated Valve",$D51*'Signal Count'!$K$7,
IF($C51="MCC Motor Starter",$D51*'Signal Count'!$K$8,
IF($C51="Motor Feeder Swgr Breaker",$D51*'Signal Count'!$K$9,
IF($C51="Main/Tie/Xfmr Feeder Swgr Breaker",$D51*'Signal Count'!$K$10,
IF($C51="Switchgear Main/Tie Breaker",$D51*'Signal Count'!$K$11,
IF($C51="Control Panel",$D51*'Signal Count'!$K$13,
IF($C51="PLC Interface",$D51*'Signal Count'!$K$14,
)))))))))</f>
        <v>0</v>
      </c>
      <c r="O51" s="166">
        <f>IF($C51="Open/Close Pneumatic Valve",$D51*'Signal Count'!$L$5,
IF($C51="Modulating Pneumatic Valve",$D51*'Signal Count'!$L$6,
IF($C51="Motor Operated Valve",$D51*'Signal Count'!$L$7,
IF($C51="MCC Motor Starter",$D51*'Signal Count'!$L$8,
IF($C51="Motor Feeder Swgr Breaker",$D51*'Signal Count'!$L$9,
IF($C51="Main/Tie/Xfmr Feeder Swgr Breaker",$D51*'Signal Count'!$L$10,
IF($C51="Switchgear Main/Tie Breaker",$D51*'Signal Count'!$L$11,
IF($C51="Control Panel",$D51*'Signal Count'!$L$13,
IF($C51="PLC Interface",$D51*'Signal Count'!$L$14,
)))))))))</f>
        <v>0</v>
      </c>
      <c r="P51" s="166">
        <f>IF($C51="Open/Close Pneumatic Valve",$D51*'Signal Count'!$M$5,
IF($C51="Modulating Pneumatic Valve",$D51*'Signal Count'!$M$6,
IF($C51="Motor Operated Valve",$D51*'Signal Count'!$M$7,
IF($C51="MCC Motor Starter",$D51*'Signal Count'!$M$8,
IF($C51="Motor Feeder Swgr Breaker",$D51*'Signal Count'!$M$9,
IF($C51="Main/Tie/Xfmr Feeder Swgr Breaker",$D51*'Signal Count'!$M$10,
IF($C51="Switchgear Main/Tie Breaker",$D51*'Signal Count'!$M$11,
IF($C51="Control Panel",$D51*'Signal Count'!$M$13,
IF($C51="PLC Interface",$D51*'Signal Count'!$M$14,
)))))))))</f>
        <v>0</v>
      </c>
      <c r="Q51" s="18"/>
      <c r="S51" s="13"/>
      <c r="T51" s="13"/>
      <c r="U51" s="13"/>
    </row>
    <row r="52" spans="1:21" s="76" customFormat="1" x14ac:dyDescent="0.25">
      <c r="A52" s="60" t="s">
        <v>16</v>
      </c>
      <c r="B52" s="123" t="s">
        <v>36</v>
      </c>
      <c r="C52" s="60" t="s">
        <v>137</v>
      </c>
      <c r="D52" s="107"/>
      <c r="E52" s="18" t="s">
        <v>43</v>
      </c>
      <c r="F52" s="18">
        <f>IF($C52="Open/Close Pneumatic Valve",$D52*'Signal Count'!$C$5,
IF($C52="Modulating Pneumatic Valve",$D52*'Signal Count'!$C$6,
IF($C52="Motor Operated Valve",$D52*'Signal Count'!$C$7,
IF($C52="MCC Motor Starter",$D52*'Signal Count'!$C$8,
IF($C52="Motor Feeder Swgr Breaker",$D52*'Signal Count'!$C$9,
IF($C52="Main/Tie/Xfmr Feeder Swgr Breaker",$D52*'Signal Count'!$C$10,
IF($C52="Switchgear Main/Tie Breaker",$D52*'Signal Count'!$C$11,
IF($C52="Control Panel",$D52*'Signal Count'!$C$13,
IF($C52="PLC Interface",$D52*'Signal Count'!$C$14,
)))))))))</f>
        <v>0</v>
      </c>
      <c r="G52" s="166">
        <f>IF($C52="Open/Close Pneumatic Valve",$D52*'Signal Count'!$D$5,
IF($C52="Modulating Pneumatic Valve",$D52*'Signal Count'!$D$6,
IF($C52="Motor Operated Valve",$D52*'Signal Count'!$D$7,
IF($C52="MCC Motor Starter",$D52*'Signal Count'!$D$8,
IF($C52="Motor Feeder Swgr Breaker",$D52*'Signal Count'!$D$9,
IF($C52="Main/Tie/Xfmr Feeder Swgr Breaker",$D52*'Signal Count'!$D$10,
IF($C52="Switchgear Main/Tie Breaker",$D52*'Signal Count'!$D$11,
IF($C52="Control Panel",$D52*'Signal Count'!$D$13,
IF($C52="PLC Interface",$D52*'Signal Count'!$D$14,
)))))))))</f>
        <v>0</v>
      </c>
      <c r="H52" s="166">
        <f>IF($C52="Open/Close Pneumatic Valve",$D52*'Signal Count'!$E$5,
IF($C52="Modulating Pneumatic Valve",$D52*'Signal Count'!$E$6,
IF($C52="Motor Operated Valve",$D52*'Signal Count'!$E$7,
IF($C52="MCC Motor Starter",$D52*'Signal Count'!$E$8,
IF($C52="Motor Feeder Swgr Breaker",$D52*'Signal Count'!$E$9,
IF($C52="Main/Tie/Xfmr Feeder Swgr Breaker",$D52*'Signal Count'!$E$10,
IF($C52="Switchgear Main/Tie Breaker",$D52*'Signal Count'!$E$11,
IF($C52="Control Panel",$D52*'Signal Count'!$E$13,
IF($C52="PLC Interface",$D52*'Signal Count'!$E$14,
)))))))))</f>
        <v>0</v>
      </c>
      <c r="I52" s="166">
        <f>IF($C52="Open/Close Pneumatic Valve",$D52*'Signal Count'!$F$5,
IF($C52="Modulating Pneumatic Valve",$D52*'Signal Count'!$F$6,
IF($C52="Motor Operated Valve",$D52*'Signal Count'!$F$7,
IF($C52="MCC Motor Starter",$D52*'Signal Count'!$F$8,
IF($C52="Motor Feeder Swgr Breaker",$D52*'Signal Count'!$F$9,
IF($C52="Main/Tie/Xfmr Feeder Swgr Breaker",$D52*'Signal Count'!$F$10,
IF($C52="Switchgear Main/Tie Breaker",$D52*'Signal Count'!$F$11,
IF($C52="Control Panel",$D52*'Signal Count'!$F$13,
IF($C52="PLC Interface",$D52*'Signal Count'!$F$14,
)))))))))</f>
        <v>0</v>
      </c>
      <c r="J52" s="166">
        <f>IF($C52="Open/Close Pneumatic Valve",$D52*'Signal Count'!$G$5,
IF($C52="Modulating Pneumatic Valve",$D52*'Signal Count'!$G$6,
IF($C52="Motor Operated Valve",$D52*'Signal Count'!$G$7,
IF($C52="MCC Motor Starter",$D52*'Signal Count'!$G$8,
IF($C52="Motor Feeder Swgr Breaker",$D52*'Signal Count'!$G$9,
IF($C52="Main/Tie/Xfmr Feeder Swgr Breaker",$D52*'Signal Count'!$G$10,
IF($C52="Switchgear Main/Tie Breaker",$D52*'Signal Count'!$G$11,
IF($C52="Control Panel",$D52*'Signal Count'!$G$13,
IF($C52="PLC Interface",$D52*'Signal Count'!$G$14,
)))))))))</f>
        <v>0</v>
      </c>
      <c r="K52" s="166">
        <f>IF($C52="Open/Close Pneumatic Valve",$D52*'Signal Count'!$H$5,
IF($C52="Modulating Pneumatic Valve",$D52*'Signal Count'!$H$6,
IF($C52="Motor Operated Valve",$D52*'Signal Count'!$H$7,
IF($C52="MCC Motor Starter",$D52*'Signal Count'!$H$8,
IF($C52="Motor Feeder Swgr Breaker",$D52*'Signal Count'!$H$9,
IF($C52="Main/Tie/Xfmr Feeder Swgr Breaker",$D52*'Signal Count'!$H$10,
IF($C52="Switchgear Main/Tie Breaker",$D52*'Signal Count'!$H$11,
IF($C52="Control Panel",$D52*'Signal Count'!$H$13,
IF($C52="PLC Interface",$D52*'Signal Count'!$H$14,
)))))))))</f>
        <v>0</v>
      </c>
      <c r="L52" s="166">
        <f>IF($C52="Open/Close Pneumatic Valve",$D52*'Signal Count'!$I$5,
IF($C52="Modulating Pneumatic Valve",$D52*'Signal Count'!$I$6,
IF($C52="Motor Operated Valve",$D52*'Signal Count'!$I$7,
IF($C52="MCC Motor Starter",$D52*'Signal Count'!$I$8,
IF($C52="Motor Feeder Swgr Breaker",$D52*'Signal Count'!$I$9,
IF($C52="Main/Tie/Xfmr Feeder Swgr Breaker",$D52*'Signal Count'!$I$10,
IF($C52="Switchgear Main/Tie Breaker",$D52*'Signal Count'!$I$11,
IF($C52="Control Panel",$D52*'Signal Count'!$I$13,
IF($C52="PLC Interface",$D52*'Signal Count'!$I$14,
)))))))))</f>
        <v>0</v>
      </c>
      <c r="M52" s="166">
        <f>IF($C52="Open/Close Pneumatic Valve",$D52*'Signal Count'!$J$5,
IF($C52="Modulating Pneumatic Valve",$D52*'Signal Count'!$J$6,
IF($C52="Motor Operated Valve",$D52*'Signal Count'!$J$7,
IF($C52="MCC Motor Starter",$D52*'Signal Count'!$J$8,
IF($C52="Motor Feeder Swgr Breaker",$D52*'Signal Count'!$J$9,
IF($C52="Main/Tie/Xfmr Feeder Swgr Breaker",$D52*'Signal Count'!$J$10,
IF($C52="Switchgear Main/Tie Breaker",$D52*'Signal Count'!$J$11,
IF($C52="Control Panel",$D52*'Signal Count'!$J$13,
IF($C52="PLC Interface",$D52*'Signal Count'!$J$14,
)))))))))</f>
        <v>0</v>
      </c>
      <c r="N52" s="166">
        <f>IF($C52="Open/Close Pneumatic Valve",$D52*'Signal Count'!$K$5,
IF($C52="Modulating Pneumatic Valve",$D52*'Signal Count'!$K$6,
IF($C52="Motor Operated Valve",$D52*'Signal Count'!$K$7,
IF($C52="MCC Motor Starter",$D52*'Signal Count'!$K$8,
IF($C52="Motor Feeder Swgr Breaker",$D52*'Signal Count'!$K$9,
IF($C52="Main/Tie/Xfmr Feeder Swgr Breaker",$D52*'Signal Count'!$K$10,
IF($C52="Switchgear Main/Tie Breaker",$D52*'Signal Count'!$K$11,
IF($C52="Control Panel",$D52*'Signal Count'!$K$13,
IF($C52="PLC Interface",$D52*'Signal Count'!$K$14,
)))))))))</f>
        <v>0</v>
      </c>
      <c r="O52" s="166">
        <f>IF($C52="Open/Close Pneumatic Valve",$D52*'Signal Count'!$L$5,
IF($C52="Modulating Pneumatic Valve",$D52*'Signal Count'!$L$6,
IF($C52="Motor Operated Valve",$D52*'Signal Count'!$L$7,
IF($C52="MCC Motor Starter",$D52*'Signal Count'!$L$8,
IF($C52="Motor Feeder Swgr Breaker",$D52*'Signal Count'!$L$9,
IF($C52="Main/Tie/Xfmr Feeder Swgr Breaker",$D52*'Signal Count'!$L$10,
IF($C52="Switchgear Main/Tie Breaker",$D52*'Signal Count'!$L$11,
IF($C52="Control Panel",$D52*'Signal Count'!$L$13,
IF($C52="PLC Interface",$D52*'Signal Count'!$L$14,
)))))))))</f>
        <v>0</v>
      </c>
      <c r="P52" s="166">
        <f>IF($C52="Open/Close Pneumatic Valve",$D52*'Signal Count'!$M$5,
IF($C52="Modulating Pneumatic Valve",$D52*'Signal Count'!$M$6,
IF($C52="Motor Operated Valve",$D52*'Signal Count'!$M$7,
IF($C52="MCC Motor Starter",$D52*'Signal Count'!$M$8,
IF($C52="Motor Feeder Swgr Breaker",$D52*'Signal Count'!$M$9,
IF($C52="Main/Tie/Xfmr Feeder Swgr Breaker",$D52*'Signal Count'!$M$10,
IF($C52="Switchgear Main/Tie Breaker",$D52*'Signal Count'!$M$11,
IF($C52="Control Panel",$D52*'Signal Count'!$M$13,
IF($C52="PLC Interface",$D52*'Signal Count'!$M$14,
)))))))))</f>
        <v>0</v>
      </c>
      <c r="Q52" s="18"/>
      <c r="S52" s="13"/>
      <c r="T52" s="13"/>
      <c r="U52" s="13"/>
    </row>
    <row r="53" spans="1:21" x14ac:dyDescent="0.25">
      <c r="A53" s="60" t="s">
        <v>143</v>
      </c>
      <c r="B53" s="123"/>
      <c r="C53" s="60" t="s">
        <v>40</v>
      </c>
      <c r="D53" s="107"/>
      <c r="E53" s="18" t="s">
        <v>43</v>
      </c>
      <c r="F53" s="18">
        <f>IF($C53="Open/Close Pneumatic Valve",$D53*'Signal Count'!$C$5,
IF($C53="Modulating Pneumatic Valve",$D53*'Signal Count'!$C$6,
IF($C53="Motor Operated Valve",$D53*'Signal Count'!$C$7,
IF($C53="MCC Motor Starter",$D53*'Signal Count'!$C$8,
IF($C53="Motor Feeder Swgr Breaker",$D53*'Signal Count'!$C$9,
IF($C53="Main/Tie/Xfmr Feeder Swgr Breaker",$D53*'Signal Count'!$C$10,
IF($C53="Switchgear Main/Tie Breaker",$D53*'Signal Count'!$C$11
)))))))</f>
        <v>0</v>
      </c>
      <c r="G53" s="18">
        <f>IF($C53="Open/Close Pneumatic Valve",$D53*'Signal Count'!$D$5,
IF($C53="Modulating Pneumatic Valve",$D53*'Signal Count'!$D$6,
IF($C53="Motor Operated Valve",$D53*'Signal Count'!$D$7,
IF($C53="MCC Motor Starter",$D53*'Signal Count'!$D$8,
IF($C53="Motor Feeder Swgr Breaker",$D53*'Signal Count'!$D$9,
IF($C53="Main/Tie/Xfmr Feeder Swgr Breaker",$D53*'Signal Count'!$D$10,
IF($C53="Switchgear Main/Tie Breaker",$D53*'Signal Count'!$D$11
)))))))</f>
        <v>0</v>
      </c>
      <c r="H53" s="18">
        <f>IF($C53="Open/Close Pneumatic Valve",$D53*'Signal Count'!$E$5,
IF($C53="Modulating Pneumatic Valve",$D53*'Signal Count'!$E$6,
IF($C53="Motor Operated Valve",$D53*'Signal Count'!$E$7,
IF($C53="MCC Motor Starter",$D53*'Signal Count'!$E$8,
IF($C53="Motor Feeder Swgr Breaker",$D53*'Signal Count'!$E$9,
IF($C53="Main/Tie/Xfmr Feeder Swgr Breaker",$D53*'Signal Count'!$E$10,
IF($C53="Switchgear Main/Tie Breaker",$D53*'Signal Count'!$E$11
)))))))</f>
        <v>0</v>
      </c>
      <c r="I53" s="18">
        <f>IF($C53="Open/Close Pneumatic Valve",$D53*'Signal Count'!$F$5,
IF($C53="Modulating Pneumatic Valve",$D53*'Signal Count'!$F$6,
IF($C53="Motor Operated Valve",$D53*'Signal Count'!$F$7,
IF($C53="MCC Motor Starter",$D53*'Signal Count'!$F$8,
IF($C53="Motor Feeder Swgr Breaker",$D53*'Signal Count'!$F$9,
IF($C53="Main/Tie/Xfmr Feeder Swgr Breaker",$D53*'Signal Count'!$F$10,
IF($C53="Switchgear Main/Tie Breaker",$D53*'Signal Count'!$F$11
)))))))</f>
        <v>0</v>
      </c>
      <c r="J53" s="18">
        <f>IF($C53="Open/Close Pneumatic Valve",$D53*'Signal Count'!$G$5,
IF($C53="Modulating Pneumatic Valve",$D53*'Signal Count'!$G$6,
IF($C53="Motor Operated Valve",$D53*'Signal Count'!$G$7,
IF($C53="MCC Motor Starter",$D53*'Signal Count'!$G$8,
IF($C53="Motor Feeder Swgr Breaker",$D53*'Signal Count'!$G$9,
IF($C53="Main/Tie/Xfmr Feeder Swgr Breaker",$D53*'Signal Count'!$G$10,
IF($C53="Switchgear Main/Tie Breaker",$D53*'Signal Count'!$G$11
)))))))</f>
        <v>0</v>
      </c>
      <c r="K53" s="18">
        <f>IF($C53="Open/Close Pneumatic Valve",$D53*'Signal Count'!$H$5,
IF($C53="Modulating Pneumatic Valve",$D53*'Signal Count'!$H$6,
IF($C53="Motor Operated Valve",$D53*'Signal Count'!$H$7,
IF($C53="MCC Motor Starter",$D53*'Signal Count'!$H$8,
IF($C53="Motor Feeder Swgr Breaker",$D53*'Signal Count'!$H$9,
IF($C53="Main/Tie/Xfmr Feeder Swgr Breaker",$D53*'Signal Count'!$H$10,
IF($C53="Switchgear Main/Tie Breaker",$D53*'Signal Count'!$H$11
)))))))</f>
        <v>0</v>
      </c>
      <c r="L53" s="18">
        <f>IF($C53="Open/Close Pneumatic Valve",$D53*'Signal Count'!$I$5,
IF($C53="Modulating Pneumatic Valve",$D53*'Signal Count'!$I$6,
IF($C53="Motor Operated Valve",$D53*'Signal Count'!$I$7,
IF($C53="MCC Motor Starter",$D53*'Signal Count'!$I$8,
IF($C53="Motor Feeder Swgr Breaker",$D53*'Signal Count'!$I$9,
IF($C53="Main/Tie/Xfmr Feeder Swgr Breaker",$D53*'Signal Count'!$I$10,
IF($C53="Switchgear Main/Tie Breaker",$D53*'Signal Count'!$I$11
)))))))</f>
        <v>0</v>
      </c>
      <c r="M53" s="18">
        <f>IF($C53="Open/Close Pneumatic Valve",$D53*'Signal Count'!$J$5,
IF($C53="Modulating Pneumatic Valve",$D53*'Signal Count'!$J$6,
IF($C53="Motor Operated Valve",$D53*'Signal Count'!$J$7,
IF($C53="MCC Motor Starter",$D53*'Signal Count'!$J$8,
IF($C53="Motor Feeder Swgr Breaker",$D53*'Signal Count'!$J$9,
IF($C53="Main/Tie/Xfmr Feeder Swgr Breaker",$D53*'Signal Count'!$J$10,
IF($C53="Switchgear Main/Tie Breaker",$D53*'Signal Count'!$J$11
)))))))</f>
        <v>0</v>
      </c>
      <c r="N53" s="18">
        <f>IF($C53="Open/Close Pneumatic Valve",$D53*'Signal Count'!$K$5,
IF($C53="Modulating Pneumatic Valve",$D53*'Signal Count'!$K$6,
IF($C53="Motor Operated Valve",$D53*'Signal Count'!$K$7,
IF($C53="MCC Motor Starter",$D53*'Signal Count'!$K$8,
IF($C53="Motor Feeder Swgr Breaker",$D53*'Signal Count'!$K$9,
IF($C53="Main/Tie/Xfmr Feeder Swgr Breaker",$D53*'Signal Count'!$K$10,
IF($C53="Switchgear Main/Tie Breaker",$D53*'Signal Count'!$K$11
)))))))</f>
        <v>0</v>
      </c>
      <c r="O53" s="166">
        <f>IF($C53="Open/Close Pneumatic Valve",$D53*'Signal Count'!$L$5,
IF($C53="Modulating Pneumatic Valve",$D53*'Signal Count'!$L$6,
IF($C53="Motor Operated Valve",$D53*'Signal Count'!$L$7,
IF($C53="MCC Motor Starter",$D53*'Signal Count'!$L$8,
IF($C53="Motor Feeder Swgr Breaker",$D53*'Signal Count'!$L$9,
IF($C53="Main/Tie/Xfmr Feeder Swgr Breaker",$D53*'Signal Count'!$L$10,
IF($C53="Switchgear Main/Tie Breaker",$D53*'Signal Count'!$L$11
)))))))</f>
        <v>0</v>
      </c>
      <c r="P53" s="18">
        <f>IF($C53="Open/Close Pneumatic Valve",$D53*'Signal Count'!$M$5,
IF($C53="Modulating Pneumatic Valve",$D53*'Signal Count'!$M$6,
IF($C53="Motor Operated Valve",$D53*'Signal Count'!$M$7,
IF($C53="MCC Motor Starter",$D53*'Signal Count'!$M$8,
IF($C53="Motor Feeder Swgr Breaker",$D53*'Signal Count'!$M$9,
IF($C53="Main/Tie/Xfmr Feeder Swgr Breaker",$D53*'Signal Count'!$M$10,
IF($C53="Switchgear Main/Tie Breaker",$D53*'Signal Count'!$M$11
)))))))</f>
        <v>0</v>
      </c>
      <c r="Q53" s="18"/>
    </row>
    <row r="54" spans="1:21" x14ac:dyDescent="0.25">
      <c r="A54" s="60" t="s">
        <v>136</v>
      </c>
      <c r="B54" s="123"/>
      <c r="C54" s="60" t="s">
        <v>47</v>
      </c>
      <c r="D54" s="107"/>
      <c r="E54" s="18" t="s">
        <v>43</v>
      </c>
      <c r="F54" s="18">
        <f>IF($C54="Open/Close Pneumatic Valve",$D54*'Signal Count'!$C$5,
IF($C54="Modulating Pneumatic Valve",$D54*'Signal Count'!$C$6,
IF($C54="Motor Operated Valve",$D54*'Signal Count'!$C$7,
IF($C54="MCC Motor Starter",$D54*'Signal Count'!$C$8,
IF($C54="Motor Feeder Swgr Breaker",$D54*'Signal Count'!$C$9,
IF($C54="Main/Tie/Xfmr Feeder Swgr Breaker",$D54*'Signal Count'!$C$10,
IF($C54="Switchgear Main/Tie Breaker",$D54*'Signal Count'!$C$11
)))))))</f>
        <v>0</v>
      </c>
      <c r="G54" s="18">
        <f>IF($C54="Open/Close Pneumatic Valve",$D54*'Signal Count'!$D$5,
IF($C54="Modulating Pneumatic Valve",$D54*'Signal Count'!$D$6,
IF($C54="Motor Operated Valve",$D54*'Signal Count'!$D$7,
IF($C54="MCC Motor Starter",$D54*'Signal Count'!$D$8,
IF($C54="Motor Feeder Swgr Breaker",$D54*'Signal Count'!$D$9,
IF($C54="Main/Tie/Xfmr Feeder Swgr Breaker",$D54*'Signal Count'!$D$10,
IF($C54="Switchgear Main/Tie Breaker",$D54*'Signal Count'!$D$11
)))))))</f>
        <v>0</v>
      </c>
      <c r="H54" s="18">
        <f>IF($C54="Open/Close Pneumatic Valve",$D54*'Signal Count'!$E$5,
IF($C54="Modulating Pneumatic Valve",$D54*'Signal Count'!$E$6,
IF($C54="Motor Operated Valve",$D54*'Signal Count'!$E$7,
IF($C54="MCC Motor Starter",$D54*'Signal Count'!$E$8,
IF($C54="Motor Feeder Swgr Breaker",$D54*'Signal Count'!$E$9,
IF($C54="Main/Tie/Xfmr Feeder Swgr Breaker",$D54*'Signal Count'!$E$10,
IF($C54="Switchgear Main/Tie Breaker",$D54*'Signal Count'!$E$11
)))))))</f>
        <v>0</v>
      </c>
      <c r="I54" s="18">
        <f>IF($C54="Open/Close Pneumatic Valve",$D54*'Signal Count'!$F$5,
IF($C54="Modulating Pneumatic Valve",$D54*'Signal Count'!$F$6,
IF($C54="Motor Operated Valve",$D54*'Signal Count'!$F$7,
IF($C54="MCC Motor Starter",$D54*'Signal Count'!$F$8,
IF($C54="Motor Feeder Swgr Breaker",$D54*'Signal Count'!$F$9,
IF($C54="Main/Tie/Xfmr Feeder Swgr Breaker",$D54*'Signal Count'!$F$10,
IF($C54="Switchgear Main/Tie Breaker",$D54*'Signal Count'!$F$11
)))))))</f>
        <v>0</v>
      </c>
      <c r="J54" s="18">
        <f>IF($C54="Open/Close Pneumatic Valve",$D54*'Signal Count'!$G$5,
IF($C54="Modulating Pneumatic Valve",$D54*'Signal Count'!$G$6,
IF($C54="Motor Operated Valve",$D54*'Signal Count'!$G$7,
IF($C54="MCC Motor Starter",$D54*'Signal Count'!$G$8,
IF($C54="Motor Feeder Swgr Breaker",$D54*'Signal Count'!$G$9,
IF($C54="Main/Tie/Xfmr Feeder Swgr Breaker",$D54*'Signal Count'!$G$10,
IF($C54="Switchgear Main/Tie Breaker",$D54*'Signal Count'!$G$11
)))))))</f>
        <v>0</v>
      </c>
      <c r="K54" s="18">
        <f>IF($C54="Open/Close Pneumatic Valve",$D54*'Signal Count'!$H$5,
IF($C54="Modulating Pneumatic Valve",$D54*'Signal Count'!$H$6,
IF($C54="Motor Operated Valve",$D54*'Signal Count'!$H$7,
IF($C54="MCC Motor Starter",$D54*'Signal Count'!$H$8,
IF($C54="Motor Feeder Swgr Breaker",$D54*'Signal Count'!$H$9,
IF($C54="Main/Tie/Xfmr Feeder Swgr Breaker",$D54*'Signal Count'!$H$10,
IF($C54="Switchgear Main/Tie Breaker",$D54*'Signal Count'!$H$11
)))))))</f>
        <v>0</v>
      </c>
      <c r="L54" s="18">
        <f>IF($C54="Open/Close Pneumatic Valve",$D54*'Signal Count'!$I$5,
IF($C54="Modulating Pneumatic Valve",$D54*'Signal Count'!$I$6,
IF($C54="Motor Operated Valve",$D54*'Signal Count'!$I$7,
IF($C54="MCC Motor Starter",$D54*'Signal Count'!$I$8,
IF($C54="Motor Feeder Swgr Breaker",$D54*'Signal Count'!$I$9,
IF($C54="Main/Tie/Xfmr Feeder Swgr Breaker",$D54*'Signal Count'!$I$10,
IF($C54="Switchgear Main/Tie Breaker",$D54*'Signal Count'!$I$11
)))))))</f>
        <v>0</v>
      </c>
      <c r="M54" s="18">
        <f>IF($C54="Open/Close Pneumatic Valve",$D54*'Signal Count'!$J$5,
IF($C54="Modulating Pneumatic Valve",$D54*'Signal Count'!$J$6,
IF($C54="Motor Operated Valve",$D54*'Signal Count'!$J$7,
IF($C54="MCC Motor Starter",$D54*'Signal Count'!$J$8,
IF($C54="Motor Feeder Swgr Breaker",$D54*'Signal Count'!$J$9,
IF($C54="Main/Tie/Xfmr Feeder Swgr Breaker",$D54*'Signal Count'!$J$10,
IF($C54="Switchgear Main/Tie Breaker",$D54*'Signal Count'!$J$11
)))))))</f>
        <v>0</v>
      </c>
      <c r="N54" s="18">
        <f>IF($C54="Open/Close Pneumatic Valve",$D54*'Signal Count'!$K$5,
IF($C54="Modulating Pneumatic Valve",$D54*'Signal Count'!$K$6,
IF($C54="Motor Operated Valve",$D54*'Signal Count'!$K$7,
IF($C54="MCC Motor Starter",$D54*'Signal Count'!$K$8,
IF($C54="Motor Feeder Swgr Breaker",$D54*'Signal Count'!$K$9,
IF($C54="Main/Tie/Xfmr Feeder Swgr Breaker",$D54*'Signal Count'!$K$10,
IF($C54="Switchgear Main/Tie Breaker",$D54*'Signal Count'!$K$11
)))))))</f>
        <v>0</v>
      </c>
      <c r="O54" s="166">
        <f>IF($C54="Open/Close Pneumatic Valve",$D54*'Signal Count'!$L$5,
IF($C54="Modulating Pneumatic Valve",$D54*'Signal Count'!$L$6,
IF($C54="Motor Operated Valve",$D54*'Signal Count'!$L$7,
IF($C54="MCC Motor Starter",$D54*'Signal Count'!$L$8,
IF($C54="Motor Feeder Swgr Breaker",$D54*'Signal Count'!$L$9,
IF($C54="Main/Tie/Xfmr Feeder Swgr Breaker",$D54*'Signal Count'!$L$10,
IF($C54="Switchgear Main/Tie Breaker",$D54*'Signal Count'!$L$11
)))))))</f>
        <v>0</v>
      </c>
      <c r="P54" s="18">
        <f>IF($C54="Open/Close Pneumatic Valve",$D54*'Signal Count'!$M$5,
IF($C54="Modulating Pneumatic Valve",$D54*'Signal Count'!$M$6,
IF($C54="Motor Operated Valve",$D54*'Signal Count'!$M$7,
IF($C54="MCC Motor Starter",$D54*'Signal Count'!$M$8,
IF($C54="Motor Feeder Swgr Breaker",$D54*'Signal Count'!$M$9,
IF($C54="Main/Tie/Xfmr Feeder Swgr Breaker",$D54*'Signal Count'!$M$10,
IF($C54="Switchgear Main/Tie Breaker",$D54*'Signal Count'!$M$11
)))))))</f>
        <v>0</v>
      </c>
      <c r="Q54" s="18"/>
    </row>
    <row r="55" spans="1:21" x14ac:dyDescent="0.25">
      <c r="A55" s="60" t="s">
        <v>136</v>
      </c>
      <c r="B55" s="123"/>
      <c r="C55" s="60" t="s">
        <v>48</v>
      </c>
      <c r="D55" s="107"/>
      <c r="E55" s="18" t="s">
        <v>43</v>
      </c>
      <c r="F55" s="18">
        <f>IF($C55="Open/Close Pneumatic Valve",$D55*'Signal Count'!$C$5,
IF($C55="Modulating Pneumatic Valve",$D55*'Signal Count'!$C$6,
IF($C55="Motor Operated Valve",$D55*'Signal Count'!$C$7,
IF($C55="MCC Motor Starter",$D55*'Signal Count'!$C$8,
IF($C55="Motor Feeder Swgr Breaker",$D55*'Signal Count'!$C$9,
IF($C55="Main/Tie/Xfmr Feeder Swgr Breaker",$D55*'Signal Count'!$C$10,
IF($C55="Switchgear Main/Tie Breaker",$D55*'Signal Count'!$C$11
)))))))</f>
        <v>0</v>
      </c>
      <c r="G55" s="18">
        <f>IF($C55="Open/Close Pneumatic Valve",$D55*'Signal Count'!$D$5,
IF($C55="Modulating Pneumatic Valve",$D55*'Signal Count'!$D$6,
IF($C55="Motor Operated Valve",$D55*'Signal Count'!$D$7,
IF($C55="MCC Motor Starter",$D55*'Signal Count'!$D$8,
IF($C55="Motor Feeder Swgr Breaker",$D55*'Signal Count'!$D$9,
IF($C55="Main/Tie/Xfmr Feeder Swgr Breaker",$D55*'Signal Count'!$D$10,
IF($C55="Switchgear Main/Tie Breaker",$D55*'Signal Count'!$D$11
)))))))</f>
        <v>0</v>
      </c>
      <c r="H55" s="18">
        <f>IF($C55="Open/Close Pneumatic Valve",$D55*'Signal Count'!$E$5,
IF($C55="Modulating Pneumatic Valve",$D55*'Signal Count'!$E$6,
IF($C55="Motor Operated Valve",$D55*'Signal Count'!$E$7,
IF($C55="MCC Motor Starter",$D55*'Signal Count'!$E$8,
IF($C55="Motor Feeder Swgr Breaker",$D55*'Signal Count'!$E$9,
IF($C55="Main/Tie/Xfmr Feeder Swgr Breaker",$D55*'Signal Count'!$E$10,
IF($C55="Switchgear Main/Tie Breaker",$D55*'Signal Count'!$E$11
)))))))</f>
        <v>0</v>
      </c>
      <c r="I55" s="18">
        <f>IF($C55="Open/Close Pneumatic Valve",$D55*'Signal Count'!$F$5,
IF($C55="Modulating Pneumatic Valve",$D55*'Signal Count'!$F$6,
IF($C55="Motor Operated Valve",$D55*'Signal Count'!$F$7,
IF($C55="MCC Motor Starter",$D55*'Signal Count'!$F$8,
IF($C55="Motor Feeder Swgr Breaker",$D55*'Signal Count'!$F$9,
IF($C55="Main/Tie/Xfmr Feeder Swgr Breaker",$D55*'Signal Count'!$F$10,
IF($C55="Switchgear Main/Tie Breaker",$D55*'Signal Count'!$F$11
)))))))</f>
        <v>0</v>
      </c>
      <c r="J55" s="18">
        <f>IF($C55="Open/Close Pneumatic Valve",$D55*'Signal Count'!$G$5,
IF($C55="Modulating Pneumatic Valve",$D55*'Signal Count'!$G$6,
IF($C55="Motor Operated Valve",$D55*'Signal Count'!$G$7,
IF($C55="MCC Motor Starter",$D55*'Signal Count'!$G$8,
IF($C55="Motor Feeder Swgr Breaker",$D55*'Signal Count'!$G$9,
IF($C55="Main/Tie/Xfmr Feeder Swgr Breaker",$D55*'Signal Count'!$G$10,
IF($C55="Switchgear Main/Tie Breaker",$D55*'Signal Count'!$G$11
)))))))</f>
        <v>0</v>
      </c>
      <c r="K55" s="18">
        <f>IF($C55="Open/Close Pneumatic Valve",$D55*'Signal Count'!$H$5,
IF($C55="Modulating Pneumatic Valve",$D55*'Signal Count'!$H$6,
IF($C55="Motor Operated Valve",$D55*'Signal Count'!$H$7,
IF($C55="MCC Motor Starter",$D55*'Signal Count'!$H$8,
IF($C55="Motor Feeder Swgr Breaker",$D55*'Signal Count'!$H$9,
IF($C55="Main/Tie/Xfmr Feeder Swgr Breaker",$D55*'Signal Count'!$H$10,
IF($C55="Switchgear Main/Tie Breaker",$D55*'Signal Count'!$H$11
)))))))</f>
        <v>0</v>
      </c>
      <c r="L55" s="18">
        <f>IF($C55="Open/Close Pneumatic Valve",$D55*'Signal Count'!$I$5,
IF($C55="Modulating Pneumatic Valve",$D55*'Signal Count'!$I$6,
IF($C55="Motor Operated Valve",$D55*'Signal Count'!$I$7,
IF($C55="MCC Motor Starter",$D55*'Signal Count'!$I$8,
IF($C55="Motor Feeder Swgr Breaker",$D55*'Signal Count'!$I$9,
IF($C55="Main/Tie/Xfmr Feeder Swgr Breaker",$D55*'Signal Count'!$I$10,
IF($C55="Switchgear Main/Tie Breaker",$D55*'Signal Count'!$I$11
)))))))</f>
        <v>0</v>
      </c>
      <c r="M55" s="18">
        <f>IF($C55="Open/Close Pneumatic Valve",$D55*'Signal Count'!$J$5,
IF($C55="Modulating Pneumatic Valve",$D55*'Signal Count'!$J$6,
IF($C55="Motor Operated Valve",$D55*'Signal Count'!$J$7,
IF($C55="MCC Motor Starter",$D55*'Signal Count'!$J$8,
IF($C55="Motor Feeder Swgr Breaker",$D55*'Signal Count'!$J$9,
IF($C55="Main/Tie/Xfmr Feeder Swgr Breaker",$D55*'Signal Count'!$J$10,
IF($C55="Switchgear Main/Tie Breaker",$D55*'Signal Count'!$J$11
)))))))</f>
        <v>0</v>
      </c>
      <c r="N55" s="18">
        <f>IF($C55="Open/Close Pneumatic Valve",$D55*'Signal Count'!$K$5,
IF($C55="Modulating Pneumatic Valve",$D55*'Signal Count'!$K$6,
IF($C55="Motor Operated Valve",$D55*'Signal Count'!$K$7,
IF($C55="MCC Motor Starter",$D55*'Signal Count'!$K$8,
IF($C55="Motor Feeder Swgr Breaker",$D55*'Signal Count'!$K$9,
IF($C55="Main/Tie/Xfmr Feeder Swgr Breaker",$D55*'Signal Count'!$K$10,
IF($C55="Switchgear Main/Tie Breaker",$D55*'Signal Count'!$K$11
)))))))</f>
        <v>0</v>
      </c>
      <c r="O55" s="166">
        <f>IF($C55="Open/Close Pneumatic Valve",$D55*'Signal Count'!$L$5,
IF($C55="Modulating Pneumatic Valve",$D55*'Signal Count'!$L$6,
IF($C55="Motor Operated Valve",$D55*'Signal Count'!$L$7,
IF($C55="MCC Motor Starter",$D55*'Signal Count'!$L$8,
IF($C55="Motor Feeder Swgr Breaker",$D55*'Signal Count'!$L$9,
IF($C55="Main/Tie/Xfmr Feeder Swgr Breaker",$D55*'Signal Count'!$L$10,
IF($C55="Switchgear Main/Tie Breaker",$D55*'Signal Count'!$L$11
)))))))</f>
        <v>0</v>
      </c>
      <c r="P55" s="18">
        <f>IF($C55="Open/Close Pneumatic Valve",$D55*'Signal Count'!$M$5,
IF($C55="Modulating Pneumatic Valve",$D55*'Signal Count'!$M$6,
IF($C55="Motor Operated Valve",$D55*'Signal Count'!$M$7,
IF($C55="MCC Motor Starter",$D55*'Signal Count'!$M$8,
IF($C55="Motor Feeder Swgr Breaker",$D55*'Signal Count'!$M$9,
IF($C55="Main/Tie/Xfmr Feeder Swgr Breaker",$D55*'Signal Count'!$M$10,
IF($C55="Switchgear Main/Tie Breaker",$D55*'Signal Count'!$M$11
)))))))</f>
        <v>0</v>
      </c>
      <c r="Q55" s="18"/>
    </row>
    <row r="56" spans="1:21" x14ac:dyDescent="0.25">
      <c r="A56" s="60" t="s">
        <v>136</v>
      </c>
      <c r="B56" s="123"/>
      <c r="C56" s="60" t="s">
        <v>49</v>
      </c>
      <c r="D56" s="107"/>
      <c r="E56" s="18" t="s">
        <v>43</v>
      </c>
      <c r="F56" s="18">
        <f>IF($C56="Open/Close Pneumatic Valve",$D56*'Signal Count'!$C$5,
IF($C56="Modulating Pneumatic Valve",$D56*'Signal Count'!$C$6,
IF($C56="Motor Operated Valve",$D56*'Signal Count'!$C$7,
IF($C56="MCC Motor Starter",$D56*'Signal Count'!$C$8,
IF($C56="Motor Feeder Swgr Breaker",$D56*'Signal Count'!$C$9,
IF($C56="Main/Tie/Xfmr Feeder Swgr Breaker",$D56*'Signal Count'!$C$10,
IF($C56="Switchgear Main/Tie Breaker",$D56*'Signal Count'!$C$11
)))))))</f>
        <v>0</v>
      </c>
      <c r="G56" s="18">
        <f>IF($C56="Open/Close Pneumatic Valve",$D56*'Signal Count'!$D$5,
IF($C56="Modulating Pneumatic Valve",$D56*'Signal Count'!$D$6,
IF($C56="Motor Operated Valve",$D56*'Signal Count'!$D$7,
IF($C56="MCC Motor Starter",$D56*'Signal Count'!$D$8,
IF($C56="Motor Feeder Swgr Breaker",$D56*'Signal Count'!$D$9,
IF($C56="Main/Tie/Xfmr Feeder Swgr Breaker",$D56*'Signal Count'!$D$10,
IF($C56="Switchgear Main/Tie Breaker",$D56*'Signal Count'!$D$11
)))))))</f>
        <v>0</v>
      </c>
      <c r="H56" s="18">
        <f>IF($C56="Open/Close Pneumatic Valve",$D56*'Signal Count'!$E$5,
IF($C56="Modulating Pneumatic Valve",$D56*'Signal Count'!$E$6,
IF($C56="Motor Operated Valve",$D56*'Signal Count'!$E$7,
IF($C56="MCC Motor Starter",$D56*'Signal Count'!$E$8,
IF($C56="Motor Feeder Swgr Breaker",$D56*'Signal Count'!$E$9,
IF($C56="Main/Tie/Xfmr Feeder Swgr Breaker",$D56*'Signal Count'!$E$10,
IF($C56="Switchgear Main/Tie Breaker",$D56*'Signal Count'!$E$11
)))))))</f>
        <v>0</v>
      </c>
      <c r="I56" s="18">
        <f>IF($C56="Open/Close Pneumatic Valve",$D56*'Signal Count'!$F$5,
IF($C56="Modulating Pneumatic Valve",$D56*'Signal Count'!$F$6,
IF($C56="Motor Operated Valve",$D56*'Signal Count'!$F$7,
IF($C56="MCC Motor Starter",$D56*'Signal Count'!$F$8,
IF($C56="Motor Feeder Swgr Breaker",$D56*'Signal Count'!$F$9,
IF($C56="Main/Tie/Xfmr Feeder Swgr Breaker",$D56*'Signal Count'!$F$10,
IF($C56="Switchgear Main/Tie Breaker",$D56*'Signal Count'!$F$11
)))))))</f>
        <v>0</v>
      </c>
      <c r="J56" s="18">
        <f>IF($C56="Open/Close Pneumatic Valve",$D56*'Signal Count'!$G$5,
IF($C56="Modulating Pneumatic Valve",$D56*'Signal Count'!$G$6,
IF($C56="Motor Operated Valve",$D56*'Signal Count'!$G$7,
IF($C56="MCC Motor Starter",$D56*'Signal Count'!$G$8,
IF($C56="Motor Feeder Swgr Breaker",$D56*'Signal Count'!$G$9,
IF($C56="Main/Tie/Xfmr Feeder Swgr Breaker",$D56*'Signal Count'!$G$10,
IF($C56="Switchgear Main/Tie Breaker",$D56*'Signal Count'!$G$11
)))))))</f>
        <v>0</v>
      </c>
      <c r="K56" s="18">
        <f>IF($C56="Open/Close Pneumatic Valve",$D56*'Signal Count'!$H$5,
IF($C56="Modulating Pneumatic Valve",$D56*'Signal Count'!$H$6,
IF($C56="Motor Operated Valve",$D56*'Signal Count'!$H$7,
IF($C56="MCC Motor Starter",$D56*'Signal Count'!$H$8,
IF($C56="Motor Feeder Swgr Breaker",$D56*'Signal Count'!$H$9,
IF($C56="Main/Tie/Xfmr Feeder Swgr Breaker",$D56*'Signal Count'!$H$10,
IF($C56="Switchgear Main/Tie Breaker",$D56*'Signal Count'!$H$11
)))))))</f>
        <v>0</v>
      </c>
      <c r="L56" s="18">
        <f>IF($C56="Open/Close Pneumatic Valve",$D56*'Signal Count'!$I$5,
IF($C56="Modulating Pneumatic Valve",$D56*'Signal Count'!$I$6,
IF($C56="Motor Operated Valve",$D56*'Signal Count'!$I$7,
IF($C56="MCC Motor Starter",$D56*'Signal Count'!$I$8,
IF($C56="Motor Feeder Swgr Breaker",$D56*'Signal Count'!$I$9,
IF($C56="Main/Tie/Xfmr Feeder Swgr Breaker",$D56*'Signal Count'!$I$10,
IF($C56="Switchgear Main/Tie Breaker",$D56*'Signal Count'!$I$11
)))))))</f>
        <v>0</v>
      </c>
      <c r="M56" s="18">
        <f>IF($C56="Open/Close Pneumatic Valve",$D56*'Signal Count'!$J$5,
IF($C56="Modulating Pneumatic Valve",$D56*'Signal Count'!$J$6,
IF($C56="Motor Operated Valve",$D56*'Signal Count'!$J$7,
IF($C56="MCC Motor Starter",$D56*'Signal Count'!$J$8,
IF($C56="Motor Feeder Swgr Breaker",$D56*'Signal Count'!$J$9,
IF($C56="Main/Tie/Xfmr Feeder Swgr Breaker",$D56*'Signal Count'!$J$10,
IF($C56="Switchgear Main/Tie Breaker",$D56*'Signal Count'!$J$11
)))))))</f>
        <v>0</v>
      </c>
      <c r="N56" s="18">
        <f>IF($C56="Open/Close Pneumatic Valve",$D56*'Signal Count'!$K$5,
IF($C56="Modulating Pneumatic Valve",$D56*'Signal Count'!$K$6,
IF($C56="Motor Operated Valve",$D56*'Signal Count'!$K$7,
IF($C56="MCC Motor Starter",$D56*'Signal Count'!$K$8,
IF($C56="Motor Feeder Swgr Breaker",$D56*'Signal Count'!$K$9,
IF($C56="Main/Tie/Xfmr Feeder Swgr Breaker",$D56*'Signal Count'!$K$10,
IF($C56="Switchgear Main/Tie Breaker",$D56*'Signal Count'!$K$11
)))))))</f>
        <v>0</v>
      </c>
      <c r="O56" s="166">
        <f>IF($C56="Open/Close Pneumatic Valve",$D56*'Signal Count'!$L$5,
IF($C56="Modulating Pneumatic Valve",$D56*'Signal Count'!$L$6,
IF($C56="Motor Operated Valve",$D56*'Signal Count'!$L$7,
IF($C56="MCC Motor Starter",$D56*'Signal Count'!$L$8,
IF($C56="Motor Feeder Swgr Breaker",$D56*'Signal Count'!$L$9,
IF($C56="Main/Tie/Xfmr Feeder Swgr Breaker",$D56*'Signal Count'!$L$10,
IF($C56="Switchgear Main/Tie Breaker",$D56*'Signal Count'!$L$11
)))))))</f>
        <v>0</v>
      </c>
      <c r="P56" s="18">
        <f>IF($C56="Open/Close Pneumatic Valve",$D56*'Signal Count'!$M$5,
IF($C56="Modulating Pneumatic Valve",$D56*'Signal Count'!$M$6,
IF($C56="Motor Operated Valve",$D56*'Signal Count'!$M$7,
IF($C56="MCC Motor Starter",$D56*'Signal Count'!$M$8,
IF($C56="Motor Feeder Swgr Breaker",$D56*'Signal Count'!$M$9,
IF($C56="Main/Tie/Xfmr Feeder Swgr Breaker",$D56*'Signal Count'!$M$10,
IF($C56="Switchgear Main/Tie Breaker",$D56*'Signal Count'!$M$11
)))))))</f>
        <v>0</v>
      </c>
      <c r="Q56" s="18"/>
    </row>
    <row r="57" spans="1:21" s="76" customFormat="1" x14ac:dyDescent="0.25">
      <c r="A57" s="60"/>
      <c r="B57" s="123"/>
      <c r="C57" s="60" t="s">
        <v>200</v>
      </c>
      <c r="D57" s="107"/>
      <c r="E57" s="18" t="s">
        <v>43</v>
      </c>
      <c r="F57" s="18">
        <f>IF($C57="Open/Close Pneumatic Valve",$D57*'Signal Count'!$C$5,
IF($C57="Modulating Pneumatic Valve",$D57*'Signal Count'!$C$6,
IF($C57="Motor Operated Valve",$D57*'Signal Count'!$C$7,
IF($C57="MCC Motor Starter",$D57*'Signal Count'!$C$8,
IF($C57="Motor Feeder Swgr Breaker",$D57*'Signal Count'!$C$9,
IF($C57="Main/Tie/Xfmr Feeder Swgr Breaker",$D57*'Signal Count'!$C$10,
IF($C57="Switchgear Main/Tie Breaker",$D57*'Signal Count'!$C$11,
IF($C57="HRSG",$D57*'Signal Count'!$C$21,
IF($C57="CT",$D57*'Signal Count'!$C$22,
IF($C57="ST",$D57*'Signal Count'!$C$23,
IF($C57="SCR",$D57*'Signal Count'!$C$24
)))))))))))</f>
        <v>0</v>
      </c>
      <c r="G57" s="18">
        <f>IF($C57="Open/Close Pneumatic Valve",$D57*'Signal Count'!$D$5,
IF($C57="Modulating Pneumatic Valve",$D57*'Signal Count'!$D$6,
IF($C57="Motor Operated Valve",$D57*'Signal Count'!$D$7,
IF($C57="MCC Motor Starter",$D57*'Signal Count'!$D$8,
IF($C57="Motor Feeder Swgr Breaker",$D57*'Signal Count'!$D$9,
IF($C57="Main/Tie/Xfmr Feeder Swgr Breaker",$D57*'Signal Count'!$D$10,
IF($C57="Switchgear Main/Tie Breaker",$D57*'Signal Count'!$D$11,
IF($C57="HRSG",$D57*'Signal Count'!$D$21,
IF($C57="CT",$D57*'Signal Count'!$D$22,
IF($C57="ST",$D57*'Signal Count'!$D$23,
IF($C57="SCR",$D57*'Signal Count'!$D$24
)))))))))))</f>
        <v>0</v>
      </c>
      <c r="H57" s="18">
        <f>IF($C57="Open/Close Pneumatic Valve",$D57*'Signal Count'!$E$5,
IF($C57="Modulating Pneumatic Valve",$D57*'Signal Count'!$E$6,
IF($C57="Motor Operated Valve",$D57*'Signal Count'!$E$7,
IF($C57="MCC Motor Starter",$D57*'Signal Count'!$E$8,
IF($C57="Motor Feeder Swgr Breaker",$D57*'Signal Count'!$E$9,
IF($C57="Main/Tie/Xfmr Feeder Swgr Breaker",$D57*'Signal Count'!$E$10,
IF($C57="Switchgear Main/Tie Breaker",$D57*'Signal Count'!$E$11,
IF($C57="HRSG",$D57*'Signal Count'!$E$21,
IF($C57="CT",$D57*'Signal Count'!$E$22,
IF($C57="ST",$D57*'Signal Count'!$E$23,
IF($C57="SCR",$D57*'Signal Count'!$E$24
)))))))))))</f>
        <v>0</v>
      </c>
      <c r="I57" s="18">
        <f>IF($C57="Open/Close Pneumatic Valve",$D57*'Signal Count'!$F$5,
IF($C57="Modulating Pneumatic Valve",$D57*'Signal Count'!$F$6,
IF($C57="Motor Operated Valve",$D57*'Signal Count'!$F$7,
IF($C57="MCC Motor Starter",$D57*'Signal Count'!$F$8,
IF($C57="Motor Feeder Swgr Breaker",$D57*'Signal Count'!$F$9,
IF($C57="Main/Tie/Xfmr Feeder Swgr Breaker",$D57*'Signal Count'!$F$10,
IF($C57="Switchgear Main/Tie Breaker",$D57*'Signal Count'!$F$11,
IF($C57="HRSG",$D57*'Signal Count'!$F$21,
IF($C57="CT",$D57*'Signal Count'!$F$22,
IF($C57="ST",$D57*'Signal Count'!$F$23,
IF($C57="SCR",$D57*'Signal Count'!$F$24
)))))))))))</f>
        <v>0</v>
      </c>
      <c r="J57" s="18">
        <f>IF($C57="Open/Close Pneumatic Valve",$D57*'Signal Count'!$G$5,
IF($C57="Modulating Pneumatic Valve",$D57*'Signal Count'!$G$6,
IF($C57="Motor Operated Valve",$D57*'Signal Count'!$G$7,
IF($C57="MCC Motor Starter",$D57*'Signal Count'!$G$8,
IF($C57="Motor Feeder Swgr Breaker",$D57*'Signal Count'!$G$9,
IF($C57="Main/Tie/Xfmr Feeder Swgr Breaker",$D57*'Signal Count'!$G$10,
IF($C57="Switchgear Main/Tie Breaker",$D57*'Signal Count'!$G$11,
IF($C57="HRSG",$D57*'Signal Count'!$G$21,
IF($C57="CT",$D57*'Signal Count'!$G$22,
IF($C57="ST",$D57*'Signal Count'!$G$23,
IF($C57="SCR",$D57*'Signal Count'!$G$24
)))))))))))</f>
        <v>0</v>
      </c>
      <c r="K57" s="18">
        <f>IF($C57="Open/Close Pneumatic Valve",$D57*'Signal Count'!$H$5,
IF($C57="Modulating Pneumatic Valve",$D57*'Signal Count'!$H$6,
IF($C57="Motor Operated Valve",$D57*'Signal Count'!$H$7,
IF($C57="MCC Motor Starter",$D57*'Signal Count'!$H$8,
IF($C57="Motor Feeder Swgr Breaker",$D57*'Signal Count'!$H$9,
IF($C57="Main/Tie/Xfmr Feeder Swgr Breaker",$D57*'Signal Count'!$H$10,
IF($C57="Switchgear Main/Tie Breaker",$D57*'Signal Count'!$H$11,
IF($C57="HRSG",$D57*'Signal Count'!$H$21,
IF($C57="CT",$D57*'Signal Count'!$H$22,
IF($C57="ST",$D57*'Signal Count'!$H$23,
IF($C57="SCR",$D57*'Signal Count'!$H$24
)))))))))))</f>
        <v>0</v>
      </c>
      <c r="L57" s="18">
        <f>IF($C57="Open/Close Pneumatic Valve",$D57*'Signal Count'!$I$5,
IF($C57="Modulating Pneumatic Valve",$D57*'Signal Count'!$I$6,
IF($C57="Motor Operated Valve",$D57*'Signal Count'!$I$7,
IF($C57="MCC Motor Starter",$D57*'Signal Count'!$I$8,
IF($C57="Motor Feeder Swgr Breaker",$D57*'Signal Count'!$I$9,
IF($C57="Main/Tie/Xfmr Feeder Swgr Breaker",$D57*'Signal Count'!$I$10,
IF($C57="Switchgear Main/Tie Breaker",$D57*'Signal Count'!$I$11,
IF($C57="HRSG",$D57*'Signal Count'!$I$21,
IF($C57="CT",$D57*'Signal Count'!$I$22,
IF($C57="ST",$D57*'Signal Count'!$I$23,
IF($C57="SCR",$D57*'Signal Count'!$I$24
)))))))))))</f>
        <v>0</v>
      </c>
      <c r="M57" s="18">
        <f>IF($C57="Open/Close Pneumatic Valve",$D57*'Signal Count'!$J$5,
IF($C57="Modulating Pneumatic Valve",$D57*'Signal Count'!$J$6,
IF($C57="Motor Operated Valve",$D57*'Signal Count'!$J$7,
IF($C57="MCC Motor Starter",$D57*'Signal Count'!$J$8,
IF($C57="Motor Feeder Swgr Breaker",$D57*'Signal Count'!$J$9,
IF($C57="Main/Tie/Xfmr Feeder Swgr Breaker",$D57*'Signal Count'!$J$10,
IF($C57="Switchgear Main/Tie Breaker",$D57*'Signal Count'!$J$11,
IF($C57="HRSG",$D57*'Signal Count'!$J$21,
IF($C57="CT",$D57*'Signal Count'!$J$22,
IF($C57="ST",$D57*'Signal Count'!$J$23,
IF($C57="SCR",$D57*'Signal Count'!$J$24
)))))))))))</f>
        <v>0</v>
      </c>
      <c r="N57" s="18">
        <f>IF($C57="Open/Close Pneumatic Valve",$D57*'Signal Count'!$K$5,
IF($C57="Modulating Pneumatic Valve",$D57*'Signal Count'!$K$6,
IF($C57="Motor Operated Valve",$D57*'Signal Count'!$K$7,
IF($C57="MCC Motor Starter",$D57*'Signal Count'!$K$8,
IF($C57="Motor Feeder Swgr Breaker",$D57*'Signal Count'!$K$9,
IF($C57="Main/Tie/Xfmr Feeder Swgr Breaker",$D57*'Signal Count'!$K$10,
IF($C57="Switchgear Main/Tie Breaker",$D57*'Signal Count'!$K$11,
IF($C57="HRSG",$D57*'Signal Count'!$K$21,
IF($C57="CT",$D57*'Signal Count'!$K$22,
IF($C57="ST",$D57*'Signal Count'!$K$23,
IF($C57="SCR",$D57*'Signal Count'!$K$24
)))))))))))</f>
        <v>0</v>
      </c>
      <c r="O57" s="166">
        <f>IF($C57="Open/Close Pneumatic Valve",$D57*'Signal Count'!$L$5,
IF($C57="Modulating Pneumatic Valve",$D57*'Signal Count'!$L$6,
IF($C57="Motor Operated Valve",$D57*'Signal Count'!$L$7,
IF($C57="MCC Motor Starter",$D57*'Signal Count'!$L$8,
IF($C57="Motor Feeder Swgr Breaker",$D57*'Signal Count'!$L$9,
IF($C57="Main/Tie/Xfmr Feeder Swgr Breaker",$D57*'Signal Count'!$L$10,
IF($C57="Switchgear Main/Tie Breaker",$D57*'Signal Count'!$L$11,
IF($C57="HRSG",$D57*'Signal Count'!$L$21,
IF($C57="CT",$D57*'Signal Count'!$L$22,
IF($C57="ST",$D57*'Signal Count'!$L$23,
IF($C57="SCR",$D57*'Signal Count'!$L$24
)))))))))))</f>
        <v>0</v>
      </c>
      <c r="P57" s="18">
        <f>IF($C57="Open/Close Pneumatic Valve",$D57*'Signal Count'!$M$5,
IF($C57="Modulating Pneumatic Valve",$D57*'Signal Count'!$M$6,
IF($C57="Motor Operated Valve",$D57*'Signal Count'!$M$7,
IF($C57="MCC Motor Starter",$D57*'Signal Count'!$M$8,
IF($C57="Motor Feeder Swgr Breaker",$D57*'Signal Count'!$M$9,
IF($C57="Main/Tie/Xfmr Feeder Swgr Breaker",$D57*'Signal Count'!$M$10,
IF($C57="Switchgear Main/Tie Breaker",$D57*'Signal Count'!$M$11,
IF($C57="HRSG",$D57*'Signal Count'!$M$21,
IF($C57="CT",$D57*'Signal Count'!$M$22,
IF($C57="ST",$D57*'Signal Count'!$M$23,
IF($C57="SCR",$D57*'Signal Count'!$M$24
)))))))))))</f>
        <v>0</v>
      </c>
      <c r="Q57" s="18" t="s">
        <v>31</v>
      </c>
    </row>
    <row r="58" spans="1:21" s="76" customFormat="1" x14ac:dyDescent="0.25">
      <c r="A58" s="60"/>
      <c r="B58" s="123"/>
      <c r="C58" s="60" t="s">
        <v>205</v>
      </c>
      <c r="D58" s="107"/>
      <c r="E58" s="18" t="s">
        <v>43</v>
      </c>
      <c r="F58" s="18">
        <f>IF($C58="Open/Close Pneumatic Valve",$D58*'Signal Count'!$C$5,
IF($C58="Modulating Pneumatic Valve",$D58*'Signal Count'!$C$6,
IF($C58="Motor Operated Valve",$D58*'Signal Count'!$C$7,
IF($C58="MCC Motor Starter",$D58*'Signal Count'!$C$8,
IF($C58="Motor Feeder Swgr Breaker",$D58*'Signal Count'!$C$9,
IF($C58="Main/Tie/Xfmr Feeder Swgr Breaker",$D58*'Signal Count'!$C$10,
IF($C58="Switchgear Main/Tie Breaker",$D58*'Signal Count'!$C$11,
IF($C58="HRSG",$D58*'Signal Count'!$C$21,
IF($C58="CT",$D58*'Signal Count'!$C$22,
IF($C58="ST",$D58*'Signal Count'!$C$23,
IF($C58="SCR",$D58*'Signal Count'!$C$24
)))))))))))</f>
        <v>0</v>
      </c>
      <c r="G58" s="18">
        <f>IF($C58="Open/Close Pneumatic Valve",$D58*'Signal Count'!$D$5,
IF($C58="Modulating Pneumatic Valve",$D58*'Signal Count'!$D$6,
IF($C58="Motor Operated Valve",$D58*'Signal Count'!$D$7,
IF($C58="MCC Motor Starter",$D58*'Signal Count'!$D$8,
IF($C58="Motor Feeder Swgr Breaker",$D58*'Signal Count'!$D$9,
IF($C58="Main/Tie/Xfmr Feeder Swgr Breaker",$D58*'Signal Count'!$D$10,
IF($C58="Switchgear Main/Tie Breaker",$D58*'Signal Count'!$D$11,
IF($C58="HRSG",$D58*'Signal Count'!$D$21,
IF($C58="CT",$D58*'Signal Count'!$D$22,
IF($C58="ST",$D58*'Signal Count'!$D$23,
IF($C58="SCR",$D58*'Signal Count'!$D$24
)))))))))))</f>
        <v>0</v>
      </c>
      <c r="H58" s="18">
        <f>IF($C58="Open/Close Pneumatic Valve",$D58*'Signal Count'!$E$5,
IF($C58="Modulating Pneumatic Valve",$D58*'Signal Count'!$E$6,
IF($C58="Motor Operated Valve",$D58*'Signal Count'!$E$7,
IF($C58="MCC Motor Starter",$D58*'Signal Count'!$E$8,
IF($C58="Motor Feeder Swgr Breaker",$D58*'Signal Count'!$E$9,
IF($C58="Main/Tie/Xfmr Feeder Swgr Breaker",$D58*'Signal Count'!$E$10,
IF($C58="Switchgear Main/Tie Breaker",$D58*'Signal Count'!$E$11,
IF($C58="HRSG",$D58*'Signal Count'!$E$21,
IF($C58="CT",$D58*'Signal Count'!$E$22,
IF($C58="ST",$D58*'Signal Count'!$E$23,
IF($C58="SCR",$D58*'Signal Count'!$E$24
)))))))))))</f>
        <v>0</v>
      </c>
      <c r="I58" s="18">
        <f>IF($C58="Open/Close Pneumatic Valve",$D58*'Signal Count'!$F$5,
IF($C58="Modulating Pneumatic Valve",$D58*'Signal Count'!$F$6,
IF($C58="Motor Operated Valve",$D58*'Signal Count'!$F$7,
IF($C58="MCC Motor Starter",$D58*'Signal Count'!$F$8,
IF($C58="Motor Feeder Swgr Breaker",$D58*'Signal Count'!$F$9,
IF($C58="Main/Tie/Xfmr Feeder Swgr Breaker",$D58*'Signal Count'!$F$10,
IF($C58="Switchgear Main/Tie Breaker",$D58*'Signal Count'!$F$11,
IF($C58="HRSG",$D58*'Signal Count'!$F$21,
IF($C58="CT",$D58*'Signal Count'!$F$22,
IF($C58="ST",$D58*'Signal Count'!$F$23,
IF($C58="SCR",$D58*'Signal Count'!$F$24
)))))))))))</f>
        <v>0</v>
      </c>
      <c r="J58" s="18">
        <f>IF($C58="Open/Close Pneumatic Valve",$D58*'Signal Count'!$G$5,
IF($C58="Modulating Pneumatic Valve",$D58*'Signal Count'!$G$6,
IF($C58="Motor Operated Valve",$D58*'Signal Count'!$G$7,
IF($C58="MCC Motor Starter",$D58*'Signal Count'!$G$8,
IF($C58="Motor Feeder Swgr Breaker",$D58*'Signal Count'!$G$9,
IF($C58="Main/Tie/Xfmr Feeder Swgr Breaker",$D58*'Signal Count'!$G$10,
IF($C58="Switchgear Main/Tie Breaker",$D58*'Signal Count'!$G$11,
IF($C58="HRSG",$D58*'Signal Count'!$G$21,
IF($C58="CT",$D58*'Signal Count'!$G$22,
IF($C58="ST",$D58*'Signal Count'!$G$23,
IF($C58="SCR",$D58*'Signal Count'!$G$24
)))))))))))</f>
        <v>0</v>
      </c>
      <c r="K58" s="18">
        <f>IF($C58="Open/Close Pneumatic Valve",$D58*'Signal Count'!$H$5,
IF($C58="Modulating Pneumatic Valve",$D58*'Signal Count'!$H$6,
IF($C58="Motor Operated Valve",$D58*'Signal Count'!$H$7,
IF($C58="MCC Motor Starter",$D58*'Signal Count'!$H$8,
IF($C58="Motor Feeder Swgr Breaker",$D58*'Signal Count'!$H$9,
IF($C58="Main/Tie/Xfmr Feeder Swgr Breaker",$D58*'Signal Count'!$H$10,
IF($C58="Switchgear Main/Tie Breaker",$D58*'Signal Count'!$H$11,
IF($C58="HRSG",$D58*'Signal Count'!$H$21,
IF($C58="CT",$D58*'Signal Count'!$H$22,
IF($C58="ST",$D58*'Signal Count'!$H$23,
IF($C58="SCR",$D58*'Signal Count'!$H$24
)))))))))))</f>
        <v>0</v>
      </c>
      <c r="L58" s="18">
        <f>IF($C58="Open/Close Pneumatic Valve",$D58*'Signal Count'!$I$5,
IF($C58="Modulating Pneumatic Valve",$D58*'Signal Count'!$I$6,
IF($C58="Motor Operated Valve",$D58*'Signal Count'!$I$7,
IF($C58="MCC Motor Starter",$D58*'Signal Count'!$I$8,
IF($C58="Motor Feeder Swgr Breaker",$D58*'Signal Count'!$I$9,
IF($C58="Main/Tie/Xfmr Feeder Swgr Breaker",$D58*'Signal Count'!$I$10,
IF($C58="Switchgear Main/Tie Breaker",$D58*'Signal Count'!$I$11,
IF($C58="HRSG",$D58*'Signal Count'!$I$21,
IF($C58="CT",$D58*'Signal Count'!$I$22,
IF($C58="ST",$D58*'Signal Count'!$I$23,
IF($C58="SCR",$D58*'Signal Count'!$I$24
)))))))))))</f>
        <v>0</v>
      </c>
      <c r="M58" s="18">
        <f>IF($C58="Open/Close Pneumatic Valve",$D58*'Signal Count'!$J$5,
IF($C58="Modulating Pneumatic Valve",$D58*'Signal Count'!$J$6,
IF($C58="Motor Operated Valve",$D58*'Signal Count'!$J$7,
IF($C58="MCC Motor Starter",$D58*'Signal Count'!$J$8,
IF($C58="Motor Feeder Swgr Breaker",$D58*'Signal Count'!$J$9,
IF($C58="Main/Tie/Xfmr Feeder Swgr Breaker",$D58*'Signal Count'!$J$10,
IF($C58="Switchgear Main/Tie Breaker",$D58*'Signal Count'!$J$11,
IF($C58="HRSG",$D58*'Signal Count'!$J$21,
IF($C58="CT",$D58*'Signal Count'!$J$22,
IF($C58="ST",$D58*'Signal Count'!$J$23,
IF($C58="SCR",$D58*'Signal Count'!$J$24
)))))))))))</f>
        <v>0</v>
      </c>
      <c r="N58" s="18">
        <f>IF($C58="Open/Close Pneumatic Valve",$D58*'Signal Count'!$K$5,
IF($C58="Modulating Pneumatic Valve",$D58*'Signal Count'!$K$6,
IF($C58="Motor Operated Valve",$D58*'Signal Count'!$K$7,
IF($C58="MCC Motor Starter",$D58*'Signal Count'!$K$8,
IF($C58="Motor Feeder Swgr Breaker",$D58*'Signal Count'!$K$9,
IF($C58="Main/Tie/Xfmr Feeder Swgr Breaker",$D58*'Signal Count'!$K$10,
IF($C58="Switchgear Main/Tie Breaker",$D58*'Signal Count'!$K$11,
IF($C58="HRSG",$D58*'Signal Count'!$K$21,
IF($C58="CT",$D58*'Signal Count'!$K$22,
IF($C58="ST",$D58*'Signal Count'!$K$23,
IF($C58="SCR",$D58*'Signal Count'!$K$24
)))))))))))</f>
        <v>0</v>
      </c>
      <c r="O58" s="166">
        <f>IF($C58="Open/Close Pneumatic Valve",$D58*'Signal Count'!$L$5,
IF($C58="Modulating Pneumatic Valve",$D58*'Signal Count'!$L$6,
IF($C58="Motor Operated Valve",$D58*'Signal Count'!$L$7,
IF($C58="MCC Motor Starter",$D58*'Signal Count'!$L$8,
IF($C58="Motor Feeder Swgr Breaker",$D58*'Signal Count'!$L$9,
IF($C58="Main/Tie/Xfmr Feeder Swgr Breaker",$D58*'Signal Count'!$L$10,
IF($C58="Switchgear Main/Tie Breaker",$D58*'Signal Count'!$L$11,
IF($C58="HRSG",$D58*'Signal Count'!$L$21,
IF($C58="CT",$D58*'Signal Count'!$L$22,
IF($C58="ST",$D58*'Signal Count'!$L$23,
IF($C58="SCR",$D58*'Signal Count'!$L$24
)))))))))))</f>
        <v>0</v>
      </c>
      <c r="P58" s="18">
        <f>IF($C58="Open/Close Pneumatic Valve",$D58*'Signal Count'!$M$5,
IF($C58="Modulating Pneumatic Valve",$D58*'Signal Count'!$M$6,
IF($C58="Motor Operated Valve",$D58*'Signal Count'!$M$7,
IF($C58="MCC Motor Starter",$D58*'Signal Count'!$M$8,
IF($C58="Motor Feeder Swgr Breaker",$D58*'Signal Count'!$M$9,
IF($C58="Main/Tie/Xfmr Feeder Swgr Breaker",$D58*'Signal Count'!$M$10,
IF($C58="Switchgear Main/Tie Breaker",$D58*'Signal Count'!$M$11,
IF($C58="HRSG",$D58*'Signal Count'!$M$21,
IF($C58="CT",$D58*'Signal Count'!$M$22,
IF($C58="ST",$D58*'Signal Count'!$M$23,
IF($C58="SCR",$D58*'Signal Count'!$M$24
)))))))))))</f>
        <v>0</v>
      </c>
      <c r="Q58" s="18" t="s">
        <v>31</v>
      </c>
    </row>
    <row r="59" spans="1:21" x14ac:dyDescent="0.25">
      <c r="A59" s="61" t="s">
        <v>16</v>
      </c>
      <c r="B59" s="124" t="s">
        <v>36</v>
      </c>
      <c r="C59" s="61" t="s">
        <v>41</v>
      </c>
      <c r="D59" s="108"/>
      <c r="E59" s="20" t="s">
        <v>44</v>
      </c>
      <c r="F59" s="20"/>
      <c r="G59" s="20"/>
      <c r="H59" s="20"/>
      <c r="I59" s="20"/>
      <c r="J59" s="20"/>
      <c r="K59" s="20"/>
      <c r="L59" s="20"/>
      <c r="M59" s="20"/>
      <c r="N59" s="20"/>
      <c r="O59" s="20"/>
      <c r="P59" s="20"/>
      <c r="Q59" s="20"/>
    </row>
    <row r="60" spans="1:21" x14ac:dyDescent="0.25">
      <c r="A60" s="61" t="s">
        <v>16</v>
      </c>
      <c r="B60" s="124" t="s">
        <v>36</v>
      </c>
      <c r="C60" s="61" t="s">
        <v>37</v>
      </c>
      <c r="D60" s="108"/>
      <c r="E60" s="20" t="s">
        <v>44</v>
      </c>
      <c r="F60" s="115">
        <f>IF($C60="Open/Close Pneumatic Valve",$D60*'Signal Count'!$C$5,
IF($C60="Modulating Pneumatic Valve",$D60*'Signal Count'!$C$6,
IF($C60="Motor Operated Valve",$D60*'Signal Count'!$C$7,
IF($C60="MCC Motor Starter",$D60*'Signal Count'!$C$8,
IF($C60="Motor Feeder Swgr Breaker",$D60*'Signal Count'!$C$9,
IF($C60="Main/Tie/Xfmr Feeder Swgr Breaker",$D60*'Signal Count'!$C$10,
IF($C60="Switchgear Main/Tie Breaker",$D60*'Signal Count'!$C$11
)))))))</f>
        <v>0</v>
      </c>
      <c r="G60" s="20">
        <f>IF($C60="Open/Close Pneumatic Valve",$D60*'Signal Count'!$D$5,
IF($C60="Modulating Pneumatic Valve",$D60*'Signal Count'!$D$6,
IF($C60="Motor Operated Valve",$D60*'Signal Count'!$D$7,
IF($C60="MCC Motor Starter",$D60*'Signal Count'!$D$8,
IF($C60="Motor Feeder Swgr Breaker",$D60*'Signal Count'!$D$9,
IF($C60="Main/Tie/Xfmr Feeder Swgr Breaker",$D60*'Signal Count'!$D$10,
IF($C60="Switchgear Main/Tie Breaker",$D60*'Signal Count'!$D$11
)))))))</f>
        <v>0</v>
      </c>
      <c r="H60" s="20">
        <f>IF($C60="Open/Close Pneumatic Valve",$D60*'Signal Count'!$E$5,
IF($C60="Modulating Pneumatic Valve",$D60*'Signal Count'!$E$6,
IF($C60="Motor Operated Valve",$D60*'Signal Count'!$E$7,
IF($C60="MCC Motor Starter",$D60*'Signal Count'!$E$8,
IF($C60="Motor Feeder Swgr Breaker",$D60*'Signal Count'!$E$9,
IF($C60="Main/Tie/Xfmr Feeder Swgr Breaker",$D60*'Signal Count'!$E$10,
IF($C60="Switchgear Main/Tie Breaker",$D60*'Signal Count'!$E$11
)))))))</f>
        <v>0</v>
      </c>
      <c r="I60" s="20">
        <f>IF($C60="Open/Close Pneumatic Valve",$D60*'Signal Count'!$F$5,
IF($C60="Modulating Pneumatic Valve",$D60*'Signal Count'!$F$6,
IF($C60="Motor Operated Valve",$D60*'Signal Count'!$F$7,
IF($C60="MCC Motor Starter",$D60*'Signal Count'!$F$8,
IF($C60="Motor Feeder Swgr Breaker",$D60*'Signal Count'!$F$9,
IF($C60="Main/Tie/Xfmr Feeder Swgr Breaker",$D60*'Signal Count'!$F$10,
IF($C60="Switchgear Main/Tie Breaker",$D60*'Signal Count'!$F$11
)))))))</f>
        <v>0</v>
      </c>
      <c r="J60" s="20">
        <f>IF($C60="Open/Close Pneumatic Valve",$D60*'Signal Count'!$G$5,
IF($C60="Modulating Pneumatic Valve",$D60*'Signal Count'!$G$6,
IF($C60="Motor Operated Valve",$D60*'Signal Count'!$G$7,
IF($C60="MCC Motor Starter",$D60*'Signal Count'!$G$8,
IF($C60="Motor Feeder Swgr Breaker",$D60*'Signal Count'!$G$9,
IF($C60="Main/Tie/Xfmr Feeder Swgr Breaker",$D60*'Signal Count'!$G$10,
IF($C60="Switchgear Main/Tie Breaker",$D60*'Signal Count'!$G$11
)))))))</f>
        <v>0</v>
      </c>
      <c r="K60" s="20">
        <f>IF($C60="Open/Close Pneumatic Valve",$D60*'Signal Count'!$H$5,
IF($C60="Modulating Pneumatic Valve",$D60*'Signal Count'!$H$6,
IF($C60="Motor Operated Valve",$D60*'Signal Count'!$H$7,
IF($C60="MCC Motor Starter",$D60*'Signal Count'!$H$8,
IF($C60="Motor Feeder Swgr Breaker",$D60*'Signal Count'!$H$9,
IF($C60="Main/Tie/Xfmr Feeder Swgr Breaker",$D60*'Signal Count'!$H$10,
IF($C60="Switchgear Main/Tie Breaker",$D60*'Signal Count'!$H$11
)))))))</f>
        <v>0</v>
      </c>
      <c r="L60" s="20">
        <f>IF($C60="Open/Close Pneumatic Valve",$D60*'Signal Count'!$I$5,
IF($C60="Modulating Pneumatic Valve",$D60*'Signal Count'!$I$6,
IF($C60="Motor Operated Valve",$D60*'Signal Count'!$I$7,
IF($C60="MCC Motor Starter",$D60*'Signal Count'!$I$8,
IF($C60="Motor Feeder Swgr Breaker",$D60*'Signal Count'!$I$9,
IF($C60="Main/Tie/Xfmr Feeder Swgr Breaker",$D60*'Signal Count'!$I$10,
IF($C60="Switchgear Main/Tie Breaker",$D60*'Signal Count'!$I$11
)))))))</f>
        <v>0</v>
      </c>
      <c r="M60" s="20">
        <f>IF($C60="Open/Close Pneumatic Valve",$D60*'Signal Count'!$J$5,
IF($C60="Modulating Pneumatic Valve",$D60*'Signal Count'!$J$6,
IF($C60="Motor Operated Valve",$D60*'Signal Count'!$J$7,
IF($C60="MCC Motor Starter",$D60*'Signal Count'!$J$8,
IF($C60="Motor Feeder Swgr Breaker",$D60*'Signal Count'!$J$9,
IF($C60="Main/Tie/Xfmr Feeder Swgr Breaker",$D60*'Signal Count'!$J$10,
IF($C60="Switchgear Main/Tie Breaker",$D60*'Signal Count'!$J$11
)))))))</f>
        <v>0</v>
      </c>
      <c r="N60" s="20">
        <f>IF($C60="Open/Close Pneumatic Valve",$D60*'Signal Count'!$K$5,
IF($C60="Modulating Pneumatic Valve",$D60*'Signal Count'!$K$6,
IF($C60="Motor Operated Valve",$D60*'Signal Count'!$K$7,
IF($C60="MCC Motor Starter",$D60*'Signal Count'!$K$8,
IF($C60="Motor Feeder Swgr Breaker",$D60*'Signal Count'!$K$9,
IF($C60="Main/Tie/Xfmr Feeder Swgr Breaker",$D60*'Signal Count'!$K$10,
IF($C60="Switchgear Main/Tie Breaker",$D60*'Signal Count'!$K$11
)))))))</f>
        <v>0</v>
      </c>
      <c r="O60" s="169">
        <f>IF($C60="Open/Close Pneumatic Valve",$D60*'Signal Count'!$L$5,
IF($C60="Modulating Pneumatic Valve",$D60*'Signal Count'!$L$6,
IF($C60="Motor Operated Valve",$D60*'Signal Count'!$L$7,
IF($C60="MCC Motor Starter",$D60*'Signal Count'!$L$8,
IF($C60="Motor Feeder Swgr Breaker",$D60*'Signal Count'!$L$9,
IF($C60="Main/Tie/Xfmr Feeder Swgr Breaker",$D60*'Signal Count'!$L$10,
IF($C60="Switchgear Main/Tie Breaker",$D60*'Signal Count'!$L$11
)))))))</f>
        <v>0</v>
      </c>
      <c r="P60" s="20">
        <f>IF($C60="Open/Close Pneumatic Valve",$D60*'Signal Count'!$M$5,
IF($C60="Modulating Pneumatic Valve",$D60*'Signal Count'!$M$6,
IF($C60="Motor Operated Valve",$D60*'Signal Count'!$M$7,
IF($C60="MCC Motor Starter",$D60*'Signal Count'!$M$8,
IF($C60="Motor Feeder Swgr Breaker",$D60*'Signal Count'!$M$9,
IF($C60="Main/Tie/Xfmr Feeder Swgr Breaker",$D60*'Signal Count'!$M$10,
IF($C60="Switchgear Main/Tie Breaker",$D60*'Signal Count'!$M$11
)))))))</f>
        <v>0</v>
      </c>
      <c r="Q60" s="20"/>
      <c r="S60" s="14"/>
      <c r="T60" s="14"/>
      <c r="U60" s="14"/>
    </row>
    <row r="61" spans="1:21" x14ac:dyDescent="0.25">
      <c r="A61" s="61" t="s">
        <v>16</v>
      </c>
      <c r="B61" s="124" t="s">
        <v>36</v>
      </c>
      <c r="C61" s="61" t="s">
        <v>38</v>
      </c>
      <c r="D61" s="108"/>
      <c r="E61" s="20" t="s">
        <v>44</v>
      </c>
      <c r="F61" s="20">
        <f>IF($C61="Open/Close Pneumatic Valve",$D61*'Signal Count'!$C$5,
IF($C61="Modulating Pneumatic Valve",$D61*'Signal Count'!$C$6,
IF($C61="Motor Operated Valve",$D61*'Signal Count'!$C$7,
IF($C61="MCC Motor Starter",$D61*'Signal Count'!$C$8,
IF($C61="Motor Feeder Swgr Breaker",$D61*'Signal Count'!$C$9,
IF($C61="Main/Tie/Xfmr Feeder Swgr Breaker",$D61*'Signal Count'!$C$10,
IF($C61="Switchgear Main/Tie Breaker",$D61*'Signal Count'!$C$11
)))))))</f>
        <v>0</v>
      </c>
      <c r="G61" s="20">
        <f>IF($C61="Open/Close Pneumatic Valve",$D61*'Signal Count'!$D$5,
IF($C61="Modulating Pneumatic Valve",$D61*'Signal Count'!$D$6,
IF($C61="Motor Operated Valve",$D61*'Signal Count'!$D$7,
IF($C61="MCC Motor Starter",$D61*'Signal Count'!$D$8,
IF($C61="Motor Feeder Swgr Breaker",$D61*'Signal Count'!$D$9,
IF($C61="Main/Tie/Xfmr Feeder Swgr Breaker",$D61*'Signal Count'!$D$10,
IF($C61="Switchgear Main/Tie Breaker",$D61*'Signal Count'!$D$11
)))))))</f>
        <v>0</v>
      </c>
      <c r="H61" s="20">
        <f>IF($C61="Open/Close Pneumatic Valve",$D61*'Signal Count'!$E$5,
IF($C61="Modulating Pneumatic Valve",$D61*'Signal Count'!$E$6,
IF($C61="Motor Operated Valve",$D61*'Signal Count'!$E$7,
IF($C61="MCC Motor Starter",$D61*'Signal Count'!$E$8,
IF($C61="Motor Feeder Swgr Breaker",$D61*'Signal Count'!$E$9,
IF($C61="Main/Tie/Xfmr Feeder Swgr Breaker",$D61*'Signal Count'!$E$10,
IF($C61="Switchgear Main/Tie Breaker",$D61*'Signal Count'!$E$11
)))))))</f>
        <v>0</v>
      </c>
      <c r="I61" s="20">
        <f>IF($C61="Open/Close Pneumatic Valve",$D61*'Signal Count'!$F$5,
IF($C61="Modulating Pneumatic Valve",$D61*'Signal Count'!$F$6,
IF($C61="Motor Operated Valve",$D61*'Signal Count'!$F$7,
IF($C61="MCC Motor Starter",$D61*'Signal Count'!$F$8,
IF($C61="Motor Feeder Swgr Breaker",$D61*'Signal Count'!$F$9,
IF($C61="Main/Tie/Xfmr Feeder Swgr Breaker",$D61*'Signal Count'!$F$10,
IF($C61="Switchgear Main/Tie Breaker",$D61*'Signal Count'!$F$11
)))))))</f>
        <v>0</v>
      </c>
      <c r="J61" s="20">
        <f>IF($C61="Open/Close Pneumatic Valve",$D61*'Signal Count'!$G$5,
IF($C61="Modulating Pneumatic Valve",$D61*'Signal Count'!$G$6,
IF($C61="Motor Operated Valve",$D61*'Signal Count'!$G$7,
IF($C61="MCC Motor Starter",$D61*'Signal Count'!$G$8,
IF($C61="Motor Feeder Swgr Breaker",$D61*'Signal Count'!$G$9,
IF($C61="Main/Tie/Xfmr Feeder Swgr Breaker",$D61*'Signal Count'!$G$10,
IF($C61="Switchgear Main/Tie Breaker",$D61*'Signal Count'!$G$11
)))))))</f>
        <v>0</v>
      </c>
      <c r="K61" s="20">
        <f>IF($C61="Open/Close Pneumatic Valve",$D61*'Signal Count'!$H$5,
IF($C61="Modulating Pneumatic Valve",$D61*'Signal Count'!$H$6,
IF($C61="Motor Operated Valve",$D61*'Signal Count'!$H$7,
IF($C61="MCC Motor Starter",$D61*'Signal Count'!$H$8,
IF($C61="Motor Feeder Swgr Breaker",$D61*'Signal Count'!$H$9,
IF($C61="Main/Tie/Xfmr Feeder Swgr Breaker",$D61*'Signal Count'!$H$10,
IF($C61="Switchgear Main/Tie Breaker",$D61*'Signal Count'!$H$11
)))))))</f>
        <v>0</v>
      </c>
      <c r="L61" s="20">
        <f>IF($C61="Open/Close Pneumatic Valve",$D61*'Signal Count'!$I$5,
IF($C61="Modulating Pneumatic Valve",$D61*'Signal Count'!$I$6,
IF($C61="Motor Operated Valve",$D61*'Signal Count'!$I$7,
IF($C61="MCC Motor Starter",$D61*'Signal Count'!$I$8,
IF($C61="Motor Feeder Swgr Breaker",$D61*'Signal Count'!$I$9,
IF($C61="Main/Tie/Xfmr Feeder Swgr Breaker",$D61*'Signal Count'!$I$10,
IF($C61="Switchgear Main/Tie Breaker",$D61*'Signal Count'!$I$11
)))))))</f>
        <v>0</v>
      </c>
      <c r="M61" s="20">
        <f>IF($C61="Open/Close Pneumatic Valve",$D61*'Signal Count'!$J$5,
IF($C61="Modulating Pneumatic Valve",$D61*'Signal Count'!$J$6,
IF($C61="Motor Operated Valve",$D61*'Signal Count'!$J$7,
IF($C61="MCC Motor Starter",$D61*'Signal Count'!$J$8,
IF($C61="Motor Feeder Swgr Breaker",$D61*'Signal Count'!$J$9,
IF($C61="Main/Tie/Xfmr Feeder Swgr Breaker",$D61*'Signal Count'!$J$10,
IF($C61="Switchgear Main/Tie Breaker",$D61*'Signal Count'!$J$11
)))))))</f>
        <v>0</v>
      </c>
      <c r="N61" s="20">
        <f>IF($C61="Open/Close Pneumatic Valve",$D61*'Signal Count'!$K$5,
IF($C61="Modulating Pneumatic Valve",$D61*'Signal Count'!$K$6,
IF($C61="Motor Operated Valve",$D61*'Signal Count'!$K$7,
IF($C61="MCC Motor Starter",$D61*'Signal Count'!$K$8,
IF($C61="Motor Feeder Swgr Breaker",$D61*'Signal Count'!$K$9,
IF($C61="Main/Tie/Xfmr Feeder Swgr Breaker",$D61*'Signal Count'!$K$10,
IF($C61="Switchgear Main/Tie Breaker",$D61*'Signal Count'!$K$11
)))))))</f>
        <v>0</v>
      </c>
      <c r="O61" s="169">
        <f>IF($C61="Open/Close Pneumatic Valve",$D61*'Signal Count'!$L$5,
IF($C61="Modulating Pneumatic Valve",$D61*'Signal Count'!$L$6,
IF($C61="Motor Operated Valve",$D61*'Signal Count'!$L$7,
IF($C61="MCC Motor Starter",$D61*'Signal Count'!$L$8,
IF($C61="Motor Feeder Swgr Breaker",$D61*'Signal Count'!$L$9,
IF($C61="Main/Tie/Xfmr Feeder Swgr Breaker",$D61*'Signal Count'!$L$10,
IF($C61="Switchgear Main/Tie Breaker",$D61*'Signal Count'!$L$11
)))))))</f>
        <v>0</v>
      </c>
      <c r="P61" s="20">
        <f>IF($C61="Open/Close Pneumatic Valve",$D61*'Signal Count'!$M$5,
IF($C61="Modulating Pneumatic Valve",$D61*'Signal Count'!$M$6,
IF($C61="Motor Operated Valve",$D61*'Signal Count'!$M$7,
IF($C61="MCC Motor Starter",$D61*'Signal Count'!$M$8,
IF($C61="Motor Feeder Swgr Breaker",$D61*'Signal Count'!$M$9,
IF($C61="Main/Tie/Xfmr Feeder Swgr Breaker",$D61*'Signal Count'!$M$10,
IF($C61="Switchgear Main/Tie Breaker",$D61*'Signal Count'!$M$11
)))))))</f>
        <v>0</v>
      </c>
      <c r="Q61" s="20"/>
    </row>
    <row r="62" spans="1:21" x14ac:dyDescent="0.25">
      <c r="A62" s="61" t="s">
        <v>16</v>
      </c>
      <c r="B62" s="124" t="s">
        <v>36</v>
      </c>
      <c r="C62" s="61" t="s">
        <v>39</v>
      </c>
      <c r="D62" s="108"/>
      <c r="E62" s="20" t="s">
        <v>44</v>
      </c>
      <c r="F62" s="20">
        <f>IF($C62="Open/Close Pneumatic Valve",$D62*'Signal Count'!$C$5,
IF($C62="Modulating Pneumatic Valve",$D62*'Signal Count'!$C$6,
IF($C62="Motor Operated Valve",$D62*'Signal Count'!$C$7,
IF($C62="MCC Motor Starter",$D62*'Signal Count'!$C$8,
IF($C62="Motor Feeder Swgr Breaker",$D62*'Signal Count'!$C$9,
IF($C62="Main/Tie/Xfmr Feeder Swgr Breaker",$D62*'Signal Count'!$C$10,
IF($C62="Switchgear Main/Tie Breaker",$D62*'Signal Count'!$C$11
)))))))</f>
        <v>0</v>
      </c>
      <c r="G62" s="20">
        <f>IF($C62="Open/Close Pneumatic Valve",$D62*'Signal Count'!$D$5,
IF($C62="Modulating Pneumatic Valve",$D62*'Signal Count'!$D$6,
IF($C62="Motor Operated Valve",$D62*'Signal Count'!$D$7,
IF($C62="MCC Motor Starter",$D62*'Signal Count'!$D$8,
IF($C62="Motor Feeder Swgr Breaker",$D62*'Signal Count'!$D$9,
IF($C62="Main/Tie/Xfmr Feeder Swgr Breaker",$D62*'Signal Count'!$D$10,
IF($C62="Switchgear Main/Tie Breaker",$D62*'Signal Count'!$D$11
)))))))</f>
        <v>0</v>
      </c>
      <c r="H62" s="20">
        <f>IF($C62="Open/Close Pneumatic Valve",$D62*'Signal Count'!$E$5,
IF($C62="Modulating Pneumatic Valve",$D62*'Signal Count'!$E$6,
IF($C62="Motor Operated Valve",$D62*'Signal Count'!$E$7,
IF($C62="MCC Motor Starter",$D62*'Signal Count'!$E$8,
IF($C62="Motor Feeder Swgr Breaker",$D62*'Signal Count'!$E$9,
IF($C62="Main/Tie/Xfmr Feeder Swgr Breaker",$D62*'Signal Count'!$E$10,
IF($C62="Switchgear Main/Tie Breaker",$D62*'Signal Count'!$E$11
)))))))</f>
        <v>0</v>
      </c>
      <c r="I62" s="20">
        <f>IF($C62="Open/Close Pneumatic Valve",$D62*'Signal Count'!$F$5,
IF($C62="Modulating Pneumatic Valve",$D62*'Signal Count'!$F$6,
IF($C62="Motor Operated Valve",$D62*'Signal Count'!$F$7,
IF($C62="MCC Motor Starter",$D62*'Signal Count'!$F$8,
IF($C62="Motor Feeder Swgr Breaker",$D62*'Signal Count'!$F$9,
IF($C62="Main/Tie/Xfmr Feeder Swgr Breaker",$D62*'Signal Count'!$F$10,
IF($C62="Switchgear Main/Tie Breaker",$D62*'Signal Count'!$F$11
)))))))</f>
        <v>0</v>
      </c>
      <c r="J62" s="20">
        <f>IF($C62="Open/Close Pneumatic Valve",$D62*'Signal Count'!$G$5,
IF($C62="Modulating Pneumatic Valve",$D62*'Signal Count'!$G$6,
IF($C62="Motor Operated Valve",$D62*'Signal Count'!$G$7,
IF($C62="MCC Motor Starter",$D62*'Signal Count'!$G$8,
IF($C62="Motor Feeder Swgr Breaker",$D62*'Signal Count'!$G$9,
IF($C62="Main/Tie/Xfmr Feeder Swgr Breaker",$D62*'Signal Count'!$G$10,
IF($C62="Switchgear Main/Tie Breaker",$D62*'Signal Count'!$G$11
)))))))</f>
        <v>0</v>
      </c>
      <c r="K62" s="20">
        <f>IF($C62="Open/Close Pneumatic Valve",$D62*'Signal Count'!$H$5,
IF($C62="Modulating Pneumatic Valve",$D62*'Signal Count'!$H$6,
IF($C62="Motor Operated Valve",$D62*'Signal Count'!$H$7,
IF($C62="MCC Motor Starter",$D62*'Signal Count'!$H$8,
IF($C62="Motor Feeder Swgr Breaker",$D62*'Signal Count'!$H$9,
IF($C62="Main/Tie/Xfmr Feeder Swgr Breaker",$D62*'Signal Count'!$H$10,
IF($C62="Switchgear Main/Tie Breaker",$D62*'Signal Count'!$H$11
)))))))</f>
        <v>0</v>
      </c>
      <c r="L62" s="20">
        <f>IF($C62="Open/Close Pneumatic Valve",$D62*'Signal Count'!$I$5,
IF($C62="Modulating Pneumatic Valve",$D62*'Signal Count'!$I$6,
IF($C62="Motor Operated Valve",$D62*'Signal Count'!$I$7,
IF($C62="MCC Motor Starter",$D62*'Signal Count'!$I$8,
IF($C62="Motor Feeder Swgr Breaker",$D62*'Signal Count'!$I$9,
IF($C62="Main/Tie/Xfmr Feeder Swgr Breaker",$D62*'Signal Count'!$I$10,
IF($C62="Switchgear Main/Tie Breaker",$D62*'Signal Count'!$I$11
)))))))</f>
        <v>0</v>
      </c>
      <c r="M62" s="20">
        <f>IF($C62="Open/Close Pneumatic Valve",$D62*'Signal Count'!$J$5,
IF($C62="Modulating Pneumatic Valve",$D62*'Signal Count'!$J$6,
IF($C62="Motor Operated Valve",$D62*'Signal Count'!$J$7,
IF($C62="MCC Motor Starter",$D62*'Signal Count'!$J$8,
IF($C62="Motor Feeder Swgr Breaker",$D62*'Signal Count'!$J$9,
IF($C62="Main/Tie/Xfmr Feeder Swgr Breaker",$D62*'Signal Count'!$J$10,
IF($C62="Switchgear Main/Tie Breaker",$D62*'Signal Count'!$J$11
)))))))</f>
        <v>0</v>
      </c>
      <c r="N62" s="20">
        <f>IF($C62="Open/Close Pneumatic Valve",$D62*'Signal Count'!$K$5,
IF($C62="Modulating Pneumatic Valve",$D62*'Signal Count'!$K$6,
IF($C62="Motor Operated Valve",$D62*'Signal Count'!$K$7,
IF($C62="MCC Motor Starter",$D62*'Signal Count'!$K$8,
IF($C62="Motor Feeder Swgr Breaker",$D62*'Signal Count'!$K$9,
IF($C62="Main/Tie/Xfmr Feeder Swgr Breaker",$D62*'Signal Count'!$K$10,
IF($C62="Switchgear Main/Tie Breaker",$D62*'Signal Count'!$K$11
)))))))</f>
        <v>0</v>
      </c>
      <c r="O62" s="169">
        <f>IF($C62="Open/Close Pneumatic Valve",$D62*'Signal Count'!$L$5,
IF($C62="Modulating Pneumatic Valve",$D62*'Signal Count'!$L$6,
IF($C62="Motor Operated Valve",$D62*'Signal Count'!$L$7,
IF($C62="MCC Motor Starter",$D62*'Signal Count'!$L$8,
IF($C62="Motor Feeder Swgr Breaker",$D62*'Signal Count'!$L$9,
IF($C62="Main/Tie/Xfmr Feeder Swgr Breaker",$D62*'Signal Count'!$L$10,
IF($C62="Switchgear Main/Tie Breaker",$D62*'Signal Count'!$L$11
)))))))</f>
        <v>0</v>
      </c>
      <c r="P62" s="20">
        <f>IF($C62="Open/Close Pneumatic Valve",$D62*'Signal Count'!$M$5,
IF($C62="Modulating Pneumatic Valve",$D62*'Signal Count'!$M$6,
IF($C62="Motor Operated Valve",$D62*'Signal Count'!$M$7,
IF($C62="MCC Motor Starter",$D62*'Signal Count'!$M$8,
IF($C62="Motor Feeder Swgr Breaker",$D62*'Signal Count'!$M$9,
IF($C62="Main/Tie/Xfmr Feeder Swgr Breaker",$D62*'Signal Count'!$M$10,
IF($C62="Switchgear Main/Tie Breaker",$D62*'Signal Count'!$M$11
)))))))</f>
        <v>0</v>
      </c>
      <c r="Q62" s="20"/>
    </row>
    <row r="63" spans="1:21" s="76" customFormat="1" x14ac:dyDescent="0.25">
      <c r="A63" s="61" t="s">
        <v>16</v>
      </c>
      <c r="B63" s="124" t="s">
        <v>36</v>
      </c>
      <c r="C63" s="61" t="s">
        <v>190</v>
      </c>
      <c r="D63" s="108"/>
      <c r="E63" s="20" t="s">
        <v>44</v>
      </c>
      <c r="F63" s="20">
        <f>IF($C63="Open/Close Pneumatic Valve",$D63*'Signal Count'!$C$5,
IF($C63="Modulating Pneumatic Valve",$D63*'Signal Count'!$C$6,
IF($C63="Motor Operated Valve",$D63*'Signal Count'!$C$7,
IF($C63="MCC Motor Starter",$D63*'Signal Count'!$C$8,
IF($C63="Motor Feeder Swgr Breaker",$D63*'Signal Count'!$C$9,
IF($C63="Main/Tie/Xfmr Feeder Swgr Breaker",$D63*'Signal Count'!$C$10,
IF($C63="Switchgear Main/Tie Breaker",$D63*'Signal Count'!$C$11,
IF($C63="Control Panel",$D63*'Signal Count'!$C$13,
IF($C63="PLC Interface",$D63*'Signal Count'!$C$14,
)))))))))</f>
        <v>0</v>
      </c>
      <c r="G63" s="169">
        <f>IF($C63="Open/Close Pneumatic Valve",$D63*'Signal Count'!$D$5,
IF($C63="Modulating Pneumatic Valve",$D63*'Signal Count'!$D$6,
IF($C63="Motor Operated Valve",$D63*'Signal Count'!$D$7,
IF($C63="MCC Motor Starter",$D63*'Signal Count'!$D$8,
IF($C63="Motor Feeder Swgr Breaker",$D63*'Signal Count'!$D$9,
IF($C63="Main/Tie/Xfmr Feeder Swgr Breaker",$D63*'Signal Count'!$D$10,
IF($C63="Switchgear Main/Tie Breaker",$D63*'Signal Count'!$D$11,
IF($C63="Control Panel",$D63*'Signal Count'!$D$13,
IF($C63="PLC Interface",$D63*'Signal Count'!$D$14,
)))))))))</f>
        <v>0</v>
      </c>
      <c r="H63" s="169">
        <f>IF($C63="Open/Close Pneumatic Valve",$D63*'Signal Count'!$E$5,
IF($C63="Modulating Pneumatic Valve",$D63*'Signal Count'!$E$6,
IF($C63="Motor Operated Valve",$D63*'Signal Count'!$E$7,
IF($C63="MCC Motor Starter",$D63*'Signal Count'!$E$8,
IF($C63="Motor Feeder Swgr Breaker",$D63*'Signal Count'!$E$9,
IF($C63="Main/Tie/Xfmr Feeder Swgr Breaker",$D63*'Signal Count'!$E$10,
IF($C63="Switchgear Main/Tie Breaker",$D63*'Signal Count'!$E$11,
IF($C63="Control Panel",$D63*'Signal Count'!$E$13,
IF($C63="PLC Interface",$D63*'Signal Count'!$E$14,
)))))))))</f>
        <v>0</v>
      </c>
      <c r="I63" s="169">
        <f>IF($C63="Open/Close Pneumatic Valve",$D63*'Signal Count'!$F$5,
IF($C63="Modulating Pneumatic Valve",$D63*'Signal Count'!$F$6,
IF($C63="Motor Operated Valve",$D63*'Signal Count'!$F$7,
IF($C63="MCC Motor Starter",$D63*'Signal Count'!$F$8,
IF($C63="Motor Feeder Swgr Breaker",$D63*'Signal Count'!$F$9,
IF($C63="Main/Tie/Xfmr Feeder Swgr Breaker",$D63*'Signal Count'!$F$10,
IF($C63="Switchgear Main/Tie Breaker",$D63*'Signal Count'!$F$11,
IF($C63="Control Panel",$D63*'Signal Count'!$F$13,
IF($C63="PLC Interface",$D63*'Signal Count'!$F$14,
)))))))))</f>
        <v>0</v>
      </c>
      <c r="J63" s="169">
        <f>IF($C63="Open/Close Pneumatic Valve",$D63*'Signal Count'!$G$5,
IF($C63="Modulating Pneumatic Valve",$D63*'Signal Count'!$G$6,
IF($C63="Motor Operated Valve",$D63*'Signal Count'!$G$7,
IF($C63="MCC Motor Starter",$D63*'Signal Count'!$G$8,
IF($C63="Motor Feeder Swgr Breaker",$D63*'Signal Count'!$G$9,
IF($C63="Main/Tie/Xfmr Feeder Swgr Breaker",$D63*'Signal Count'!$G$10,
IF($C63="Switchgear Main/Tie Breaker",$D63*'Signal Count'!$G$11,
IF($C63="Control Panel",$D63*'Signal Count'!$G$13,
IF($C63="PLC Interface",$D63*'Signal Count'!$G$14,
)))))))))</f>
        <v>0</v>
      </c>
      <c r="K63" s="169">
        <f>IF($C63="Open/Close Pneumatic Valve",$D63*'Signal Count'!$H$5,
IF($C63="Modulating Pneumatic Valve",$D63*'Signal Count'!$H$6,
IF($C63="Motor Operated Valve",$D63*'Signal Count'!$H$7,
IF($C63="MCC Motor Starter",$D63*'Signal Count'!$H$8,
IF($C63="Motor Feeder Swgr Breaker",$D63*'Signal Count'!$H$9,
IF($C63="Main/Tie/Xfmr Feeder Swgr Breaker",$D63*'Signal Count'!$H$10,
IF($C63="Switchgear Main/Tie Breaker",$D63*'Signal Count'!$H$11,
IF($C63="Control Panel",$D63*'Signal Count'!$H$13,
IF($C63="PLC Interface",$D63*'Signal Count'!$H$14,
)))))))))</f>
        <v>0</v>
      </c>
      <c r="L63" s="169">
        <f>IF($C63="Open/Close Pneumatic Valve",$D63*'Signal Count'!$I$5,
IF($C63="Modulating Pneumatic Valve",$D63*'Signal Count'!$I$6,
IF($C63="Motor Operated Valve",$D63*'Signal Count'!$I$7,
IF($C63="MCC Motor Starter",$D63*'Signal Count'!$I$8,
IF($C63="Motor Feeder Swgr Breaker",$D63*'Signal Count'!$I$9,
IF($C63="Main/Tie/Xfmr Feeder Swgr Breaker",$D63*'Signal Count'!$I$10,
IF($C63="Switchgear Main/Tie Breaker",$D63*'Signal Count'!$I$11,
IF($C63="Control Panel",$D63*'Signal Count'!$I$13,
IF($C63="PLC Interface",$D63*'Signal Count'!$I$14,
)))))))))</f>
        <v>0</v>
      </c>
      <c r="M63" s="169">
        <f>IF($C63="Open/Close Pneumatic Valve",$D63*'Signal Count'!$J$5,
IF($C63="Modulating Pneumatic Valve",$D63*'Signal Count'!$J$6,
IF($C63="Motor Operated Valve",$D63*'Signal Count'!$J$7,
IF($C63="MCC Motor Starter",$D63*'Signal Count'!$J$8,
IF($C63="Motor Feeder Swgr Breaker",$D63*'Signal Count'!$J$9,
IF($C63="Main/Tie/Xfmr Feeder Swgr Breaker",$D63*'Signal Count'!$J$10,
IF($C63="Switchgear Main/Tie Breaker",$D63*'Signal Count'!$J$11,
IF($C63="Control Panel",$D63*'Signal Count'!$J$13,
IF($C63="PLC Interface",$D63*'Signal Count'!$J$14,
)))))))))</f>
        <v>0</v>
      </c>
      <c r="N63" s="169">
        <f>IF($C63="Open/Close Pneumatic Valve",$D63*'Signal Count'!$K$5,
IF($C63="Modulating Pneumatic Valve",$D63*'Signal Count'!$K$6,
IF($C63="Motor Operated Valve",$D63*'Signal Count'!$K$7,
IF($C63="MCC Motor Starter",$D63*'Signal Count'!$K$8,
IF($C63="Motor Feeder Swgr Breaker",$D63*'Signal Count'!$K$9,
IF($C63="Main/Tie/Xfmr Feeder Swgr Breaker",$D63*'Signal Count'!$K$10,
IF($C63="Switchgear Main/Tie Breaker",$D63*'Signal Count'!$K$11,
IF($C63="Control Panel",$D63*'Signal Count'!$K$13,
IF($C63="PLC Interface",$D63*'Signal Count'!$K$14,
)))))))))</f>
        <v>0</v>
      </c>
      <c r="O63" s="169">
        <f>IF($C63="Open/Close Pneumatic Valve",$D63*'Signal Count'!$L$5,
IF($C63="Modulating Pneumatic Valve",$D63*'Signal Count'!$L$6,
IF($C63="Motor Operated Valve",$D63*'Signal Count'!$L$7,
IF($C63="MCC Motor Starter",$D63*'Signal Count'!$L$8,
IF($C63="Motor Feeder Swgr Breaker",$D63*'Signal Count'!$L$9,
IF($C63="Main/Tie/Xfmr Feeder Swgr Breaker",$D63*'Signal Count'!$L$10,
IF($C63="Switchgear Main/Tie Breaker",$D63*'Signal Count'!$L$11,
IF($C63="Control Panel",$D63*'Signal Count'!$L$13,
IF($C63="PLC Interface",$D63*'Signal Count'!$L$14,
)))))))))</f>
        <v>0</v>
      </c>
      <c r="P63" s="169">
        <f>IF($C63="Open/Close Pneumatic Valve",$D63*'Signal Count'!$M$5,
IF($C63="Modulating Pneumatic Valve",$D63*'Signal Count'!$M$6,
IF($C63="Motor Operated Valve",$D63*'Signal Count'!$M$7,
IF($C63="MCC Motor Starter",$D63*'Signal Count'!$M$8,
IF($C63="Motor Feeder Swgr Breaker",$D63*'Signal Count'!$M$9,
IF($C63="Main/Tie/Xfmr Feeder Swgr Breaker",$D63*'Signal Count'!$M$10,
IF($C63="Switchgear Main/Tie Breaker",$D63*'Signal Count'!$M$11,
IF($C63="Control Panel",$D63*'Signal Count'!$M$13,
IF($C63="PLC Interface",$D63*'Signal Count'!$M$14,
)))))))))</f>
        <v>0</v>
      </c>
      <c r="Q63" s="20"/>
      <c r="S63" s="13"/>
      <c r="T63" s="13"/>
      <c r="U63" s="13"/>
    </row>
    <row r="64" spans="1:21" s="76" customFormat="1" x14ac:dyDescent="0.25">
      <c r="A64" s="61" t="s">
        <v>16</v>
      </c>
      <c r="B64" s="124" t="s">
        <v>36</v>
      </c>
      <c r="C64" s="61" t="s">
        <v>137</v>
      </c>
      <c r="D64" s="108"/>
      <c r="E64" s="20" t="s">
        <v>44</v>
      </c>
      <c r="F64" s="20">
        <f>IF($C64="Open/Close Pneumatic Valve",$D64*'Signal Count'!$C$5,
IF($C64="Modulating Pneumatic Valve",$D64*'Signal Count'!$C$6,
IF($C64="Motor Operated Valve",$D64*'Signal Count'!$C$7,
IF($C64="MCC Motor Starter",$D64*'Signal Count'!$C$8,
IF($C64="Motor Feeder Swgr Breaker",$D64*'Signal Count'!$C$9,
IF($C64="Main/Tie/Xfmr Feeder Swgr Breaker",$D64*'Signal Count'!$C$10,
IF($C64="Switchgear Main/Tie Breaker",$D64*'Signal Count'!$C$11,
IF($C64="Control Panel",$D64*'Signal Count'!$C$13,
IF($C64="PLC Interface",$D64*'Signal Count'!$C$14,
)))))))))</f>
        <v>0</v>
      </c>
      <c r="G64" s="169">
        <f>IF($C64="Open/Close Pneumatic Valve",$D64*'Signal Count'!$D$5,
IF($C64="Modulating Pneumatic Valve",$D64*'Signal Count'!$D$6,
IF($C64="Motor Operated Valve",$D64*'Signal Count'!$D$7,
IF($C64="MCC Motor Starter",$D64*'Signal Count'!$D$8,
IF($C64="Motor Feeder Swgr Breaker",$D64*'Signal Count'!$D$9,
IF($C64="Main/Tie/Xfmr Feeder Swgr Breaker",$D64*'Signal Count'!$D$10,
IF($C64="Switchgear Main/Tie Breaker",$D64*'Signal Count'!$D$11,
IF($C64="Control Panel",$D64*'Signal Count'!$D$13,
IF($C64="PLC Interface",$D64*'Signal Count'!$D$14,
)))))))))</f>
        <v>0</v>
      </c>
      <c r="H64" s="169">
        <f>IF($C64="Open/Close Pneumatic Valve",$D64*'Signal Count'!$E$5,
IF($C64="Modulating Pneumatic Valve",$D64*'Signal Count'!$E$6,
IF($C64="Motor Operated Valve",$D64*'Signal Count'!$E$7,
IF($C64="MCC Motor Starter",$D64*'Signal Count'!$E$8,
IF($C64="Motor Feeder Swgr Breaker",$D64*'Signal Count'!$E$9,
IF($C64="Main/Tie/Xfmr Feeder Swgr Breaker",$D64*'Signal Count'!$E$10,
IF($C64="Switchgear Main/Tie Breaker",$D64*'Signal Count'!$E$11,
IF($C64="Control Panel",$D64*'Signal Count'!$E$13,
IF($C64="PLC Interface",$D64*'Signal Count'!$E$14,
)))))))))</f>
        <v>0</v>
      </c>
      <c r="I64" s="169">
        <f>IF($C64="Open/Close Pneumatic Valve",$D64*'Signal Count'!$F$5,
IF($C64="Modulating Pneumatic Valve",$D64*'Signal Count'!$F$6,
IF($C64="Motor Operated Valve",$D64*'Signal Count'!$F$7,
IF($C64="MCC Motor Starter",$D64*'Signal Count'!$F$8,
IF($C64="Motor Feeder Swgr Breaker",$D64*'Signal Count'!$F$9,
IF($C64="Main/Tie/Xfmr Feeder Swgr Breaker",$D64*'Signal Count'!$F$10,
IF($C64="Switchgear Main/Tie Breaker",$D64*'Signal Count'!$F$11,
IF($C64="Control Panel",$D64*'Signal Count'!$F$13,
IF($C64="PLC Interface",$D64*'Signal Count'!$F$14,
)))))))))</f>
        <v>0</v>
      </c>
      <c r="J64" s="169">
        <f>IF($C64="Open/Close Pneumatic Valve",$D64*'Signal Count'!$G$5,
IF($C64="Modulating Pneumatic Valve",$D64*'Signal Count'!$G$6,
IF($C64="Motor Operated Valve",$D64*'Signal Count'!$G$7,
IF($C64="MCC Motor Starter",$D64*'Signal Count'!$G$8,
IF($C64="Motor Feeder Swgr Breaker",$D64*'Signal Count'!$G$9,
IF($C64="Main/Tie/Xfmr Feeder Swgr Breaker",$D64*'Signal Count'!$G$10,
IF($C64="Switchgear Main/Tie Breaker",$D64*'Signal Count'!$G$11,
IF($C64="Control Panel",$D64*'Signal Count'!$G$13,
IF($C64="PLC Interface",$D64*'Signal Count'!$G$14,
)))))))))</f>
        <v>0</v>
      </c>
      <c r="K64" s="169">
        <f>IF($C64="Open/Close Pneumatic Valve",$D64*'Signal Count'!$H$5,
IF($C64="Modulating Pneumatic Valve",$D64*'Signal Count'!$H$6,
IF($C64="Motor Operated Valve",$D64*'Signal Count'!$H$7,
IF($C64="MCC Motor Starter",$D64*'Signal Count'!$H$8,
IF($C64="Motor Feeder Swgr Breaker",$D64*'Signal Count'!$H$9,
IF($C64="Main/Tie/Xfmr Feeder Swgr Breaker",$D64*'Signal Count'!$H$10,
IF($C64="Switchgear Main/Tie Breaker",$D64*'Signal Count'!$H$11,
IF($C64="Control Panel",$D64*'Signal Count'!$H$13,
IF($C64="PLC Interface",$D64*'Signal Count'!$H$14,
)))))))))</f>
        <v>0</v>
      </c>
      <c r="L64" s="169">
        <f>IF($C64="Open/Close Pneumatic Valve",$D64*'Signal Count'!$I$5,
IF($C64="Modulating Pneumatic Valve",$D64*'Signal Count'!$I$6,
IF($C64="Motor Operated Valve",$D64*'Signal Count'!$I$7,
IF($C64="MCC Motor Starter",$D64*'Signal Count'!$I$8,
IF($C64="Motor Feeder Swgr Breaker",$D64*'Signal Count'!$I$9,
IF($C64="Main/Tie/Xfmr Feeder Swgr Breaker",$D64*'Signal Count'!$I$10,
IF($C64="Switchgear Main/Tie Breaker",$D64*'Signal Count'!$I$11,
IF($C64="Control Panel",$D64*'Signal Count'!$I$13,
IF($C64="PLC Interface",$D64*'Signal Count'!$I$14,
)))))))))</f>
        <v>0</v>
      </c>
      <c r="M64" s="169">
        <f>IF($C64="Open/Close Pneumatic Valve",$D64*'Signal Count'!$J$5,
IF($C64="Modulating Pneumatic Valve",$D64*'Signal Count'!$J$6,
IF($C64="Motor Operated Valve",$D64*'Signal Count'!$J$7,
IF($C64="MCC Motor Starter",$D64*'Signal Count'!$J$8,
IF($C64="Motor Feeder Swgr Breaker",$D64*'Signal Count'!$J$9,
IF($C64="Main/Tie/Xfmr Feeder Swgr Breaker",$D64*'Signal Count'!$J$10,
IF($C64="Switchgear Main/Tie Breaker",$D64*'Signal Count'!$J$11,
IF($C64="Control Panel",$D64*'Signal Count'!$J$13,
IF($C64="PLC Interface",$D64*'Signal Count'!$J$14,
)))))))))</f>
        <v>0</v>
      </c>
      <c r="N64" s="169">
        <f>IF($C64="Open/Close Pneumatic Valve",$D64*'Signal Count'!$K$5,
IF($C64="Modulating Pneumatic Valve",$D64*'Signal Count'!$K$6,
IF($C64="Motor Operated Valve",$D64*'Signal Count'!$K$7,
IF($C64="MCC Motor Starter",$D64*'Signal Count'!$K$8,
IF($C64="Motor Feeder Swgr Breaker",$D64*'Signal Count'!$K$9,
IF($C64="Main/Tie/Xfmr Feeder Swgr Breaker",$D64*'Signal Count'!$K$10,
IF($C64="Switchgear Main/Tie Breaker",$D64*'Signal Count'!$K$11,
IF($C64="Control Panel",$D64*'Signal Count'!$K$13,
IF($C64="PLC Interface",$D64*'Signal Count'!$K$14,
)))))))))</f>
        <v>0</v>
      </c>
      <c r="O64" s="169">
        <f>IF($C64="Open/Close Pneumatic Valve",$D64*'Signal Count'!$L$5,
IF($C64="Modulating Pneumatic Valve",$D64*'Signal Count'!$L$6,
IF($C64="Motor Operated Valve",$D64*'Signal Count'!$L$7,
IF($C64="MCC Motor Starter",$D64*'Signal Count'!$L$8,
IF($C64="Motor Feeder Swgr Breaker",$D64*'Signal Count'!$L$9,
IF($C64="Main/Tie/Xfmr Feeder Swgr Breaker",$D64*'Signal Count'!$L$10,
IF($C64="Switchgear Main/Tie Breaker",$D64*'Signal Count'!$L$11,
IF($C64="Control Panel",$D64*'Signal Count'!$L$13,
IF($C64="PLC Interface",$D64*'Signal Count'!$L$14,
)))))))))</f>
        <v>0</v>
      </c>
      <c r="P64" s="169">
        <f>IF($C64="Open/Close Pneumatic Valve",$D64*'Signal Count'!$M$5,
IF($C64="Modulating Pneumatic Valve",$D64*'Signal Count'!$M$6,
IF($C64="Motor Operated Valve",$D64*'Signal Count'!$M$7,
IF($C64="MCC Motor Starter",$D64*'Signal Count'!$M$8,
IF($C64="Motor Feeder Swgr Breaker",$D64*'Signal Count'!$M$9,
IF($C64="Main/Tie/Xfmr Feeder Swgr Breaker",$D64*'Signal Count'!$M$10,
IF($C64="Switchgear Main/Tie Breaker",$D64*'Signal Count'!$M$11,
IF($C64="Control Panel",$D64*'Signal Count'!$M$13,
IF($C64="PLC Interface",$D64*'Signal Count'!$M$14,
)))))))))</f>
        <v>0</v>
      </c>
      <c r="Q64" s="20"/>
      <c r="S64" s="13"/>
      <c r="T64" s="13"/>
      <c r="U64" s="13"/>
    </row>
    <row r="65" spans="1:21" x14ac:dyDescent="0.25">
      <c r="A65" s="61" t="s">
        <v>143</v>
      </c>
      <c r="B65" s="124"/>
      <c r="C65" s="61" t="s">
        <v>40</v>
      </c>
      <c r="D65" s="108"/>
      <c r="E65" s="20" t="s">
        <v>44</v>
      </c>
      <c r="F65" s="20">
        <f>IF($C65="Open/Close Pneumatic Valve",$D65*'Signal Count'!$C$5,
IF($C65="Modulating Pneumatic Valve",$D65*'Signal Count'!$C$6,
IF($C65="Motor Operated Valve",$D65*'Signal Count'!$C$7,
IF($C65="MCC Motor Starter",$D65*'Signal Count'!$C$8,
IF($C65="Motor Feeder Swgr Breaker",$D65*'Signal Count'!$C$9,
IF($C65="Main/Tie/Xfmr Feeder Swgr Breaker",$D65*'Signal Count'!$C$10,
IF($C65="Switchgear Main/Tie Breaker",$D65*'Signal Count'!$C$11
)))))))</f>
        <v>0</v>
      </c>
      <c r="G65" s="20">
        <f>IF($C65="Open/Close Pneumatic Valve",$D65*'Signal Count'!$D$5,
IF($C65="Modulating Pneumatic Valve",$D65*'Signal Count'!$D$6,
IF($C65="Motor Operated Valve",$D65*'Signal Count'!$D$7,
IF($C65="MCC Motor Starter",$D65*'Signal Count'!$D$8,
IF($C65="Motor Feeder Swgr Breaker",$D65*'Signal Count'!$D$9,
IF($C65="Main/Tie/Xfmr Feeder Swgr Breaker",$D65*'Signal Count'!$D$10,
IF($C65="Switchgear Main/Tie Breaker",$D65*'Signal Count'!$D$11
)))))))</f>
        <v>0</v>
      </c>
      <c r="H65" s="20">
        <f>IF($C65="Open/Close Pneumatic Valve",$D65*'Signal Count'!$E$5,
IF($C65="Modulating Pneumatic Valve",$D65*'Signal Count'!$E$6,
IF($C65="Motor Operated Valve",$D65*'Signal Count'!$E$7,
IF($C65="MCC Motor Starter",$D65*'Signal Count'!$E$8,
IF($C65="Motor Feeder Swgr Breaker",$D65*'Signal Count'!$E$9,
IF($C65="Main/Tie/Xfmr Feeder Swgr Breaker",$D65*'Signal Count'!$E$10,
IF($C65="Switchgear Main/Tie Breaker",$D65*'Signal Count'!$E$11
)))))))</f>
        <v>0</v>
      </c>
      <c r="I65" s="20">
        <f>IF($C65="Open/Close Pneumatic Valve",$D65*'Signal Count'!$F$5,
IF($C65="Modulating Pneumatic Valve",$D65*'Signal Count'!$F$6,
IF($C65="Motor Operated Valve",$D65*'Signal Count'!$F$7,
IF($C65="MCC Motor Starter",$D65*'Signal Count'!$F$8,
IF($C65="Motor Feeder Swgr Breaker",$D65*'Signal Count'!$F$9,
IF($C65="Main/Tie/Xfmr Feeder Swgr Breaker",$D65*'Signal Count'!$F$10,
IF($C65="Switchgear Main/Tie Breaker",$D65*'Signal Count'!$F$11
)))))))</f>
        <v>0</v>
      </c>
      <c r="J65" s="20">
        <f>IF($C65="Open/Close Pneumatic Valve",$D65*'Signal Count'!$G$5,
IF($C65="Modulating Pneumatic Valve",$D65*'Signal Count'!$G$6,
IF($C65="Motor Operated Valve",$D65*'Signal Count'!$G$7,
IF($C65="MCC Motor Starter",$D65*'Signal Count'!$G$8,
IF($C65="Motor Feeder Swgr Breaker",$D65*'Signal Count'!$G$9,
IF($C65="Main/Tie/Xfmr Feeder Swgr Breaker",$D65*'Signal Count'!$G$10,
IF($C65="Switchgear Main/Tie Breaker",$D65*'Signal Count'!$G$11
)))))))</f>
        <v>0</v>
      </c>
      <c r="K65" s="20">
        <f>IF($C65="Open/Close Pneumatic Valve",$D65*'Signal Count'!$H$5,
IF($C65="Modulating Pneumatic Valve",$D65*'Signal Count'!$H$6,
IF($C65="Motor Operated Valve",$D65*'Signal Count'!$H$7,
IF($C65="MCC Motor Starter",$D65*'Signal Count'!$H$8,
IF($C65="Motor Feeder Swgr Breaker",$D65*'Signal Count'!$H$9,
IF($C65="Main/Tie/Xfmr Feeder Swgr Breaker",$D65*'Signal Count'!$H$10,
IF($C65="Switchgear Main/Tie Breaker",$D65*'Signal Count'!$H$11
)))))))</f>
        <v>0</v>
      </c>
      <c r="L65" s="20">
        <f>IF($C65="Open/Close Pneumatic Valve",$D65*'Signal Count'!$I$5,
IF($C65="Modulating Pneumatic Valve",$D65*'Signal Count'!$I$6,
IF($C65="Motor Operated Valve",$D65*'Signal Count'!$I$7,
IF($C65="MCC Motor Starter",$D65*'Signal Count'!$I$8,
IF($C65="Motor Feeder Swgr Breaker",$D65*'Signal Count'!$I$9,
IF($C65="Main/Tie/Xfmr Feeder Swgr Breaker",$D65*'Signal Count'!$I$10,
IF($C65="Switchgear Main/Tie Breaker",$D65*'Signal Count'!$I$11
)))))))</f>
        <v>0</v>
      </c>
      <c r="M65" s="20">
        <f>IF($C65="Open/Close Pneumatic Valve",$D65*'Signal Count'!$J$5,
IF($C65="Modulating Pneumatic Valve",$D65*'Signal Count'!$J$6,
IF($C65="Motor Operated Valve",$D65*'Signal Count'!$J$7,
IF($C65="MCC Motor Starter",$D65*'Signal Count'!$J$8,
IF($C65="Motor Feeder Swgr Breaker",$D65*'Signal Count'!$J$9,
IF($C65="Main/Tie/Xfmr Feeder Swgr Breaker",$D65*'Signal Count'!$J$10,
IF($C65="Switchgear Main/Tie Breaker",$D65*'Signal Count'!$J$11
)))))))</f>
        <v>0</v>
      </c>
      <c r="N65" s="20">
        <f>IF($C65="Open/Close Pneumatic Valve",$D65*'Signal Count'!$K$5,
IF($C65="Modulating Pneumatic Valve",$D65*'Signal Count'!$K$6,
IF($C65="Motor Operated Valve",$D65*'Signal Count'!$K$7,
IF($C65="MCC Motor Starter",$D65*'Signal Count'!$K$8,
IF($C65="Motor Feeder Swgr Breaker",$D65*'Signal Count'!$K$9,
IF($C65="Main/Tie/Xfmr Feeder Swgr Breaker",$D65*'Signal Count'!$K$10,
IF($C65="Switchgear Main/Tie Breaker",$D65*'Signal Count'!$K$11
)))))))</f>
        <v>0</v>
      </c>
      <c r="O65" s="169">
        <f>IF($C65="Open/Close Pneumatic Valve",$D65*'Signal Count'!$L$5,
IF($C65="Modulating Pneumatic Valve",$D65*'Signal Count'!$L$6,
IF($C65="Motor Operated Valve",$D65*'Signal Count'!$L$7,
IF($C65="MCC Motor Starter",$D65*'Signal Count'!$L$8,
IF($C65="Motor Feeder Swgr Breaker",$D65*'Signal Count'!$L$9,
IF($C65="Main/Tie/Xfmr Feeder Swgr Breaker",$D65*'Signal Count'!$L$10,
IF($C65="Switchgear Main/Tie Breaker",$D65*'Signal Count'!$L$11
)))))))</f>
        <v>0</v>
      </c>
      <c r="P65" s="20">
        <f>IF($C65="Open/Close Pneumatic Valve",$D65*'Signal Count'!$M$5,
IF($C65="Modulating Pneumatic Valve",$D65*'Signal Count'!$M$6,
IF($C65="Motor Operated Valve",$D65*'Signal Count'!$M$7,
IF($C65="MCC Motor Starter",$D65*'Signal Count'!$M$8,
IF($C65="Motor Feeder Swgr Breaker",$D65*'Signal Count'!$M$9,
IF($C65="Main/Tie/Xfmr Feeder Swgr Breaker",$D65*'Signal Count'!$M$10,
IF($C65="Switchgear Main/Tie Breaker",$D65*'Signal Count'!$M$11
)))))))</f>
        <v>0</v>
      </c>
      <c r="Q65" s="20"/>
    </row>
    <row r="66" spans="1:21" x14ac:dyDescent="0.25">
      <c r="A66" s="61" t="s">
        <v>136</v>
      </c>
      <c r="B66" s="124"/>
      <c r="C66" s="61" t="s">
        <v>47</v>
      </c>
      <c r="D66" s="108"/>
      <c r="E66" s="20" t="s">
        <v>44</v>
      </c>
      <c r="F66" s="20">
        <f>IF($C66="Open/Close Pneumatic Valve",$D66*'Signal Count'!$C$5,
IF($C66="Modulating Pneumatic Valve",$D66*'Signal Count'!$C$6,
IF($C66="Motor Operated Valve",$D66*'Signal Count'!$C$7,
IF($C66="MCC Motor Starter",$D66*'Signal Count'!$C$8,
IF($C66="Motor Feeder Swgr Breaker",$D66*'Signal Count'!$C$9,
IF($C66="Main/Tie/Xfmr Feeder Swgr Breaker",$D66*'Signal Count'!$C$10,
IF($C66="Switchgear Main/Tie Breaker",$D66*'Signal Count'!$C$11
)))))))</f>
        <v>0</v>
      </c>
      <c r="G66" s="20">
        <f>IF($C66="Open/Close Pneumatic Valve",$D66*'Signal Count'!$D$5,
IF($C66="Modulating Pneumatic Valve",$D66*'Signal Count'!$D$6,
IF($C66="Motor Operated Valve",$D66*'Signal Count'!$D$7,
IF($C66="MCC Motor Starter",$D66*'Signal Count'!$D$8,
IF($C66="Motor Feeder Swgr Breaker",$D66*'Signal Count'!$D$9,
IF($C66="Main/Tie/Xfmr Feeder Swgr Breaker",$D66*'Signal Count'!$D$10,
IF($C66="Switchgear Main/Tie Breaker",$D66*'Signal Count'!$D$11
)))))))</f>
        <v>0</v>
      </c>
      <c r="H66" s="20">
        <f>IF($C66="Open/Close Pneumatic Valve",$D66*'Signal Count'!$E$5,
IF($C66="Modulating Pneumatic Valve",$D66*'Signal Count'!$E$6,
IF($C66="Motor Operated Valve",$D66*'Signal Count'!$E$7,
IF($C66="MCC Motor Starter",$D66*'Signal Count'!$E$8,
IF($C66="Motor Feeder Swgr Breaker",$D66*'Signal Count'!$E$9,
IF($C66="Main/Tie/Xfmr Feeder Swgr Breaker",$D66*'Signal Count'!$E$10,
IF($C66="Switchgear Main/Tie Breaker",$D66*'Signal Count'!$E$11
)))))))</f>
        <v>0</v>
      </c>
      <c r="I66" s="20">
        <f>IF($C66="Open/Close Pneumatic Valve",$D66*'Signal Count'!$F$5,
IF($C66="Modulating Pneumatic Valve",$D66*'Signal Count'!$F$6,
IF($C66="Motor Operated Valve",$D66*'Signal Count'!$F$7,
IF($C66="MCC Motor Starter",$D66*'Signal Count'!$F$8,
IF($C66="Motor Feeder Swgr Breaker",$D66*'Signal Count'!$F$9,
IF($C66="Main/Tie/Xfmr Feeder Swgr Breaker",$D66*'Signal Count'!$F$10,
IF($C66="Switchgear Main/Tie Breaker",$D66*'Signal Count'!$F$11
)))))))</f>
        <v>0</v>
      </c>
      <c r="J66" s="20">
        <f>IF($C66="Open/Close Pneumatic Valve",$D66*'Signal Count'!$G$5,
IF($C66="Modulating Pneumatic Valve",$D66*'Signal Count'!$G$6,
IF($C66="Motor Operated Valve",$D66*'Signal Count'!$G$7,
IF($C66="MCC Motor Starter",$D66*'Signal Count'!$G$8,
IF($C66="Motor Feeder Swgr Breaker",$D66*'Signal Count'!$G$9,
IF($C66="Main/Tie/Xfmr Feeder Swgr Breaker",$D66*'Signal Count'!$G$10,
IF($C66="Switchgear Main/Tie Breaker",$D66*'Signal Count'!$G$11
)))))))</f>
        <v>0</v>
      </c>
      <c r="K66" s="20">
        <f>IF($C66="Open/Close Pneumatic Valve",$D66*'Signal Count'!$H$5,
IF($C66="Modulating Pneumatic Valve",$D66*'Signal Count'!$H$6,
IF($C66="Motor Operated Valve",$D66*'Signal Count'!$H$7,
IF($C66="MCC Motor Starter",$D66*'Signal Count'!$H$8,
IF($C66="Motor Feeder Swgr Breaker",$D66*'Signal Count'!$H$9,
IF($C66="Main/Tie/Xfmr Feeder Swgr Breaker",$D66*'Signal Count'!$H$10,
IF($C66="Switchgear Main/Tie Breaker",$D66*'Signal Count'!$H$11
)))))))</f>
        <v>0</v>
      </c>
      <c r="L66" s="20">
        <f>IF($C66="Open/Close Pneumatic Valve",$D66*'Signal Count'!$I$5,
IF($C66="Modulating Pneumatic Valve",$D66*'Signal Count'!$I$6,
IF($C66="Motor Operated Valve",$D66*'Signal Count'!$I$7,
IF($C66="MCC Motor Starter",$D66*'Signal Count'!$I$8,
IF($C66="Motor Feeder Swgr Breaker",$D66*'Signal Count'!$I$9,
IF($C66="Main/Tie/Xfmr Feeder Swgr Breaker",$D66*'Signal Count'!$I$10,
IF($C66="Switchgear Main/Tie Breaker",$D66*'Signal Count'!$I$11
)))))))</f>
        <v>0</v>
      </c>
      <c r="M66" s="20">
        <f>IF($C66="Open/Close Pneumatic Valve",$D66*'Signal Count'!$J$5,
IF($C66="Modulating Pneumatic Valve",$D66*'Signal Count'!$J$6,
IF($C66="Motor Operated Valve",$D66*'Signal Count'!$J$7,
IF($C66="MCC Motor Starter",$D66*'Signal Count'!$J$8,
IF($C66="Motor Feeder Swgr Breaker",$D66*'Signal Count'!$J$9,
IF($C66="Main/Tie/Xfmr Feeder Swgr Breaker",$D66*'Signal Count'!$J$10,
IF($C66="Switchgear Main/Tie Breaker",$D66*'Signal Count'!$J$11
)))))))</f>
        <v>0</v>
      </c>
      <c r="N66" s="20">
        <f>IF($C66="Open/Close Pneumatic Valve",$D66*'Signal Count'!$K$5,
IF($C66="Modulating Pneumatic Valve",$D66*'Signal Count'!$K$6,
IF($C66="Motor Operated Valve",$D66*'Signal Count'!$K$7,
IF($C66="MCC Motor Starter",$D66*'Signal Count'!$K$8,
IF($C66="Motor Feeder Swgr Breaker",$D66*'Signal Count'!$K$9,
IF($C66="Main/Tie/Xfmr Feeder Swgr Breaker",$D66*'Signal Count'!$K$10,
IF($C66="Switchgear Main/Tie Breaker",$D66*'Signal Count'!$K$11
)))))))</f>
        <v>0</v>
      </c>
      <c r="O66" s="169">
        <f>IF($C66="Open/Close Pneumatic Valve",$D66*'Signal Count'!$L$5,
IF($C66="Modulating Pneumatic Valve",$D66*'Signal Count'!$L$6,
IF($C66="Motor Operated Valve",$D66*'Signal Count'!$L$7,
IF($C66="MCC Motor Starter",$D66*'Signal Count'!$L$8,
IF($C66="Motor Feeder Swgr Breaker",$D66*'Signal Count'!$L$9,
IF($C66="Main/Tie/Xfmr Feeder Swgr Breaker",$D66*'Signal Count'!$L$10,
IF($C66="Switchgear Main/Tie Breaker",$D66*'Signal Count'!$L$11
)))))))</f>
        <v>0</v>
      </c>
      <c r="P66" s="20">
        <f>IF($C66="Open/Close Pneumatic Valve",$D66*'Signal Count'!$M$5,
IF($C66="Modulating Pneumatic Valve",$D66*'Signal Count'!$M$6,
IF($C66="Motor Operated Valve",$D66*'Signal Count'!$M$7,
IF($C66="MCC Motor Starter",$D66*'Signal Count'!$M$8,
IF($C66="Motor Feeder Swgr Breaker",$D66*'Signal Count'!$M$9,
IF($C66="Main/Tie/Xfmr Feeder Swgr Breaker",$D66*'Signal Count'!$M$10,
IF($C66="Switchgear Main/Tie Breaker",$D66*'Signal Count'!$M$11
)))))))</f>
        <v>0</v>
      </c>
      <c r="Q66" s="20"/>
    </row>
    <row r="67" spans="1:21" x14ac:dyDescent="0.25">
      <c r="A67" s="61" t="s">
        <v>136</v>
      </c>
      <c r="B67" s="124"/>
      <c r="C67" s="61" t="s">
        <v>48</v>
      </c>
      <c r="D67" s="108"/>
      <c r="E67" s="20" t="s">
        <v>44</v>
      </c>
      <c r="F67" s="20">
        <f>IF($C67="Open/Close Pneumatic Valve",$D67*'Signal Count'!$C$5,
IF($C67="Modulating Pneumatic Valve",$D67*'Signal Count'!$C$6,
IF($C67="Motor Operated Valve",$D67*'Signal Count'!$C$7,
IF($C67="MCC Motor Starter",$D67*'Signal Count'!$C$8,
IF($C67="Motor Feeder Swgr Breaker",$D67*'Signal Count'!$C$9,
IF($C67="Main/Tie/Xfmr Feeder Swgr Breaker",$D67*'Signal Count'!$C$10,
IF($C67="Switchgear Main/Tie Breaker",$D67*'Signal Count'!$C$11
)))))))</f>
        <v>0</v>
      </c>
      <c r="G67" s="20">
        <f>IF($C67="Open/Close Pneumatic Valve",$D67*'Signal Count'!$D$5,
IF($C67="Modulating Pneumatic Valve",$D67*'Signal Count'!$D$6,
IF($C67="Motor Operated Valve",$D67*'Signal Count'!$D$7,
IF($C67="MCC Motor Starter",$D67*'Signal Count'!$D$8,
IF($C67="Motor Feeder Swgr Breaker",$D67*'Signal Count'!$D$9,
IF($C67="Main/Tie/Xfmr Feeder Swgr Breaker",$D67*'Signal Count'!$D$10,
IF($C67="Switchgear Main/Tie Breaker",$D67*'Signal Count'!$D$11
)))))))</f>
        <v>0</v>
      </c>
      <c r="H67" s="20">
        <f>IF($C67="Open/Close Pneumatic Valve",$D67*'Signal Count'!$E$5,
IF($C67="Modulating Pneumatic Valve",$D67*'Signal Count'!$E$6,
IF($C67="Motor Operated Valve",$D67*'Signal Count'!$E$7,
IF($C67="MCC Motor Starter",$D67*'Signal Count'!$E$8,
IF($C67="Motor Feeder Swgr Breaker",$D67*'Signal Count'!$E$9,
IF($C67="Main/Tie/Xfmr Feeder Swgr Breaker",$D67*'Signal Count'!$E$10,
IF($C67="Switchgear Main/Tie Breaker",$D67*'Signal Count'!$E$11
)))))))</f>
        <v>0</v>
      </c>
      <c r="I67" s="20">
        <f>IF($C67="Open/Close Pneumatic Valve",$D67*'Signal Count'!$F$5,
IF($C67="Modulating Pneumatic Valve",$D67*'Signal Count'!$F$6,
IF($C67="Motor Operated Valve",$D67*'Signal Count'!$F$7,
IF($C67="MCC Motor Starter",$D67*'Signal Count'!$F$8,
IF($C67="Motor Feeder Swgr Breaker",$D67*'Signal Count'!$F$9,
IF($C67="Main/Tie/Xfmr Feeder Swgr Breaker",$D67*'Signal Count'!$F$10,
IF($C67="Switchgear Main/Tie Breaker",$D67*'Signal Count'!$F$11
)))))))</f>
        <v>0</v>
      </c>
      <c r="J67" s="20">
        <f>IF($C67="Open/Close Pneumatic Valve",$D67*'Signal Count'!$G$5,
IF($C67="Modulating Pneumatic Valve",$D67*'Signal Count'!$G$6,
IF($C67="Motor Operated Valve",$D67*'Signal Count'!$G$7,
IF($C67="MCC Motor Starter",$D67*'Signal Count'!$G$8,
IF($C67="Motor Feeder Swgr Breaker",$D67*'Signal Count'!$G$9,
IF($C67="Main/Tie/Xfmr Feeder Swgr Breaker",$D67*'Signal Count'!$G$10,
IF($C67="Switchgear Main/Tie Breaker",$D67*'Signal Count'!$G$11
)))))))</f>
        <v>0</v>
      </c>
      <c r="K67" s="20">
        <f>IF($C67="Open/Close Pneumatic Valve",$D67*'Signal Count'!$H$5,
IF($C67="Modulating Pneumatic Valve",$D67*'Signal Count'!$H$6,
IF($C67="Motor Operated Valve",$D67*'Signal Count'!$H$7,
IF($C67="MCC Motor Starter",$D67*'Signal Count'!$H$8,
IF($C67="Motor Feeder Swgr Breaker",$D67*'Signal Count'!$H$9,
IF($C67="Main/Tie/Xfmr Feeder Swgr Breaker",$D67*'Signal Count'!$H$10,
IF($C67="Switchgear Main/Tie Breaker",$D67*'Signal Count'!$H$11
)))))))</f>
        <v>0</v>
      </c>
      <c r="L67" s="20">
        <f>IF($C67="Open/Close Pneumatic Valve",$D67*'Signal Count'!$I$5,
IF($C67="Modulating Pneumatic Valve",$D67*'Signal Count'!$I$6,
IF($C67="Motor Operated Valve",$D67*'Signal Count'!$I$7,
IF($C67="MCC Motor Starter",$D67*'Signal Count'!$I$8,
IF($C67="Motor Feeder Swgr Breaker",$D67*'Signal Count'!$I$9,
IF($C67="Main/Tie/Xfmr Feeder Swgr Breaker",$D67*'Signal Count'!$I$10,
IF($C67="Switchgear Main/Tie Breaker",$D67*'Signal Count'!$I$11
)))))))</f>
        <v>0</v>
      </c>
      <c r="M67" s="20">
        <f>IF($C67="Open/Close Pneumatic Valve",$D67*'Signal Count'!$J$5,
IF($C67="Modulating Pneumatic Valve",$D67*'Signal Count'!$J$6,
IF($C67="Motor Operated Valve",$D67*'Signal Count'!$J$7,
IF($C67="MCC Motor Starter",$D67*'Signal Count'!$J$8,
IF($C67="Motor Feeder Swgr Breaker",$D67*'Signal Count'!$J$9,
IF($C67="Main/Tie/Xfmr Feeder Swgr Breaker",$D67*'Signal Count'!$J$10,
IF($C67="Switchgear Main/Tie Breaker",$D67*'Signal Count'!$J$11
)))))))</f>
        <v>0</v>
      </c>
      <c r="N67" s="20">
        <f>IF($C67="Open/Close Pneumatic Valve",$D67*'Signal Count'!$K$5,
IF($C67="Modulating Pneumatic Valve",$D67*'Signal Count'!$K$6,
IF($C67="Motor Operated Valve",$D67*'Signal Count'!$K$7,
IF($C67="MCC Motor Starter",$D67*'Signal Count'!$K$8,
IF($C67="Motor Feeder Swgr Breaker",$D67*'Signal Count'!$K$9,
IF($C67="Main/Tie/Xfmr Feeder Swgr Breaker",$D67*'Signal Count'!$K$10,
IF($C67="Switchgear Main/Tie Breaker",$D67*'Signal Count'!$K$11
)))))))</f>
        <v>0</v>
      </c>
      <c r="O67" s="169">
        <f>IF($C67="Open/Close Pneumatic Valve",$D67*'Signal Count'!$L$5,
IF($C67="Modulating Pneumatic Valve",$D67*'Signal Count'!$L$6,
IF($C67="Motor Operated Valve",$D67*'Signal Count'!$L$7,
IF($C67="MCC Motor Starter",$D67*'Signal Count'!$L$8,
IF($C67="Motor Feeder Swgr Breaker",$D67*'Signal Count'!$L$9,
IF($C67="Main/Tie/Xfmr Feeder Swgr Breaker",$D67*'Signal Count'!$L$10,
IF($C67="Switchgear Main/Tie Breaker",$D67*'Signal Count'!$L$11
)))))))</f>
        <v>0</v>
      </c>
      <c r="P67" s="20">
        <f>IF($C67="Open/Close Pneumatic Valve",$D67*'Signal Count'!$M$5,
IF($C67="Modulating Pneumatic Valve",$D67*'Signal Count'!$M$6,
IF($C67="Motor Operated Valve",$D67*'Signal Count'!$M$7,
IF($C67="MCC Motor Starter",$D67*'Signal Count'!$M$8,
IF($C67="Motor Feeder Swgr Breaker",$D67*'Signal Count'!$M$9,
IF($C67="Main/Tie/Xfmr Feeder Swgr Breaker",$D67*'Signal Count'!$M$10,
IF($C67="Switchgear Main/Tie Breaker",$D67*'Signal Count'!$M$11
)))))))</f>
        <v>0</v>
      </c>
      <c r="Q67" s="20"/>
    </row>
    <row r="68" spans="1:21" x14ac:dyDescent="0.25">
      <c r="A68" s="61" t="s">
        <v>136</v>
      </c>
      <c r="B68" s="124"/>
      <c r="C68" s="61" t="s">
        <v>49</v>
      </c>
      <c r="D68" s="108"/>
      <c r="E68" s="20" t="s">
        <v>44</v>
      </c>
      <c r="F68" s="20">
        <f>IF($C68="Open/Close Pneumatic Valve",$D68*'Signal Count'!$C$5,
IF($C68="Modulating Pneumatic Valve",$D68*'Signal Count'!$C$6,
IF($C68="Motor Operated Valve",$D68*'Signal Count'!$C$7,
IF($C68="MCC Motor Starter",$D68*'Signal Count'!$C$8,
IF($C68="Motor Feeder Swgr Breaker",$D68*'Signal Count'!$C$9,
IF($C68="Main/Tie/Xfmr Feeder Swgr Breaker",$D68*'Signal Count'!$C$10,
IF($C68="Switchgear Main/Tie Breaker",$D68*'Signal Count'!$C$11
)))))))</f>
        <v>0</v>
      </c>
      <c r="G68" s="20">
        <f>IF($C68="Open/Close Pneumatic Valve",$D68*'Signal Count'!$D$5,
IF($C68="Modulating Pneumatic Valve",$D68*'Signal Count'!$D$6,
IF($C68="Motor Operated Valve",$D68*'Signal Count'!$D$7,
IF($C68="MCC Motor Starter",$D68*'Signal Count'!$D$8,
IF($C68="Motor Feeder Swgr Breaker",$D68*'Signal Count'!$D$9,
IF($C68="Main/Tie/Xfmr Feeder Swgr Breaker",$D68*'Signal Count'!$D$10,
IF($C68="Switchgear Main/Tie Breaker",$D68*'Signal Count'!$D$11
)))))))</f>
        <v>0</v>
      </c>
      <c r="H68" s="20">
        <f>IF($C68="Open/Close Pneumatic Valve",$D68*'Signal Count'!$E$5,
IF($C68="Modulating Pneumatic Valve",$D68*'Signal Count'!$E$6,
IF($C68="Motor Operated Valve",$D68*'Signal Count'!$E$7,
IF($C68="MCC Motor Starter",$D68*'Signal Count'!$E$8,
IF($C68="Motor Feeder Swgr Breaker",$D68*'Signal Count'!$E$9,
IF($C68="Main/Tie/Xfmr Feeder Swgr Breaker",$D68*'Signal Count'!$E$10,
IF($C68="Switchgear Main/Tie Breaker",$D68*'Signal Count'!$E$11
)))))))</f>
        <v>0</v>
      </c>
      <c r="I68" s="20">
        <f>IF($C68="Open/Close Pneumatic Valve",$D68*'Signal Count'!$F$5,
IF($C68="Modulating Pneumatic Valve",$D68*'Signal Count'!$F$6,
IF($C68="Motor Operated Valve",$D68*'Signal Count'!$F$7,
IF($C68="MCC Motor Starter",$D68*'Signal Count'!$F$8,
IF($C68="Motor Feeder Swgr Breaker",$D68*'Signal Count'!$F$9,
IF($C68="Main/Tie/Xfmr Feeder Swgr Breaker",$D68*'Signal Count'!$F$10,
IF($C68="Switchgear Main/Tie Breaker",$D68*'Signal Count'!$F$11
)))))))</f>
        <v>0</v>
      </c>
      <c r="J68" s="20">
        <f>IF($C68="Open/Close Pneumatic Valve",$D68*'Signal Count'!$G$5,
IF($C68="Modulating Pneumatic Valve",$D68*'Signal Count'!$G$6,
IF($C68="Motor Operated Valve",$D68*'Signal Count'!$G$7,
IF($C68="MCC Motor Starter",$D68*'Signal Count'!$G$8,
IF($C68="Motor Feeder Swgr Breaker",$D68*'Signal Count'!$G$9,
IF($C68="Main/Tie/Xfmr Feeder Swgr Breaker",$D68*'Signal Count'!$G$10,
IF($C68="Switchgear Main/Tie Breaker",$D68*'Signal Count'!$G$11
)))))))</f>
        <v>0</v>
      </c>
      <c r="K68" s="20">
        <f>IF($C68="Open/Close Pneumatic Valve",$D68*'Signal Count'!$H$5,
IF($C68="Modulating Pneumatic Valve",$D68*'Signal Count'!$H$6,
IF($C68="Motor Operated Valve",$D68*'Signal Count'!$H$7,
IF($C68="MCC Motor Starter",$D68*'Signal Count'!$H$8,
IF($C68="Motor Feeder Swgr Breaker",$D68*'Signal Count'!$H$9,
IF($C68="Main/Tie/Xfmr Feeder Swgr Breaker",$D68*'Signal Count'!$H$10,
IF($C68="Switchgear Main/Tie Breaker",$D68*'Signal Count'!$H$11
)))))))</f>
        <v>0</v>
      </c>
      <c r="L68" s="20">
        <f>IF($C68="Open/Close Pneumatic Valve",$D68*'Signal Count'!$I$5,
IF($C68="Modulating Pneumatic Valve",$D68*'Signal Count'!$I$6,
IF($C68="Motor Operated Valve",$D68*'Signal Count'!$I$7,
IF($C68="MCC Motor Starter",$D68*'Signal Count'!$I$8,
IF($C68="Motor Feeder Swgr Breaker",$D68*'Signal Count'!$I$9,
IF($C68="Main/Tie/Xfmr Feeder Swgr Breaker",$D68*'Signal Count'!$I$10,
IF($C68="Switchgear Main/Tie Breaker",$D68*'Signal Count'!$I$11
)))))))</f>
        <v>0</v>
      </c>
      <c r="M68" s="20">
        <f>IF($C68="Open/Close Pneumatic Valve",$D68*'Signal Count'!$J$5,
IF($C68="Modulating Pneumatic Valve",$D68*'Signal Count'!$J$6,
IF($C68="Motor Operated Valve",$D68*'Signal Count'!$J$7,
IF($C68="MCC Motor Starter",$D68*'Signal Count'!$J$8,
IF($C68="Motor Feeder Swgr Breaker",$D68*'Signal Count'!$J$9,
IF($C68="Main/Tie/Xfmr Feeder Swgr Breaker",$D68*'Signal Count'!$J$10,
IF($C68="Switchgear Main/Tie Breaker",$D68*'Signal Count'!$J$11
)))))))</f>
        <v>0</v>
      </c>
      <c r="N68" s="20">
        <f>IF($C68="Open/Close Pneumatic Valve",$D68*'Signal Count'!$K$5,
IF($C68="Modulating Pneumatic Valve",$D68*'Signal Count'!$K$6,
IF($C68="Motor Operated Valve",$D68*'Signal Count'!$K$7,
IF($C68="MCC Motor Starter",$D68*'Signal Count'!$K$8,
IF($C68="Motor Feeder Swgr Breaker",$D68*'Signal Count'!$K$9,
IF($C68="Main/Tie/Xfmr Feeder Swgr Breaker",$D68*'Signal Count'!$K$10,
IF($C68="Switchgear Main/Tie Breaker",$D68*'Signal Count'!$K$11
)))))))</f>
        <v>0</v>
      </c>
      <c r="O68" s="169">
        <f>IF($C68="Open/Close Pneumatic Valve",$D68*'Signal Count'!$L$5,
IF($C68="Modulating Pneumatic Valve",$D68*'Signal Count'!$L$6,
IF($C68="Motor Operated Valve",$D68*'Signal Count'!$L$7,
IF($C68="MCC Motor Starter",$D68*'Signal Count'!$L$8,
IF($C68="Motor Feeder Swgr Breaker",$D68*'Signal Count'!$L$9,
IF($C68="Main/Tie/Xfmr Feeder Swgr Breaker",$D68*'Signal Count'!$L$10,
IF($C68="Switchgear Main/Tie Breaker",$D68*'Signal Count'!$L$11
)))))))</f>
        <v>0</v>
      </c>
      <c r="P68" s="20">
        <f>IF($C68="Open/Close Pneumatic Valve",$D68*'Signal Count'!$M$5,
IF($C68="Modulating Pneumatic Valve",$D68*'Signal Count'!$M$6,
IF($C68="Motor Operated Valve",$D68*'Signal Count'!$M$7,
IF($C68="MCC Motor Starter",$D68*'Signal Count'!$M$8,
IF($C68="Motor Feeder Swgr Breaker",$D68*'Signal Count'!$M$9,
IF($C68="Main/Tie/Xfmr Feeder Swgr Breaker",$D68*'Signal Count'!$M$10,
IF($C68="Switchgear Main/Tie Breaker",$D68*'Signal Count'!$M$11
)))))))</f>
        <v>0</v>
      </c>
      <c r="Q68" s="20"/>
    </row>
    <row r="69" spans="1:21" s="76" customFormat="1" x14ac:dyDescent="0.25">
      <c r="A69" s="61"/>
      <c r="B69" s="124"/>
      <c r="C69" s="61" t="s">
        <v>200</v>
      </c>
      <c r="D69" s="108"/>
      <c r="E69" s="20" t="s">
        <v>44</v>
      </c>
      <c r="F69" s="20">
        <f>IF($C69="Open/Close Pneumatic Valve",$D69*'Signal Count'!$C$5,
IF($C69="Modulating Pneumatic Valve",$D69*'Signal Count'!$C$6,
IF($C69="Motor Operated Valve",$D69*'Signal Count'!$C$7,
IF($C69="MCC Motor Starter",$D69*'Signal Count'!$C$8,
IF($C69="Motor Feeder Swgr Breaker",$D69*'Signal Count'!$C$9,
IF($C69="Main/Tie/Xfmr Feeder Swgr Breaker",$D69*'Signal Count'!$C$10,
IF($C69="Switchgear Main/Tie Breaker",$D69*'Signal Count'!$C$11,
IF($C69="HRSG",$D69*'Signal Count'!$C$21,
IF($C69="CT",$D69*'Signal Count'!$C$22,
IF($C69="ST",$D69*'Signal Count'!$C$23,
IF($C69="SCR",$D69*'Signal Count'!$C$24
)))))))))))</f>
        <v>0</v>
      </c>
      <c r="G69" s="20">
        <f>IF($C69="Open/Close Pneumatic Valve",$D69*'Signal Count'!$D$5,
IF($C69="Modulating Pneumatic Valve",$D69*'Signal Count'!$D$6,
IF($C69="Motor Operated Valve",$D69*'Signal Count'!$D$7,
IF($C69="MCC Motor Starter",$D69*'Signal Count'!$D$8,
IF($C69="Motor Feeder Swgr Breaker",$D69*'Signal Count'!$D$9,
IF($C69="Main/Tie/Xfmr Feeder Swgr Breaker",$D69*'Signal Count'!$D$10,
IF($C69="Switchgear Main/Tie Breaker",$D69*'Signal Count'!$D$11,
IF($C69="HRSG",$D69*'Signal Count'!$D$21,
IF($C69="CT",$D69*'Signal Count'!$D$22,
IF($C69="ST",$D69*'Signal Count'!$D$23,
IF($C69="SCR",$D69*'Signal Count'!$D$24
)))))))))))</f>
        <v>0</v>
      </c>
      <c r="H69" s="20">
        <f>IF($C69="Open/Close Pneumatic Valve",$D69*'Signal Count'!$E$5,
IF($C69="Modulating Pneumatic Valve",$D69*'Signal Count'!$E$6,
IF($C69="Motor Operated Valve",$D69*'Signal Count'!$E$7,
IF($C69="MCC Motor Starter",$D69*'Signal Count'!$E$8,
IF($C69="Motor Feeder Swgr Breaker",$D69*'Signal Count'!$E$9,
IF($C69="Main/Tie/Xfmr Feeder Swgr Breaker",$D69*'Signal Count'!$E$10,
IF($C69="Switchgear Main/Tie Breaker",$D69*'Signal Count'!$E$11,
IF($C69="HRSG",$D69*'Signal Count'!$E$21,
IF($C69="CT",$D69*'Signal Count'!$E$22,
IF($C69="ST",$D69*'Signal Count'!$E$23,
IF($C69="SCR",$D69*'Signal Count'!$E$24
)))))))))))</f>
        <v>0</v>
      </c>
      <c r="I69" s="20">
        <f>IF($C69="Open/Close Pneumatic Valve",$D69*'Signal Count'!$F$5,
IF($C69="Modulating Pneumatic Valve",$D69*'Signal Count'!$F$6,
IF($C69="Motor Operated Valve",$D69*'Signal Count'!$F$7,
IF($C69="MCC Motor Starter",$D69*'Signal Count'!$F$8,
IF($C69="Motor Feeder Swgr Breaker",$D69*'Signal Count'!$F$9,
IF($C69="Main/Tie/Xfmr Feeder Swgr Breaker",$D69*'Signal Count'!$F$10,
IF($C69="Switchgear Main/Tie Breaker",$D69*'Signal Count'!$F$11,
IF($C69="HRSG",$D69*'Signal Count'!$F$21,
IF($C69="CT",$D69*'Signal Count'!$F$22,
IF($C69="ST",$D69*'Signal Count'!$F$23,
IF($C69="SCR",$D69*'Signal Count'!$F$24
)))))))))))</f>
        <v>0</v>
      </c>
      <c r="J69" s="20">
        <f>IF($C69="Open/Close Pneumatic Valve",$D69*'Signal Count'!$G$5,
IF($C69="Modulating Pneumatic Valve",$D69*'Signal Count'!$G$6,
IF($C69="Motor Operated Valve",$D69*'Signal Count'!$G$7,
IF($C69="MCC Motor Starter",$D69*'Signal Count'!$G$8,
IF($C69="Motor Feeder Swgr Breaker",$D69*'Signal Count'!$G$9,
IF($C69="Main/Tie/Xfmr Feeder Swgr Breaker",$D69*'Signal Count'!$G$10,
IF($C69="Switchgear Main/Tie Breaker",$D69*'Signal Count'!$G$11,
IF($C69="HRSG",$D69*'Signal Count'!$G$21,
IF($C69="CT",$D69*'Signal Count'!$G$22,
IF($C69="ST",$D69*'Signal Count'!$G$23,
IF($C69="SCR",$D69*'Signal Count'!$G$24
)))))))))))</f>
        <v>0</v>
      </c>
      <c r="K69" s="20">
        <f>IF($C69="Open/Close Pneumatic Valve",$D69*'Signal Count'!$H$5,
IF($C69="Modulating Pneumatic Valve",$D69*'Signal Count'!$H$6,
IF($C69="Motor Operated Valve",$D69*'Signal Count'!$H$7,
IF($C69="MCC Motor Starter",$D69*'Signal Count'!$H$8,
IF($C69="Motor Feeder Swgr Breaker",$D69*'Signal Count'!$H$9,
IF($C69="Main/Tie/Xfmr Feeder Swgr Breaker",$D69*'Signal Count'!$H$10,
IF($C69="Switchgear Main/Tie Breaker",$D69*'Signal Count'!$H$11,
IF($C69="HRSG",$D69*'Signal Count'!$H$21,
IF($C69="CT",$D69*'Signal Count'!$H$22,
IF($C69="ST",$D69*'Signal Count'!$H$23,
IF($C69="SCR",$D69*'Signal Count'!$H$24
)))))))))))</f>
        <v>0</v>
      </c>
      <c r="L69" s="20">
        <f>IF($C69="Open/Close Pneumatic Valve",$D69*'Signal Count'!$I$5,
IF($C69="Modulating Pneumatic Valve",$D69*'Signal Count'!$I$6,
IF($C69="Motor Operated Valve",$D69*'Signal Count'!$I$7,
IF($C69="MCC Motor Starter",$D69*'Signal Count'!$I$8,
IF($C69="Motor Feeder Swgr Breaker",$D69*'Signal Count'!$I$9,
IF($C69="Main/Tie/Xfmr Feeder Swgr Breaker",$D69*'Signal Count'!$I$10,
IF($C69="Switchgear Main/Tie Breaker",$D69*'Signal Count'!$I$11,
IF($C69="HRSG",$D69*'Signal Count'!$I$21,
IF($C69="CT",$D69*'Signal Count'!$I$22,
IF($C69="ST",$D69*'Signal Count'!$I$23,
IF($C69="SCR",$D69*'Signal Count'!$I$24
)))))))))))</f>
        <v>0</v>
      </c>
      <c r="M69" s="20">
        <f>IF($C69="Open/Close Pneumatic Valve",$D69*'Signal Count'!$J$5,
IF($C69="Modulating Pneumatic Valve",$D69*'Signal Count'!$J$6,
IF($C69="Motor Operated Valve",$D69*'Signal Count'!$J$7,
IF($C69="MCC Motor Starter",$D69*'Signal Count'!$J$8,
IF($C69="Motor Feeder Swgr Breaker",$D69*'Signal Count'!$J$9,
IF($C69="Main/Tie/Xfmr Feeder Swgr Breaker",$D69*'Signal Count'!$J$10,
IF($C69="Switchgear Main/Tie Breaker",$D69*'Signal Count'!$J$11,
IF($C69="HRSG",$D69*'Signal Count'!$J$21,
IF($C69="CT",$D69*'Signal Count'!$J$22,
IF($C69="ST",$D69*'Signal Count'!$J$23,
IF($C69="SCR",$D69*'Signal Count'!$J$24
)))))))))))</f>
        <v>0</v>
      </c>
      <c r="N69" s="20">
        <f>IF($C69="Open/Close Pneumatic Valve",$D69*'Signal Count'!$K$5,
IF($C69="Modulating Pneumatic Valve",$D69*'Signal Count'!$K$6,
IF($C69="Motor Operated Valve",$D69*'Signal Count'!$K$7,
IF($C69="MCC Motor Starter",$D69*'Signal Count'!$K$8,
IF($C69="Motor Feeder Swgr Breaker",$D69*'Signal Count'!$K$9,
IF($C69="Main/Tie/Xfmr Feeder Swgr Breaker",$D69*'Signal Count'!$K$10,
IF($C69="Switchgear Main/Tie Breaker",$D69*'Signal Count'!$K$11,
IF($C69="HRSG",$D69*'Signal Count'!$K$21,
IF($C69="CT",$D69*'Signal Count'!$K$22,
IF($C69="ST",$D69*'Signal Count'!$K$23,
IF($C69="SCR",$D69*'Signal Count'!$K$24
)))))))))))</f>
        <v>0</v>
      </c>
      <c r="O69" s="169">
        <f>IF($C69="Open/Close Pneumatic Valve",$D69*'Signal Count'!$L$5,
IF($C69="Modulating Pneumatic Valve",$D69*'Signal Count'!$L$6,
IF($C69="Motor Operated Valve",$D69*'Signal Count'!$L$7,
IF($C69="MCC Motor Starter",$D69*'Signal Count'!$L$8,
IF($C69="Motor Feeder Swgr Breaker",$D69*'Signal Count'!$L$9,
IF($C69="Main/Tie/Xfmr Feeder Swgr Breaker",$D69*'Signal Count'!$L$10,
IF($C69="Switchgear Main/Tie Breaker",$D69*'Signal Count'!$L$11,
IF($C69="HRSG",$D69*'Signal Count'!$L$21,
IF($C69="CT",$D69*'Signal Count'!$L$22,
IF($C69="ST",$D69*'Signal Count'!$L$23,
IF($C69="SCR",$D69*'Signal Count'!$L$24
)))))))))))</f>
        <v>0</v>
      </c>
      <c r="P69" s="20">
        <f>IF($C69="Open/Close Pneumatic Valve",$D69*'Signal Count'!$M$5,
IF($C69="Modulating Pneumatic Valve",$D69*'Signal Count'!$M$6,
IF($C69="Motor Operated Valve",$D69*'Signal Count'!$M$7,
IF($C69="MCC Motor Starter",$D69*'Signal Count'!$M$8,
IF($C69="Motor Feeder Swgr Breaker",$D69*'Signal Count'!$M$9,
IF($C69="Main/Tie/Xfmr Feeder Swgr Breaker",$D69*'Signal Count'!$M$10,
IF($C69="Switchgear Main/Tie Breaker",$D69*'Signal Count'!$M$11,
IF($C69="HRSG",$D69*'Signal Count'!$M$21,
IF($C69="CT",$D69*'Signal Count'!$M$22,
IF($C69="ST",$D69*'Signal Count'!$M$23,
IF($C69="SCR",$D69*'Signal Count'!$M$24
)))))))))))</f>
        <v>0</v>
      </c>
      <c r="Q69" s="20" t="s">
        <v>31</v>
      </c>
    </row>
    <row r="70" spans="1:21" s="76" customFormat="1" x14ac:dyDescent="0.25">
      <c r="A70" s="61"/>
      <c r="B70" s="124"/>
      <c r="C70" s="61" t="s">
        <v>205</v>
      </c>
      <c r="D70" s="108"/>
      <c r="E70" s="20" t="s">
        <v>44</v>
      </c>
      <c r="F70" s="20">
        <f>IF($C70="Open/Close Pneumatic Valve",$D70*'Signal Count'!$C$5,
IF($C70="Modulating Pneumatic Valve",$D70*'Signal Count'!$C$6,
IF($C70="Motor Operated Valve",$D70*'Signal Count'!$C$7,
IF($C70="MCC Motor Starter",$D70*'Signal Count'!$C$8,
IF($C70="Motor Feeder Swgr Breaker",$D70*'Signal Count'!$C$9,
IF($C70="Main/Tie/Xfmr Feeder Swgr Breaker",$D70*'Signal Count'!$C$10,
IF($C70="Switchgear Main/Tie Breaker",$D70*'Signal Count'!$C$11,
IF($C70="HRSG",$D70*'Signal Count'!$C$21,
IF($C70="CT",$D70*'Signal Count'!$C$22,
IF($C70="ST",$D70*'Signal Count'!$C$23,
IF($C70="SCR",$D70*'Signal Count'!$C$24
)))))))))))</f>
        <v>0</v>
      </c>
      <c r="G70" s="20">
        <f>IF($C70="Open/Close Pneumatic Valve",$D70*'Signal Count'!$D$5,
IF($C70="Modulating Pneumatic Valve",$D70*'Signal Count'!$D$6,
IF($C70="Motor Operated Valve",$D70*'Signal Count'!$D$7,
IF($C70="MCC Motor Starter",$D70*'Signal Count'!$D$8,
IF($C70="Motor Feeder Swgr Breaker",$D70*'Signal Count'!$D$9,
IF($C70="Main/Tie/Xfmr Feeder Swgr Breaker",$D70*'Signal Count'!$D$10,
IF($C70="Switchgear Main/Tie Breaker",$D70*'Signal Count'!$D$11,
IF($C70="HRSG",$D70*'Signal Count'!$D$21,
IF($C70="CT",$D70*'Signal Count'!$D$22,
IF($C70="ST",$D70*'Signal Count'!$D$23,
IF($C70="SCR",$D70*'Signal Count'!$D$24
)))))))))))</f>
        <v>0</v>
      </c>
      <c r="H70" s="20">
        <f>IF($C70="Open/Close Pneumatic Valve",$D70*'Signal Count'!$E$5,
IF($C70="Modulating Pneumatic Valve",$D70*'Signal Count'!$E$6,
IF($C70="Motor Operated Valve",$D70*'Signal Count'!$E$7,
IF($C70="MCC Motor Starter",$D70*'Signal Count'!$E$8,
IF($C70="Motor Feeder Swgr Breaker",$D70*'Signal Count'!$E$9,
IF($C70="Main/Tie/Xfmr Feeder Swgr Breaker",$D70*'Signal Count'!$E$10,
IF($C70="Switchgear Main/Tie Breaker",$D70*'Signal Count'!$E$11,
IF($C70="HRSG",$D70*'Signal Count'!$E$21,
IF($C70="CT",$D70*'Signal Count'!$E$22,
IF($C70="ST",$D70*'Signal Count'!$E$23,
IF($C70="SCR",$D70*'Signal Count'!$E$24
)))))))))))</f>
        <v>0</v>
      </c>
      <c r="I70" s="20">
        <f>IF($C70="Open/Close Pneumatic Valve",$D70*'Signal Count'!$F$5,
IF($C70="Modulating Pneumatic Valve",$D70*'Signal Count'!$F$6,
IF($C70="Motor Operated Valve",$D70*'Signal Count'!$F$7,
IF($C70="MCC Motor Starter",$D70*'Signal Count'!$F$8,
IF($C70="Motor Feeder Swgr Breaker",$D70*'Signal Count'!$F$9,
IF($C70="Main/Tie/Xfmr Feeder Swgr Breaker",$D70*'Signal Count'!$F$10,
IF($C70="Switchgear Main/Tie Breaker",$D70*'Signal Count'!$F$11,
IF($C70="HRSG",$D70*'Signal Count'!$F$21,
IF($C70="CT",$D70*'Signal Count'!$F$22,
IF($C70="ST",$D70*'Signal Count'!$F$23,
IF($C70="SCR",$D70*'Signal Count'!$F$24
)))))))))))</f>
        <v>0</v>
      </c>
      <c r="J70" s="20">
        <f>IF($C70="Open/Close Pneumatic Valve",$D70*'Signal Count'!$G$5,
IF($C70="Modulating Pneumatic Valve",$D70*'Signal Count'!$G$6,
IF($C70="Motor Operated Valve",$D70*'Signal Count'!$G$7,
IF($C70="MCC Motor Starter",$D70*'Signal Count'!$G$8,
IF($C70="Motor Feeder Swgr Breaker",$D70*'Signal Count'!$G$9,
IF($C70="Main/Tie/Xfmr Feeder Swgr Breaker",$D70*'Signal Count'!$G$10,
IF($C70="Switchgear Main/Tie Breaker",$D70*'Signal Count'!$G$11,
IF($C70="HRSG",$D70*'Signal Count'!$G$21,
IF($C70="CT",$D70*'Signal Count'!$G$22,
IF($C70="ST",$D70*'Signal Count'!$G$23,
IF($C70="SCR",$D70*'Signal Count'!$G$24
)))))))))))</f>
        <v>0</v>
      </c>
      <c r="K70" s="20">
        <f>IF($C70="Open/Close Pneumatic Valve",$D70*'Signal Count'!$H$5,
IF($C70="Modulating Pneumatic Valve",$D70*'Signal Count'!$H$6,
IF($C70="Motor Operated Valve",$D70*'Signal Count'!$H$7,
IF($C70="MCC Motor Starter",$D70*'Signal Count'!$H$8,
IF($C70="Motor Feeder Swgr Breaker",$D70*'Signal Count'!$H$9,
IF($C70="Main/Tie/Xfmr Feeder Swgr Breaker",$D70*'Signal Count'!$H$10,
IF($C70="Switchgear Main/Tie Breaker",$D70*'Signal Count'!$H$11,
IF($C70="HRSG",$D70*'Signal Count'!$H$21,
IF($C70="CT",$D70*'Signal Count'!$H$22,
IF($C70="ST",$D70*'Signal Count'!$H$23,
IF($C70="SCR",$D70*'Signal Count'!$H$24
)))))))))))</f>
        <v>0</v>
      </c>
      <c r="L70" s="20">
        <f>IF($C70="Open/Close Pneumatic Valve",$D70*'Signal Count'!$I$5,
IF($C70="Modulating Pneumatic Valve",$D70*'Signal Count'!$I$6,
IF($C70="Motor Operated Valve",$D70*'Signal Count'!$I$7,
IF($C70="MCC Motor Starter",$D70*'Signal Count'!$I$8,
IF($C70="Motor Feeder Swgr Breaker",$D70*'Signal Count'!$I$9,
IF($C70="Main/Tie/Xfmr Feeder Swgr Breaker",$D70*'Signal Count'!$I$10,
IF($C70="Switchgear Main/Tie Breaker",$D70*'Signal Count'!$I$11,
IF($C70="HRSG",$D70*'Signal Count'!$I$21,
IF($C70="CT",$D70*'Signal Count'!$I$22,
IF($C70="ST",$D70*'Signal Count'!$I$23,
IF($C70="SCR",$D70*'Signal Count'!$I$24
)))))))))))</f>
        <v>0</v>
      </c>
      <c r="M70" s="20">
        <f>IF($C70="Open/Close Pneumatic Valve",$D70*'Signal Count'!$J$5,
IF($C70="Modulating Pneumatic Valve",$D70*'Signal Count'!$J$6,
IF($C70="Motor Operated Valve",$D70*'Signal Count'!$J$7,
IF($C70="MCC Motor Starter",$D70*'Signal Count'!$J$8,
IF($C70="Motor Feeder Swgr Breaker",$D70*'Signal Count'!$J$9,
IF($C70="Main/Tie/Xfmr Feeder Swgr Breaker",$D70*'Signal Count'!$J$10,
IF($C70="Switchgear Main/Tie Breaker",$D70*'Signal Count'!$J$11,
IF($C70="HRSG",$D70*'Signal Count'!$J$21,
IF($C70="CT",$D70*'Signal Count'!$J$22,
IF($C70="ST",$D70*'Signal Count'!$J$23,
IF($C70="SCR",$D70*'Signal Count'!$J$24
)))))))))))</f>
        <v>0</v>
      </c>
      <c r="N70" s="20">
        <f>IF($C70="Open/Close Pneumatic Valve",$D70*'Signal Count'!$K$5,
IF($C70="Modulating Pneumatic Valve",$D70*'Signal Count'!$K$6,
IF($C70="Motor Operated Valve",$D70*'Signal Count'!$K$7,
IF($C70="MCC Motor Starter",$D70*'Signal Count'!$K$8,
IF($C70="Motor Feeder Swgr Breaker",$D70*'Signal Count'!$K$9,
IF($C70="Main/Tie/Xfmr Feeder Swgr Breaker",$D70*'Signal Count'!$K$10,
IF($C70="Switchgear Main/Tie Breaker",$D70*'Signal Count'!$K$11,
IF($C70="HRSG",$D70*'Signal Count'!$K$21,
IF($C70="CT",$D70*'Signal Count'!$K$22,
IF($C70="ST",$D70*'Signal Count'!$K$23,
IF($C70="SCR",$D70*'Signal Count'!$K$24
)))))))))))</f>
        <v>0</v>
      </c>
      <c r="O70" s="169">
        <f>IF($C70="Open/Close Pneumatic Valve",$D70*'Signal Count'!$L$5,
IF($C70="Modulating Pneumatic Valve",$D70*'Signal Count'!$L$6,
IF($C70="Motor Operated Valve",$D70*'Signal Count'!$L$7,
IF($C70="MCC Motor Starter",$D70*'Signal Count'!$L$8,
IF($C70="Motor Feeder Swgr Breaker",$D70*'Signal Count'!$L$9,
IF($C70="Main/Tie/Xfmr Feeder Swgr Breaker",$D70*'Signal Count'!$L$10,
IF($C70="Switchgear Main/Tie Breaker",$D70*'Signal Count'!$L$11,
IF($C70="HRSG",$D70*'Signal Count'!$L$21,
IF($C70="CT",$D70*'Signal Count'!$L$22,
IF($C70="ST",$D70*'Signal Count'!$L$23,
IF($C70="SCR",$D70*'Signal Count'!$L$24
)))))))))))</f>
        <v>0</v>
      </c>
      <c r="P70" s="20">
        <f>IF($C70="Open/Close Pneumatic Valve",$D70*'Signal Count'!$M$5,
IF($C70="Modulating Pneumatic Valve",$D70*'Signal Count'!$M$6,
IF($C70="Motor Operated Valve",$D70*'Signal Count'!$M$7,
IF($C70="MCC Motor Starter",$D70*'Signal Count'!$M$8,
IF($C70="Motor Feeder Swgr Breaker",$D70*'Signal Count'!$M$9,
IF($C70="Main/Tie/Xfmr Feeder Swgr Breaker",$D70*'Signal Count'!$M$10,
IF($C70="Switchgear Main/Tie Breaker",$D70*'Signal Count'!$M$11,
IF($C70="HRSG",$D70*'Signal Count'!$M$21,
IF($C70="CT",$D70*'Signal Count'!$M$22,
IF($C70="ST",$D70*'Signal Count'!$M$23,
IF($C70="SCR",$D70*'Signal Count'!$M$24
)))))))))))</f>
        <v>0</v>
      </c>
      <c r="Q70" s="20" t="s">
        <v>31</v>
      </c>
    </row>
    <row r="71" spans="1:21" x14ac:dyDescent="0.25">
      <c r="A71" s="64" t="s">
        <v>16</v>
      </c>
      <c r="B71" s="125" t="s">
        <v>36</v>
      </c>
      <c r="C71" s="64" t="s">
        <v>41</v>
      </c>
      <c r="D71" s="109"/>
      <c r="E71" s="65" t="s">
        <v>45</v>
      </c>
      <c r="F71" s="65"/>
      <c r="G71" s="65"/>
      <c r="H71" s="65"/>
      <c r="I71" s="65"/>
      <c r="J71" s="65"/>
      <c r="K71" s="65"/>
      <c r="L71" s="65"/>
      <c r="M71" s="65"/>
      <c r="N71" s="65"/>
      <c r="O71" s="65"/>
      <c r="P71" s="65"/>
      <c r="Q71" s="65"/>
    </row>
    <row r="72" spans="1:21" x14ac:dyDescent="0.25">
      <c r="A72" s="64" t="s">
        <v>16</v>
      </c>
      <c r="B72" s="125" t="s">
        <v>36</v>
      </c>
      <c r="C72" s="64" t="s">
        <v>37</v>
      </c>
      <c r="D72" s="109"/>
      <c r="E72" s="65" t="s">
        <v>45</v>
      </c>
      <c r="F72" s="116">
        <f>IF($C72="Open/Close Pneumatic Valve",$D72*'Signal Count'!$C$5,
IF($C72="Modulating Pneumatic Valve",$D72*'Signal Count'!$C$6,
IF($C72="Motor Operated Valve",$D72*'Signal Count'!$C$7,
IF($C72="MCC Motor Starter",$D72*'Signal Count'!$C$8,
IF($C72="Motor Feeder Swgr Breaker",$D72*'Signal Count'!$C$9,
IF($C72="Main/Tie/Xfmr Feeder Swgr Breaker",$D72*'Signal Count'!$C$10,
IF($C72="Switchgear Main/Tie Breaker",$D72*'Signal Count'!$C$11
)))))))</f>
        <v>0</v>
      </c>
      <c r="G72" s="65">
        <f>IF($C72="Open/Close Pneumatic Valve",$D72*'Signal Count'!$D$5,
IF($C72="Modulating Pneumatic Valve",$D72*'Signal Count'!$D$6,
IF($C72="Motor Operated Valve",$D72*'Signal Count'!$D$7,
IF($C72="MCC Motor Starter",$D72*'Signal Count'!$D$8,
IF($C72="Motor Feeder Swgr Breaker",$D72*'Signal Count'!$D$9,
IF($C72="Main/Tie/Xfmr Feeder Swgr Breaker",$D72*'Signal Count'!$D$10,
IF($C72="Switchgear Main/Tie Breaker",$D72*'Signal Count'!$D$11
)))))))</f>
        <v>0</v>
      </c>
      <c r="H72" s="65">
        <f>IF($C72="Open/Close Pneumatic Valve",$D72*'Signal Count'!$E$5,
IF($C72="Modulating Pneumatic Valve",$D72*'Signal Count'!$E$6,
IF($C72="Motor Operated Valve",$D72*'Signal Count'!$E$7,
IF($C72="MCC Motor Starter",$D72*'Signal Count'!$E$8,
IF($C72="Motor Feeder Swgr Breaker",$D72*'Signal Count'!$E$9,
IF($C72="Main/Tie/Xfmr Feeder Swgr Breaker",$D72*'Signal Count'!$E$10,
IF($C72="Switchgear Main/Tie Breaker",$D72*'Signal Count'!$E$11
)))))))</f>
        <v>0</v>
      </c>
      <c r="I72" s="65">
        <f>IF($C72="Open/Close Pneumatic Valve",$D72*'Signal Count'!$F$5,
IF($C72="Modulating Pneumatic Valve",$D72*'Signal Count'!$F$6,
IF($C72="Motor Operated Valve",$D72*'Signal Count'!$F$7,
IF($C72="MCC Motor Starter",$D72*'Signal Count'!$F$8,
IF($C72="Motor Feeder Swgr Breaker",$D72*'Signal Count'!$F$9,
IF($C72="Main/Tie/Xfmr Feeder Swgr Breaker",$D72*'Signal Count'!$F$10,
IF($C72="Switchgear Main/Tie Breaker",$D72*'Signal Count'!$F$11
)))))))</f>
        <v>0</v>
      </c>
      <c r="J72" s="65">
        <f>IF($C72="Open/Close Pneumatic Valve",$D72*'Signal Count'!$G$5,
IF($C72="Modulating Pneumatic Valve",$D72*'Signal Count'!$G$6,
IF($C72="Motor Operated Valve",$D72*'Signal Count'!$G$7,
IF($C72="MCC Motor Starter",$D72*'Signal Count'!$G$8,
IF($C72="Motor Feeder Swgr Breaker",$D72*'Signal Count'!$G$9,
IF($C72="Main/Tie/Xfmr Feeder Swgr Breaker",$D72*'Signal Count'!$G$10,
IF($C72="Switchgear Main/Tie Breaker",$D72*'Signal Count'!$G$11
)))))))</f>
        <v>0</v>
      </c>
      <c r="K72" s="65">
        <f>IF($C72="Open/Close Pneumatic Valve",$D72*'Signal Count'!$H$5,
IF($C72="Modulating Pneumatic Valve",$D72*'Signal Count'!$H$6,
IF($C72="Motor Operated Valve",$D72*'Signal Count'!$H$7,
IF($C72="MCC Motor Starter",$D72*'Signal Count'!$H$8,
IF($C72="Motor Feeder Swgr Breaker",$D72*'Signal Count'!$H$9,
IF($C72="Main/Tie/Xfmr Feeder Swgr Breaker",$D72*'Signal Count'!$H$10,
IF($C72="Switchgear Main/Tie Breaker",$D72*'Signal Count'!$H$11
)))))))</f>
        <v>0</v>
      </c>
      <c r="L72" s="65">
        <f>IF($C72="Open/Close Pneumatic Valve",$D72*'Signal Count'!$I$5,
IF($C72="Modulating Pneumatic Valve",$D72*'Signal Count'!$I$6,
IF($C72="Motor Operated Valve",$D72*'Signal Count'!$I$7,
IF($C72="MCC Motor Starter",$D72*'Signal Count'!$I$8,
IF($C72="Motor Feeder Swgr Breaker",$D72*'Signal Count'!$I$9,
IF($C72="Main/Tie/Xfmr Feeder Swgr Breaker",$D72*'Signal Count'!$I$10,
IF($C72="Switchgear Main/Tie Breaker",$D72*'Signal Count'!$I$11
)))))))</f>
        <v>0</v>
      </c>
      <c r="M72" s="65">
        <f>IF($C72="Open/Close Pneumatic Valve",$D72*'Signal Count'!$J$5,
IF($C72="Modulating Pneumatic Valve",$D72*'Signal Count'!$J$6,
IF($C72="Motor Operated Valve",$D72*'Signal Count'!$J$7,
IF($C72="MCC Motor Starter",$D72*'Signal Count'!$J$8,
IF($C72="Motor Feeder Swgr Breaker",$D72*'Signal Count'!$J$9,
IF($C72="Main/Tie/Xfmr Feeder Swgr Breaker",$D72*'Signal Count'!$J$10,
IF($C72="Switchgear Main/Tie Breaker",$D72*'Signal Count'!$J$11
)))))))</f>
        <v>0</v>
      </c>
      <c r="N72" s="65">
        <f>IF($C72="Open/Close Pneumatic Valve",$D72*'Signal Count'!$K$5,
IF($C72="Modulating Pneumatic Valve",$D72*'Signal Count'!$K$6,
IF($C72="Motor Operated Valve",$D72*'Signal Count'!$K$7,
IF($C72="MCC Motor Starter",$D72*'Signal Count'!$K$8,
IF($C72="Motor Feeder Swgr Breaker",$D72*'Signal Count'!$K$9,
IF($C72="Main/Tie/Xfmr Feeder Swgr Breaker",$D72*'Signal Count'!$K$10,
IF($C72="Switchgear Main/Tie Breaker",$D72*'Signal Count'!$K$11
)))))))</f>
        <v>0</v>
      </c>
      <c r="O72" s="168">
        <f>IF($C72="Open/Close Pneumatic Valve",$D72*'Signal Count'!$L$5,
IF($C72="Modulating Pneumatic Valve",$D72*'Signal Count'!$L$6,
IF($C72="Motor Operated Valve",$D72*'Signal Count'!$L$7,
IF($C72="MCC Motor Starter",$D72*'Signal Count'!$L$8,
IF($C72="Motor Feeder Swgr Breaker",$D72*'Signal Count'!$L$9,
IF($C72="Main/Tie/Xfmr Feeder Swgr Breaker",$D72*'Signal Count'!$L$10,
IF($C72="Switchgear Main/Tie Breaker",$D72*'Signal Count'!$L$11
)))))))</f>
        <v>0</v>
      </c>
      <c r="P72" s="65">
        <f>IF($C72="Open/Close Pneumatic Valve",$D72*'Signal Count'!$M$5,
IF($C72="Modulating Pneumatic Valve",$D72*'Signal Count'!$M$6,
IF($C72="Motor Operated Valve",$D72*'Signal Count'!$M$7,
IF($C72="MCC Motor Starter",$D72*'Signal Count'!$M$8,
IF($C72="Motor Feeder Swgr Breaker",$D72*'Signal Count'!$M$9,
IF($C72="Main/Tie/Xfmr Feeder Swgr Breaker",$D72*'Signal Count'!$M$10,
IF($C72="Switchgear Main/Tie Breaker",$D72*'Signal Count'!$M$11
)))))))</f>
        <v>0</v>
      </c>
      <c r="Q72" s="65"/>
    </row>
    <row r="73" spans="1:21" x14ac:dyDescent="0.25">
      <c r="A73" s="64" t="s">
        <v>16</v>
      </c>
      <c r="B73" s="125" t="s">
        <v>36</v>
      </c>
      <c r="C73" s="64" t="s">
        <v>38</v>
      </c>
      <c r="D73" s="109"/>
      <c r="E73" s="65" t="s">
        <v>45</v>
      </c>
      <c r="F73" s="65">
        <f>IF($C73="Open/Close Pneumatic Valve",$D73*'Signal Count'!$C$5,
IF($C73="Modulating Pneumatic Valve",$D73*'Signal Count'!$C$6,
IF($C73="Motor Operated Valve",$D73*'Signal Count'!$C$7,
IF($C73="MCC Motor Starter",$D73*'Signal Count'!$C$8,
IF($C73="Motor Feeder Swgr Breaker",$D73*'Signal Count'!$C$9,
IF($C73="Main/Tie/Xfmr Feeder Swgr Breaker",$D73*'Signal Count'!$C$10,
IF($C73="Switchgear Main/Tie Breaker",$D73*'Signal Count'!$C$11
)))))))</f>
        <v>0</v>
      </c>
      <c r="G73" s="65">
        <f>IF($C73="Open/Close Pneumatic Valve",$D73*'Signal Count'!$D$5,
IF($C73="Modulating Pneumatic Valve",$D73*'Signal Count'!$D$6,
IF($C73="Motor Operated Valve",$D73*'Signal Count'!$D$7,
IF($C73="MCC Motor Starter",$D73*'Signal Count'!$D$8,
IF($C73="Motor Feeder Swgr Breaker",$D73*'Signal Count'!$D$9,
IF($C73="Main/Tie/Xfmr Feeder Swgr Breaker",$D73*'Signal Count'!$D$10,
IF($C73="Switchgear Main/Tie Breaker",$D73*'Signal Count'!$D$11
)))))))</f>
        <v>0</v>
      </c>
      <c r="H73" s="65">
        <f>IF($C73="Open/Close Pneumatic Valve",$D73*'Signal Count'!$E$5,
IF($C73="Modulating Pneumatic Valve",$D73*'Signal Count'!$E$6,
IF($C73="Motor Operated Valve",$D73*'Signal Count'!$E$7,
IF($C73="MCC Motor Starter",$D73*'Signal Count'!$E$8,
IF($C73="Motor Feeder Swgr Breaker",$D73*'Signal Count'!$E$9,
IF($C73="Main/Tie/Xfmr Feeder Swgr Breaker",$D73*'Signal Count'!$E$10,
IF($C73="Switchgear Main/Tie Breaker",$D73*'Signal Count'!$E$11
)))))))</f>
        <v>0</v>
      </c>
      <c r="I73" s="65">
        <f>IF($C73="Open/Close Pneumatic Valve",$D73*'Signal Count'!$F$5,
IF($C73="Modulating Pneumatic Valve",$D73*'Signal Count'!$F$6,
IF($C73="Motor Operated Valve",$D73*'Signal Count'!$F$7,
IF($C73="MCC Motor Starter",$D73*'Signal Count'!$F$8,
IF($C73="Motor Feeder Swgr Breaker",$D73*'Signal Count'!$F$9,
IF($C73="Main/Tie/Xfmr Feeder Swgr Breaker",$D73*'Signal Count'!$F$10,
IF($C73="Switchgear Main/Tie Breaker",$D73*'Signal Count'!$F$11
)))))))</f>
        <v>0</v>
      </c>
      <c r="J73" s="65">
        <f>IF($C73="Open/Close Pneumatic Valve",$D73*'Signal Count'!$G$5,
IF($C73="Modulating Pneumatic Valve",$D73*'Signal Count'!$G$6,
IF($C73="Motor Operated Valve",$D73*'Signal Count'!$G$7,
IF($C73="MCC Motor Starter",$D73*'Signal Count'!$G$8,
IF($C73="Motor Feeder Swgr Breaker",$D73*'Signal Count'!$G$9,
IF($C73="Main/Tie/Xfmr Feeder Swgr Breaker",$D73*'Signal Count'!$G$10,
IF($C73="Switchgear Main/Tie Breaker",$D73*'Signal Count'!$G$11
)))))))</f>
        <v>0</v>
      </c>
      <c r="K73" s="65">
        <f>IF($C73="Open/Close Pneumatic Valve",$D73*'Signal Count'!$H$5,
IF($C73="Modulating Pneumatic Valve",$D73*'Signal Count'!$H$6,
IF($C73="Motor Operated Valve",$D73*'Signal Count'!$H$7,
IF($C73="MCC Motor Starter",$D73*'Signal Count'!$H$8,
IF($C73="Motor Feeder Swgr Breaker",$D73*'Signal Count'!$H$9,
IF($C73="Main/Tie/Xfmr Feeder Swgr Breaker",$D73*'Signal Count'!$H$10,
IF($C73="Switchgear Main/Tie Breaker",$D73*'Signal Count'!$H$11
)))))))</f>
        <v>0</v>
      </c>
      <c r="L73" s="65">
        <f>IF($C73="Open/Close Pneumatic Valve",$D73*'Signal Count'!$I$5,
IF($C73="Modulating Pneumatic Valve",$D73*'Signal Count'!$I$6,
IF($C73="Motor Operated Valve",$D73*'Signal Count'!$I$7,
IF($C73="MCC Motor Starter",$D73*'Signal Count'!$I$8,
IF($C73="Motor Feeder Swgr Breaker",$D73*'Signal Count'!$I$9,
IF($C73="Main/Tie/Xfmr Feeder Swgr Breaker",$D73*'Signal Count'!$I$10,
IF($C73="Switchgear Main/Tie Breaker",$D73*'Signal Count'!$I$11
)))))))</f>
        <v>0</v>
      </c>
      <c r="M73" s="65">
        <f>IF($C73="Open/Close Pneumatic Valve",$D73*'Signal Count'!$J$5,
IF($C73="Modulating Pneumatic Valve",$D73*'Signal Count'!$J$6,
IF($C73="Motor Operated Valve",$D73*'Signal Count'!$J$7,
IF($C73="MCC Motor Starter",$D73*'Signal Count'!$J$8,
IF($C73="Motor Feeder Swgr Breaker",$D73*'Signal Count'!$J$9,
IF($C73="Main/Tie/Xfmr Feeder Swgr Breaker",$D73*'Signal Count'!$J$10,
IF($C73="Switchgear Main/Tie Breaker",$D73*'Signal Count'!$J$11
)))))))</f>
        <v>0</v>
      </c>
      <c r="N73" s="65">
        <f>IF($C73="Open/Close Pneumatic Valve",$D73*'Signal Count'!$K$5,
IF($C73="Modulating Pneumatic Valve",$D73*'Signal Count'!$K$6,
IF($C73="Motor Operated Valve",$D73*'Signal Count'!$K$7,
IF($C73="MCC Motor Starter",$D73*'Signal Count'!$K$8,
IF($C73="Motor Feeder Swgr Breaker",$D73*'Signal Count'!$K$9,
IF($C73="Main/Tie/Xfmr Feeder Swgr Breaker",$D73*'Signal Count'!$K$10,
IF($C73="Switchgear Main/Tie Breaker",$D73*'Signal Count'!$K$11
)))))))</f>
        <v>0</v>
      </c>
      <c r="O73" s="168">
        <f>IF($C73="Open/Close Pneumatic Valve",$D73*'Signal Count'!$L$5,
IF($C73="Modulating Pneumatic Valve",$D73*'Signal Count'!$L$6,
IF($C73="Motor Operated Valve",$D73*'Signal Count'!$L$7,
IF($C73="MCC Motor Starter",$D73*'Signal Count'!$L$8,
IF($C73="Motor Feeder Swgr Breaker",$D73*'Signal Count'!$L$9,
IF($C73="Main/Tie/Xfmr Feeder Swgr Breaker",$D73*'Signal Count'!$L$10,
IF($C73="Switchgear Main/Tie Breaker",$D73*'Signal Count'!$L$11
)))))))</f>
        <v>0</v>
      </c>
      <c r="P73" s="65">
        <f>IF($C73="Open/Close Pneumatic Valve",$D73*'Signal Count'!$M$5,
IF($C73="Modulating Pneumatic Valve",$D73*'Signal Count'!$M$6,
IF($C73="Motor Operated Valve",$D73*'Signal Count'!$M$7,
IF($C73="MCC Motor Starter",$D73*'Signal Count'!$M$8,
IF($C73="Motor Feeder Swgr Breaker",$D73*'Signal Count'!$M$9,
IF($C73="Main/Tie/Xfmr Feeder Swgr Breaker",$D73*'Signal Count'!$M$10,
IF($C73="Switchgear Main/Tie Breaker",$D73*'Signal Count'!$M$11
)))))))</f>
        <v>0</v>
      </c>
      <c r="Q73" s="65"/>
    </row>
    <row r="74" spans="1:21" x14ac:dyDescent="0.25">
      <c r="A74" s="64" t="s">
        <v>16</v>
      </c>
      <c r="B74" s="125" t="s">
        <v>36</v>
      </c>
      <c r="C74" s="64" t="s">
        <v>39</v>
      </c>
      <c r="D74" s="109"/>
      <c r="E74" s="65" t="s">
        <v>45</v>
      </c>
      <c r="F74" s="65">
        <f>IF($C74="Open/Close Pneumatic Valve",$D74*'Signal Count'!$C$5,
IF($C74="Modulating Pneumatic Valve",$D74*'Signal Count'!$C$6,
IF($C74="Motor Operated Valve",$D74*'Signal Count'!$C$7,
IF($C74="MCC Motor Starter",$D74*'Signal Count'!$C$8,
IF($C74="Motor Feeder Swgr Breaker",$D74*'Signal Count'!$C$9,
IF($C74="Main/Tie/Xfmr Feeder Swgr Breaker",$D74*'Signal Count'!$C$10,
IF($C74="Switchgear Main/Tie Breaker",$D74*'Signal Count'!$C$11
)))))))</f>
        <v>0</v>
      </c>
      <c r="G74" s="65">
        <f>IF($C74="Open/Close Pneumatic Valve",$D74*'Signal Count'!$D$5,
IF($C74="Modulating Pneumatic Valve",$D74*'Signal Count'!$D$6,
IF($C74="Motor Operated Valve",$D74*'Signal Count'!$D$7,
IF($C74="MCC Motor Starter",$D74*'Signal Count'!$D$8,
IF($C74="Motor Feeder Swgr Breaker",$D74*'Signal Count'!$D$9,
IF($C74="Main/Tie/Xfmr Feeder Swgr Breaker",$D74*'Signal Count'!$D$10,
IF($C74="Switchgear Main/Tie Breaker",$D74*'Signal Count'!$D$11
)))))))</f>
        <v>0</v>
      </c>
      <c r="H74" s="65">
        <f>IF($C74="Open/Close Pneumatic Valve",$D74*'Signal Count'!$E$5,
IF($C74="Modulating Pneumatic Valve",$D74*'Signal Count'!$E$6,
IF($C74="Motor Operated Valve",$D74*'Signal Count'!$E$7,
IF($C74="MCC Motor Starter",$D74*'Signal Count'!$E$8,
IF($C74="Motor Feeder Swgr Breaker",$D74*'Signal Count'!$E$9,
IF($C74="Main/Tie/Xfmr Feeder Swgr Breaker",$D74*'Signal Count'!$E$10,
IF($C74="Switchgear Main/Tie Breaker",$D74*'Signal Count'!$E$11
)))))))</f>
        <v>0</v>
      </c>
      <c r="I74" s="65">
        <f>IF($C74="Open/Close Pneumatic Valve",$D74*'Signal Count'!$F$5,
IF($C74="Modulating Pneumatic Valve",$D74*'Signal Count'!$F$6,
IF($C74="Motor Operated Valve",$D74*'Signal Count'!$F$7,
IF($C74="MCC Motor Starter",$D74*'Signal Count'!$F$8,
IF($C74="Motor Feeder Swgr Breaker",$D74*'Signal Count'!$F$9,
IF($C74="Main/Tie/Xfmr Feeder Swgr Breaker",$D74*'Signal Count'!$F$10,
IF($C74="Switchgear Main/Tie Breaker",$D74*'Signal Count'!$F$11
)))))))</f>
        <v>0</v>
      </c>
      <c r="J74" s="65">
        <f>IF($C74="Open/Close Pneumatic Valve",$D74*'Signal Count'!$G$5,
IF($C74="Modulating Pneumatic Valve",$D74*'Signal Count'!$G$6,
IF($C74="Motor Operated Valve",$D74*'Signal Count'!$G$7,
IF($C74="MCC Motor Starter",$D74*'Signal Count'!$G$8,
IF($C74="Motor Feeder Swgr Breaker",$D74*'Signal Count'!$G$9,
IF($C74="Main/Tie/Xfmr Feeder Swgr Breaker",$D74*'Signal Count'!$G$10,
IF($C74="Switchgear Main/Tie Breaker",$D74*'Signal Count'!$G$11
)))))))</f>
        <v>0</v>
      </c>
      <c r="K74" s="65">
        <f>IF($C74="Open/Close Pneumatic Valve",$D74*'Signal Count'!$H$5,
IF($C74="Modulating Pneumatic Valve",$D74*'Signal Count'!$H$6,
IF($C74="Motor Operated Valve",$D74*'Signal Count'!$H$7,
IF($C74="MCC Motor Starter",$D74*'Signal Count'!$H$8,
IF($C74="Motor Feeder Swgr Breaker",$D74*'Signal Count'!$H$9,
IF($C74="Main/Tie/Xfmr Feeder Swgr Breaker",$D74*'Signal Count'!$H$10,
IF($C74="Switchgear Main/Tie Breaker",$D74*'Signal Count'!$H$11
)))))))</f>
        <v>0</v>
      </c>
      <c r="L74" s="65">
        <f>IF($C74="Open/Close Pneumatic Valve",$D74*'Signal Count'!$I$5,
IF($C74="Modulating Pneumatic Valve",$D74*'Signal Count'!$I$6,
IF($C74="Motor Operated Valve",$D74*'Signal Count'!$I$7,
IF($C74="MCC Motor Starter",$D74*'Signal Count'!$I$8,
IF($C74="Motor Feeder Swgr Breaker",$D74*'Signal Count'!$I$9,
IF($C74="Main/Tie/Xfmr Feeder Swgr Breaker",$D74*'Signal Count'!$I$10,
IF($C74="Switchgear Main/Tie Breaker",$D74*'Signal Count'!$I$11
)))))))</f>
        <v>0</v>
      </c>
      <c r="M74" s="65">
        <f>IF($C74="Open/Close Pneumatic Valve",$D74*'Signal Count'!$J$5,
IF($C74="Modulating Pneumatic Valve",$D74*'Signal Count'!$J$6,
IF($C74="Motor Operated Valve",$D74*'Signal Count'!$J$7,
IF($C74="MCC Motor Starter",$D74*'Signal Count'!$J$8,
IF($C74="Motor Feeder Swgr Breaker",$D74*'Signal Count'!$J$9,
IF($C74="Main/Tie/Xfmr Feeder Swgr Breaker",$D74*'Signal Count'!$J$10,
IF($C74="Switchgear Main/Tie Breaker",$D74*'Signal Count'!$J$11
)))))))</f>
        <v>0</v>
      </c>
      <c r="N74" s="65">
        <f>IF($C74="Open/Close Pneumatic Valve",$D74*'Signal Count'!$K$5,
IF($C74="Modulating Pneumatic Valve",$D74*'Signal Count'!$K$6,
IF($C74="Motor Operated Valve",$D74*'Signal Count'!$K$7,
IF($C74="MCC Motor Starter",$D74*'Signal Count'!$K$8,
IF($C74="Motor Feeder Swgr Breaker",$D74*'Signal Count'!$K$9,
IF($C74="Main/Tie/Xfmr Feeder Swgr Breaker",$D74*'Signal Count'!$K$10,
IF($C74="Switchgear Main/Tie Breaker",$D74*'Signal Count'!$K$11
)))))))</f>
        <v>0</v>
      </c>
      <c r="O74" s="168">
        <f>IF($C74="Open/Close Pneumatic Valve",$D74*'Signal Count'!$L$5,
IF($C74="Modulating Pneumatic Valve",$D74*'Signal Count'!$L$6,
IF($C74="Motor Operated Valve",$D74*'Signal Count'!$L$7,
IF($C74="MCC Motor Starter",$D74*'Signal Count'!$L$8,
IF($C74="Motor Feeder Swgr Breaker",$D74*'Signal Count'!$L$9,
IF($C74="Main/Tie/Xfmr Feeder Swgr Breaker",$D74*'Signal Count'!$L$10,
IF($C74="Switchgear Main/Tie Breaker",$D74*'Signal Count'!$L$11
)))))))</f>
        <v>0</v>
      </c>
      <c r="P74" s="65">
        <f>IF($C74="Open/Close Pneumatic Valve",$D74*'Signal Count'!$M$5,
IF($C74="Modulating Pneumatic Valve",$D74*'Signal Count'!$M$6,
IF($C74="Motor Operated Valve",$D74*'Signal Count'!$M$7,
IF($C74="MCC Motor Starter",$D74*'Signal Count'!$M$8,
IF($C74="Motor Feeder Swgr Breaker",$D74*'Signal Count'!$M$9,
IF($C74="Main/Tie/Xfmr Feeder Swgr Breaker",$D74*'Signal Count'!$M$10,
IF($C74="Switchgear Main/Tie Breaker",$D74*'Signal Count'!$M$11
)))))))</f>
        <v>0</v>
      </c>
      <c r="Q74" s="65"/>
    </row>
    <row r="75" spans="1:21" s="76" customFormat="1" x14ac:dyDescent="0.25">
      <c r="A75" s="64" t="s">
        <v>16</v>
      </c>
      <c r="B75" s="125" t="s">
        <v>36</v>
      </c>
      <c r="C75" s="64" t="s">
        <v>190</v>
      </c>
      <c r="D75" s="109"/>
      <c r="E75" s="65" t="s">
        <v>45</v>
      </c>
      <c r="F75" s="65">
        <f>IF($C75="Open/Close Pneumatic Valve",$D75*'Signal Count'!$C$5,
IF($C75="Modulating Pneumatic Valve",$D75*'Signal Count'!$C$6,
IF($C75="Motor Operated Valve",$D75*'Signal Count'!$C$7,
IF($C75="MCC Motor Starter",$D75*'Signal Count'!$C$8,
IF($C75="Motor Feeder Swgr Breaker",$D75*'Signal Count'!$C$9,
IF($C75="Main/Tie/Xfmr Feeder Swgr Breaker",$D75*'Signal Count'!$C$10,
IF($C75="Switchgear Main/Tie Breaker",$D75*'Signal Count'!$C$11,
IF($C75="Control Panel",$D75*'Signal Count'!$C$13,
IF($C75="PLC Interface",$D75*'Signal Count'!$C$14,
)))))))))</f>
        <v>0</v>
      </c>
      <c r="G75" s="168">
        <f>IF($C75="Open/Close Pneumatic Valve",$D75*'Signal Count'!$D$5,
IF($C75="Modulating Pneumatic Valve",$D75*'Signal Count'!$D$6,
IF($C75="Motor Operated Valve",$D75*'Signal Count'!$D$7,
IF($C75="MCC Motor Starter",$D75*'Signal Count'!$D$8,
IF($C75="Motor Feeder Swgr Breaker",$D75*'Signal Count'!$D$9,
IF($C75="Main/Tie/Xfmr Feeder Swgr Breaker",$D75*'Signal Count'!$D$10,
IF($C75="Switchgear Main/Tie Breaker",$D75*'Signal Count'!$D$11,
IF($C75="Control Panel",$D75*'Signal Count'!$D$13,
IF($C75="PLC Interface",$D75*'Signal Count'!$D$14,
)))))))))</f>
        <v>0</v>
      </c>
      <c r="H75" s="168">
        <f>IF($C75="Open/Close Pneumatic Valve",$D75*'Signal Count'!$E$5,
IF($C75="Modulating Pneumatic Valve",$D75*'Signal Count'!$E$6,
IF($C75="Motor Operated Valve",$D75*'Signal Count'!$E$7,
IF($C75="MCC Motor Starter",$D75*'Signal Count'!$E$8,
IF($C75="Motor Feeder Swgr Breaker",$D75*'Signal Count'!$E$9,
IF($C75="Main/Tie/Xfmr Feeder Swgr Breaker",$D75*'Signal Count'!$E$10,
IF($C75="Switchgear Main/Tie Breaker",$D75*'Signal Count'!$E$11,
IF($C75="Control Panel",$D75*'Signal Count'!$E$13,
IF($C75="PLC Interface",$D75*'Signal Count'!$E$14,
)))))))))</f>
        <v>0</v>
      </c>
      <c r="I75" s="168">
        <f>IF($C75="Open/Close Pneumatic Valve",$D75*'Signal Count'!$F$5,
IF($C75="Modulating Pneumatic Valve",$D75*'Signal Count'!$F$6,
IF($C75="Motor Operated Valve",$D75*'Signal Count'!$F$7,
IF($C75="MCC Motor Starter",$D75*'Signal Count'!$F$8,
IF($C75="Motor Feeder Swgr Breaker",$D75*'Signal Count'!$F$9,
IF($C75="Main/Tie/Xfmr Feeder Swgr Breaker",$D75*'Signal Count'!$F$10,
IF($C75="Switchgear Main/Tie Breaker",$D75*'Signal Count'!$F$11,
IF($C75="Control Panel",$D75*'Signal Count'!$F$13,
IF($C75="PLC Interface",$D75*'Signal Count'!$F$14,
)))))))))</f>
        <v>0</v>
      </c>
      <c r="J75" s="168">
        <f>IF($C75="Open/Close Pneumatic Valve",$D75*'Signal Count'!$G$5,
IF($C75="Modulating Pneumatic Valve",$D75*'Signal Count'!$G$6,
IF($C75="Motor Operated Valve",$D75*'Signal Count'!$G$7,
IF($C75="MCC Motor Starter",$D75*'Signal Count'!$G$8,
IF($C75="Motor Feeder Swgr Breaker",$D75*'Signal Count'!$G$9,
IF($C75="Main/Tie/Xfmr Feeder Swgr Breaker",$D75*'Signal Count'!$G$10,
IF($C75="Switchgear Main/Tie Breaker",$D75*'Signal Count'!$G$11,
IF($C75="Control Panel",$D75*'Signal Count'!$G$13,
IF($C75="PLC Interface",$D75*'Signal Count'!$G$14,
)))))))))</f>
        <v>0</v>
      </c>
      <c r="K75" s="168">
        <f>IF($C75="Open/Close Pneumatic Valve",$D75*'Signal Count'!$H$5,
IF($C75="Modulating Pneumatic Valve",$D75*'Signal Count'!$H$6,
IF($C75="Motor Operated Valve",$D75*'Signal Count'!$H$7,
IF($C75="MCC Motor Starter",$D75*'Signal Count'!$H$8,
IF($C75="Motor Feeder Swgr Breaker",$D75*'Signal Count'!$H$9,
IF($C75="Main/Tie/Xfmr Feeder Swgr Breaker",$D75*'Signal Count'!$H$10,
IF($C75="Switchgear Main/Tie Breaker",$D75*'Signal Count'!$H$11,
IF($C75="Control Panel",$D75*'Signal Count'!$H$13,
IF($C75="PLC Interface",$D75*'Signal Count'!$H$14,
)))))))))</f>
        <v>0</v>
      </c>
      <c r="L75" s="168">
        <f>IF($C75="Open/Close Pneumatic Valve",$D75*'Signal Count'!$I$5,
IF($C75="Modulating Pneumatic Valve",$D75*'Signal Count'!$I$6,
IF($C75="Motor Operated Valve",$D75*'Signal Count'!$I$7,
IF($C75="MCC Motor Starter",$D75*'Signal Count'!$I$8,
IF($C75="Motor Feeder Swgr Breaker",$D75*'Signal Count'!$I$9,
IF($C75="Main/Tie/Xfmr Feeder Swgr Breaker",$D75*'Signal Count'!$I$10,
IF($C75="Switchgear Main/Tie Breaker",$D75*'Signal Count'!$I$11,
IF($C75="Control Panel",$D75*'Signal Count'!$I$13,
IF($C75="PLC Interface",$D75*'Signal Count'!$I$14,
)))))))))</f>
        <v>0</v>
      </c>
      <c r="M75" s="168">
        <f>IF($C75="Open/Close Pneumatic Valve",$D75*'Signal Count'!$J$5,
IF($C75="Modulating Pneumatic Valve",$D75*'Signal Count'!$J$6,
IF($C75="Motor Operated Valve",$D75*'Signal Count'!$J$7,
IF($C75="MCC Motor Starter",$D75*'Signal Count'!$J$8,
IF($C75="Motor Feeder Swgr Breaker",$D75*'Signal Count'!$J$9,
IF($C75="Main/Tie/Xfmr Feeder Swgr Breaker",$D75*'Signal Count'!$J$10,
IF($C75="Switchgear Main/Tie Breaker",$D75*'Signal Count'!$J$11,
IF($C75="Control Panel",$D75*'Signal Count'!$J$13,
IF($C75="PLC Interface",$D75*'Signal Count'!$J$14,
)))))))))</f>
        <v>0</v>
      </c>
      <c r="N75" s="168">
        <f>IF($C75="Open/Close Pneumatic Valve",$D75*'Signal Count'!$K$5,
IF($C75="Modulating Pneumatic Valve",$D75*'Signal Count'!$K$6,
IF($C75="Motor Operated Valve",$D75*'Signal Count'!$K$7,
IF($C75="MCC Motor Starter",$D75*'Signal Count'!$K$8,
IF($C75="Motor Feeder Swgr Breaker",$D75*'Signal Count'!$K$9,
IF($C75="Main/Tie/Xfmr Feeder Swgr Breaker",$D75*'Signal Count'!$K$10,
IF($C75="Switchgear Main/Tie Breaker",$D75*'Signal Count'!$K$11,
IF($C75="Control Panel",$D75*'Signal Count'!$K$13,
IF($C75="PLC Interface",$D75*'Signal Count'!$K$14,
)))))))))</f>
        <v>0</v>
      </c>
      <c r="O75" s="168">
        <f>IF($C75="Open/Close Pneumatic Valve",$D75*'Signal Count'!$L$5,
IF($C75="Modulating Pneumatic Valve",$D75*'Signal Count'!$L$6,
IF($C75="Motor Operated Valve",$D75*'Signal Count'!$L$7,
IF($C75="MCC Motor Starter",$D75*'Signal Count'!$L$8,
IF($C75="Motor Feeder Swgr Breaker",$D75*'Signal Count'!$L$9,
IF($C75="Main/Tie/Xfmr Feeder Swgr Breaker",$D75*'Signal Count'!$L$10,
IF($C75="Switchgear Main/Tie Breaker",$D75*'Signal Count'!$L$11,
IF($C75="Control Panel",$D75*'Signal Count'!$L$13,
IF($C75="PLC Interface",$D75*'Signal Count'!$L$14,
)))))))))</f>
        <v>0</v>
      </c>
      <c r="P75" s="168">
        <f>IF($C75="Open/Close Pneumatic Valve",$D75*'Signal Count'!$M$5,
IF($C75="Modulating Pneumatic Valve",$D75*'Signal Count'!$M$6,
IF($C75="Motor Operated Valve",$D75*'Signal Count'!$M$7,
IF($C75="MCC Motor Starter",$D75*'Signal Count'!$M$8,
IF($C75="Motor Feeder Swgr Breaker",$D75*'Signal Count'!$M$9,
IF($C75="Main/Tie/Xfmr Feeder Swgr Breaker",$D75*'Signal Count'!$M$10,
IF($C75="Switchgear Main/Tie Breaker",$D75*'Signal Count'!$M$11,
IF($C75="Control Panel",$D75*'Signal Count'!$M$13,
IF($C75="PLC Interface",$D75*'Signal Count'!$M$14,
)))))))))</f>
        <v>0</v>
      </c>
      <c r="Q75" s="65"/>
      <c r="S75" s="13"/>
      <c r="T75" s="13"/>
      <c r="U75" s="13"/>
    </row>
    <row r="76" spans="1:21" s="76" customFormat="1" x14ac:dyDescent="0.25">
      <c r="A76" s="64" t="s">
        <v>16</v>
      </c>
      <c r="B76" s="125" t="s">
        <v>36</v>
      </c>
      <c r="C76" s="64" t="s">
        <v>137</v>
      </c>
      <c r="D76" s="109"/>
      <c r="E76" s="65" t="s">
        <v>45</v>
      </c>
      <c r="F76" s="65">
        <f>IF($C76="Open/Close Pneumatic Valve",$D76*'Signal Count'!$C$5,
IF($C76="Modulating Pneumatic Valve",$D76*'Signal Count'!$C$6,
IF($C76="Motor Operated Valve",$D76*'Signal Count'!$C$7,
IF($C76="MCC Motor Starter",$D76*'Signal Count'!$C$8,
IF($C76="Motor Feeder Swgr Breaker",$D76*'Signal Count'!$C$9,
IF($C76="Main/Tie/Xfmr Feeder Swgr Breaker",$D76*'Signal Count'!$C$10,
IF($C76="Switchgear Main/Tie Breaker",$D76*'Signal Count'!$C$11,
IF($C76="Control Panel",$D76*'Signal Count'!$C$13,
IF($C76="PLC Interface",$D76*'Signal Count'!$C$14,
)))))))))</f>
        <v>0</v>
      </c>
      <c r="G76" s="168">
        <f>IF($C76="Open/Close Pneumatic Valve",$D76*'Signal Count'!$D$5,
IF($C76="Modulating Pneumatic Valve",$D76*'Signal Count'!$D$6,
IF($C76="Motor Operated Valve",$D76*'Signal Count'!$D$7,
IF($C76="MCC Motor Starter",$D76*'Signal Count'!$D$8,
IF($C76="Motor Feeder Swgr Breaker",$D76*'Signal Count'!$D$9,
IF($C76="Main/Tie/Xfmr Feeder Swgr Breaker",$D76*'Signal Count'!$D$10,
IF($C76="Switchgear Main/Tie Breaker",$D76*'Signal Count'!$D$11,
IF($C76="Control Panel",$D76*'Signal Count'!$D$13,
IF($C76="PLC Interface",$D76*'Signal Count'!$D$14,
)))))))))</f>
        <v>0</v>
      </c>
      <c r="H76" s="168">
        <f>IF($C76="Open/Close Pneumatic Valve",$D76*'Signal Count'!$E$5,
IF($C76="Modulating Pneumatic Valve",$D76*'Signal Count'!$E$6,
IF($C76="Motor Operated Valve",$D76*'Signal Count'!$E$7,
IF($C76="MCC Motor Starter",$D76*'Signal Count'!$E$8,
IF($C76="Motor Feeder Swgr Breaker",$D76*'Signal Count'!$E$9,
IF($C76="Main/Tie/Xfmr Feeder Swgr Breaker",$D76*'Signal Count'!$E$10,
IF($C76="Switchgear Main/Tie Breaker",$D76*'Signal Count'!$E$11,
IF($C76="Control Panel",$D76*'Signal Count'!$E$13,
IF($C76="PLC Interface",$D76*'Signal Count'!$E$14,
)))))))))</f>
        <v>0</v>
      </c>
      <c r="I76" s="168">
        <f>IF($C76="Open/Close Pneumatic Valve",$D76*'Signal Count'!$F$5,
IF($C76="Modulating Pneumatic Valve",$D76*'Signal Count'!$F$6,
IF($C76="Motor Operated Valve",$D76*'Signal Count'!$F$7,
IF($C76="MCC Motor Starter",$D76*'Signal Count'!$F$8,
IF($C76="Motor Feeder Swgr Breaker",$D76*'Signal Count'!$F$9,
IF($C76="Main/Tie/Xfmr Feeder Swgr Breaker",$D76*'Signal Count'!$F$10,
IF($C76="Switchgear Main/Tie Breaker",$D76*'Signal Count'!$F$11,
IF($C76="Control Panel",$D76*'Signal Count'!$F$13,
IF($C76="PLC Interface",$D76*'Signal Count'!$F$14,
)))))))))</f>
        <v>0</v>
      </c>
      <c r="J76" s="168">
        <f>IF($C76="Open/Close Pneumatic Valve",$D76*'Signal Count'!$G$5,
IF($C76="Modulating Pneumatic Valve",$D76*'Signal Count'!$G$6,
IF($C76="Motor Operated Valve",$D76*'Signal Count'!$G$7,
IF($C76="MCC Motor Starter",$D76*'Signal Count'!$G$8,
IF($C76="Motor Feeder Swgr Breaker",$D76*'Signal Count'!$G$9,
IF($C76="Main/Tie/Xfmr Feeder Swgr Breaker",$D76*'Signal Count'!$G$10,
IF($C76="Switchgear Main/Tie Breaker",$D76*'Signal Count'!$G$11,
IF($C76="Control Panel",$D76*'Signal Count'!$G$13,
IF($C76="PLC Interface",$D76*'Signal Count'!$G$14,
)))))))))</f>
        <v>0</v>
      </c>
      <c r="K76" s="168">
        <f>IF($C76="Open/Close Pneumatic Valve",$D76*'Signal Count'!$H$5,
IF($C76="Modulating Pneumatic Valve",$D76*'Signal Count'!$H$6,
IF($C76="Motor Operated Valve",$D76*'Signal Count'!$H$7,
IF($C76="MCC Motor Starter",$D76*'Signal Count'!$H$8,
IF($C76="Motor Feeder Swgr Breaker",$D76*'Signal Count'!$H$9,
IF($C76="Main/Tie/Xfmr Feeder Swgr Breaker",$D76*'Signal Count'!$H$10,
IF($C76="Switchgear Main/Tie Breaker",$D76*'Signal Count'!$H$11,
IF($C76="Control Panel",$D76*'Signal Count'!$H$13,
IF($C76="PLC Interface",$D76*'Signal Count'!$H$14,
)))))))))</f>
        <v>0</v>
      </c>
      <c r="L76" s="168">
        <f>IF($C76="Open/Close Pneumatic Valve",$D76*'Signal Count'!$I$5,
IF($C76="Modulating Pneumatic Valve",$D76*'Signal Count'!$I$6,
IF($C76="Motor Operated Valve",$D76*'Signal Count'!$I$7,
IF($C76="MCC Motor Starter",$D76*'Signal Count'!$I$8,
IF($C76="Motor Feeder Swgr Breaker",$D76*'Signal Count'!$I$9,
IF($C76="Main/Tie/Xfmr Feeder Swgr Breaker",$D76*'Signal Count'!$I$10,
IF($C76="Switchgear Main/Tie Breaker",$D76*'Signal Count'!$I$11,
IF($C76="Control Panel",$D76*'Signal Count'!$I$13,
IF($C76="PLC Interface",$D76*'Signal Count'!$I$14,
)))))))))</f>
        <v>0</v>
      </c>
      <c r="M76" s="168">
        <f>IF($C76="Open/Close Pneumatic Valve",$D76*'Signal Count'!$J$5,
IF($C76="Modulating Pneumatic Valve",$D76*'Signal Count'!$J$6,
IF($C76="Motor Operated Valve",$D76*'Signal Count'!$J$7,
IF($C76="MCC Motor Starter",$D76*'Signal Count'!$J$8,
IF($C76="Motor Feeder Swgr Breaker",$D76*'Signal Count'!$J$9,
IF($C76="Main/Tie/Xfmr Feeder Swgr Breaker",$D76*'Signal Count'!$J$10,
IF($C76="Switchgear Main/Tie Breaker",$D76*'Signal Count'!$J$11,
IF($C76="Control Panel",$D76*'Signal Count'!$J$13,
IF($C76="PLC Interface",$D76*'Signal Count'!$J$14,
)))))))))</f>
        <v>0</v>
      </c>
      <c r="N76" s="168">
        <f>IF($C76="Open/Close Pneumatic Valve",$D76*'Signal Count'!$K$5,
IF($C76="Modulating Pneumatic Valve",$D76*'Signal Count'!$K$6,
IF($C76="Motor Operated Valve",$D76*'Signal Count'!$K$7,
IF($C76="MCC Motor Starter",$D76*'Signal Count'!$K$8,
IF($C76="Motor Feeder Swgr Breaker",$D76*'Signal Count'!$K$9,
IF($C76="Main/Tie/Xfmr Feeder Swgr Breaker",$D76*'Signal Count'!$K$10,
IF($C76="Switchgear Main/Tie Breaker",$D76*'Signal Count'!$K$11,
IF($C76="Control Panel",$D76*'Signal Count'!$K$13,
IF($C76="PLC Interface",$D76*'Signal Count'!$K$14,
)))))))))</f>
        <v>0</v>
      </c>
      <c r="O76" s="168">
        <f>IF($C76="Open/Close Pneumatic Valve",$D76*'Signal Count'!$L$5,
IF($C76="Modulating Pneumatic Valve",$D76*'Signal Count'!$L$6,
IF($C76="Motor Operated Valve",$D76*'Signal Count'!$L$7,
IF($C76="MCC Motor Starter",$D76*'Signal Count'!$L$8,
IF($C76="Motor Feeder Swgr Breaker",$D76*'Signal Count'!$L$9,
IF($C76="Main/Tie/Xfmr Feeder Swgr Breaker",$D76*'Signal Count'!$L$10,
IF($C76="Switchgear Main/Tie Breaker",$D76*'Signal Count'!$L$11,
IF($C76="Control Panel",$D76*'Signal Count'!$L$13,
IF($C76="PLC Interface",$D76*'Signal Count'!$L$14,
)))))))))</f>
        <v>0</v>
      </c>
      <c r="P76" s="168">
        <f>IF($C76="Open/Close Pneumatic Valve",$D76*'Signal Count'!$M$5,
IF($C76="Modulating Pneumatic Valve",$D76*'Signal Count'!$M$6,
IF($C76="Motor Operated Valve",$D76*'Signal Count'!$M$7,
IF($C76="MCC Motor Starter",$D76*'Signal Count'!$M$8,
IF($C76="Motor Feeder Swgr Breaker",$D76*'Signal Count'!$M$9,
IF($C76="Main/Tie/Xfmr Feeder Swgr Breaker",$D76*'Signal Count'!$M$10,
IF($C76="Switchgear Main/Tie Breaker",$D76*'Signal Count'!$M$11,
IF($C76="Control Panel",$D76*'Signal Count'!$M$13,
IF($C76="PLC Interface",$D76*'Signal Count'!$M$14,
)))))))))</f>
        <v>0</v>
      </c>
      <c r="Q76" s="65"/>
      <c r="S76" s="13"/>
      <c r="T76" s="13"/>
      <c r="U76" s="13"/>
    </row>
    <row r="77" spans="1:21" s="76" customFormat="1" x14ac:dyDescent="0.25">
      <c r="A77" s="64" t="s">
        <v>143</v>
      </c>
      <c r="B77" s="125"/>
      <c r="C77" s="64" t="s">
        <v>40</v>
      </c>
      <c r="D77" s="109"/>
      <c r="E77" s="65" t="s">
        <v>45</v>
      </c>
      <c r="F77" s="65">
        <f>IF($C77="Open/Close Pneumatic Valve",$D77*'Signal Count'!$C$5,
IF($C77="Modulating Pneumatic Valve",$D77*'Signal Count'!$C$6,
IF($C77="Motor Operated Valve",$D77*'Signal Count'!$C$7,
IF($C77="MCC Motor Starter",$D77*'Signal Count'!$C$8,
IF($C77="Motor Feeder Swgr Breaker",$D77*'Signal Count'!$C$9,
IF($C77="Main/Tie/Xfmr Feeder Swgr Breaker",$D77*'Signal Count'!$C$10,
IF($C77="Switchgear Main/Tie Breaker",$D77*'Signal Count'!$C$11
)))))))</f>
        <v>0</v>
      </c>
      <c r="G77" s="65">
        <f>IF($C77="Open/Close Pneumatic Valve",$D77*'Signal Count'!$D$5,
IF($C77="Modulating Pneumatic Valve",$D77*'Signal Count'!$D$6,
IF($C77="Motor Operated Valve",$D77*'Signal Count'!$D$7,
IF($C77="MCC Motor Starter",$D77*'Signal Count'!$D$8,
IF($C77="Motor Feeder Swgr Breaker",$D77*'Signal Count'!$D$9,
IF($C77="Main/Tie/Xfmr Feeder Swgr Breaker",$D77*'Signal Count'!$D$10,
IF($C77="Switchgear Main/Tie Breaker",$D77*'Signal Count'!$D$11
)))))))</f>
        <v>0</v>
      </c>
      <c r="H77" s="65">
        <f>IF($C77="Open/Close Pneumatic Valve",$D77*'Signal Count'!$E$5,
IF($C77="Modulating Pneumatic Valve",$D77*'Signal Count'!$E$6,
IF($C77="Motor Operated Valve",$D77*'Signal Count'!$E$7,
IF($C77="MCC Motor Starter",$D77*'Signal Count'!$E$8,
IF($C77="Motor Feeder Swgr Breaker",$D77*'Signal Count'!$E$9,
IF($C77="Main/Tie/Xfmr Feeder Swgr Breaker",$D77*'Signal Count'!$E$10,
IF($C77="Switchgear Main/Tie Breaker",$D77*'Signal Count'!$E$11
)))))))</f>
        <v>0</v>
      </c>
      <c r="I77" s="65">
        <f>IF($C77="Open/Close Pneumatic Valve",$D77*'Signal Count'!$F$5,
IF($C77="Modulating Pneumatic Valve",$D77*'Signal Count'!$F$6,
IF($C77="Motor Operated Valve",$D77*'Signal Count'!$F$7,
IF($C77="MCC Motor Starter",$D77*'Signal Count'!$F$8,
IF($C77="Motor Feeder Swgr Breaker",$D77*'Signal Count'!$F$9,
IF($C77="Main/Tie/Xfmr Feeder Swgr Breaker",$D77*'Signal Count'!$F$10,
IF($C77="Switchgear Main/Tie Breaker",$D77*'Signal Count'!$F$11
)))))))</f>
        <v>0</v>
      </c>
      <c r="J77" s="65">
        <f>IF($C77="Open/Close Pneumatic Valve",$D77*'Signal Count'!$G$5,
IF($C77="Modulating Pneumatic Valve",$D77*'Signal Count'!$G$6,
IF($C77="Motor Operated Valve",$D77*'Signal Count'!$G$7,
IF($C77="MCC Motor Starter",$D77*'Signal Count'!$G$8,
IF($C77="Motor Feeder Swgr Breaker",$D77*'Signal Count'!$G$9,
IF($C77="Main/Tie/Xfmr Feeder Swgr Breaker",$D77*'Signal Count'!$G$10,
IF($C77="Switchgear Main/Tie Breaker",$D77*'Signal Count'!$G$11
)))))))</f>
        <v>0</v>
      </c>
      <c r="K77" s="65">
        <f>IF($C77="Open/Close Pneumatic Valve",$D77*'Signal Count'!$H$5,
IF($C77="Modulating Pneumatic Valve",$D77*'Signal Count'!$H$6,
IF($C77="Motor Operated Valve",$D77*'Signal Count'!$H$7,
IF($C77="MCC Motor Starter",$D77*'Signal Count'!$H$8,
IF($C77="Motor Feeder Swgr Breaker",$D77*'Signal Count'!$H$9,
IF($C77="Main/Tie/Xfmr Feeder Swgr Breaker",$D77*'Signal Count'!$H$10,
IF($C77="Switchgear Main/Tie Breaker",$D77*'Signal Count'!$H$11
)))))))</f>
        <v>0</v>
      </c>
      <c r="L77" s="65">
        <f>IF($C77="Open/Close Pneumatic Valve",$D77*'Signal Count'!$I$5,
IF($C77="Modulating Pneumatic Valve",$D77*'Signal Count'!$I$6,
IF($C77="Motor Operated Valve",$D77*'Signal Count'!$I$7,
IF($C77="MCC Motor Starter",$D77*'Signal Count'!$I$8,
IF($C77="Motor Feeder Swgr Breaker",$D77*'Signal Count'!$I$9,
IF($C77="Main/Tie/Xfmr Feeder Swgr Breaker",$D77*'Signal Count'!$I$10,
IF($C77="Switchgear Main/Tie Breaker",$D77*'Signal Count'!$I$11
)))))))</f>
        <v>0</v>
      </c>
      <c r="M77" s="65">
        <f>IF($C77="Open/Close Pneumatic Valve",$D77*'Signal Count'!$J$5,
IF($C77="Modulating Pneumatic Valve",$D77*'Signal Count'!$J$6,
IF($C77="Motor Operated Valve",$D77*'Signal Count'!$J$7,
IF($C77="MCC Motor Starter",$D77*'Signal Count'!$J$8,
IF($C77="Motor Feeder Swgr Breaker",$D77*'Signal Count'!$J$9,
IF($C77="Main/Tie/Xfmr Feeder Swgr Breaker",$D77*'Signal Count'!$J$10,
IF($C77="Switchgear Main/Tie Breaker",$D77*'Signal Count'!$J$11
)))))))</f>
        <v>0</v>
      </c>
      <c r="N77" s="65">
        <f>IF($C77="Open/Close Pneumatic Valve",$D77*'Signal Count'!$K$5,
IF($C77="Modulating Pneumatic Valve",$D77*'Signal Count'!$K$6,
IF($C77="Motor Operated Valve",$D77*'Signal Count'!$K$7,
IF($C77="MCC Motor Starter",$D77*'Signal Count'!$K$8,
IF($C77="Motor Feeder Swgr Breaker",$D77*'Signal Count'!$K$9,
IF($C77="Main/Tie/Xfmr Feeder Swgr Breaker",$D77*'Signal Count'!$K$10,
IF($C77="Switchgear Main/Tie Breaker",$D77*'Signal Count'!$K$11
)))))))</f>
        <v>0</v>
      </c>
      <c r="O77" s="168">
        <f>IF($C77="Open/Close Pneumatic Valve",$D77*'Signal Count'!$L$5,
IF($C77="Modulating Pneumatic Valve",$D77*'Signal Count'!$L$6,
IF($C77="Motor Operated Valve",$D77*'Signal Count'!$L$7,
IF($C77="MCC Motor Starter",$D77*'Signal Count'!$L$8,
IF($C77="Motor Feeder Swgr Breaker",$D77*'Signal Count'!$L$9,
IF($C77="Main/Tie/Xfmr Feeder Swgr Breaker",$D77*'Signal Count'!$L$10,
IF($C77="Switchgear Main/Tie Breaker",$D77*'Signal Count'!$L$11
)))))))</f>
        <v>0</v>
      </c>
      <c r="P77" s="65">
        <f>IF($C77="Open/Close Pneumatic Valve",$D77*'Signal Count'!$M$5,
IF($C77="Modulating Pneumatic Valve",$D77*'Signal Count'!$M$6,
IF($C77="Motor Operated Valve",$D77*'Signal Count'!$M$7,
IF($C77="MCC Motor Starter",$D77*'Signal Count'!$M$8,
IF($C77="Motor Feeder Swgr Breaker",$D77*'Signal Count'!$M$9,
IF($C77="Main/Tie/Xfmr Feeder Swgr Breaker",$D77*'Signal Count'!$M$10,
IF($C77="Switchgear Main/Tie Breaker",$D77*'Signal Count'!$M$11
)))))))</f>
        <v>0</v>
      </c>
      <c r="Q77" s="65"/>
      <c r="S77" s="13"/>
      <c r="T77" s="13"/>
      <c r="U77" s="13"/>
    </row>
    <row r="78" spans="1:21" s="76" customFormat="1" x14ac:dyDescent="0.25">
      <c r="A78" s="64" t="s">
        <v>136</v>
      </c>
      <c r="B78" s="125"/>
      <c r="C78" s="64" t="s">
        <v>47</v>
      </c>
      <c r="D78" s="109"/>
      <c r="E78" s="65" t="s">
        <v>45</v>
      </c>
      <c r="F78" s="65">
        <f>IF($C78="Open/Close Pneumatic Valve",$D78*'Signal Count'!$C$5,
IF($C78="Modulating Pneumatic Valve",$D78*'Signal Count'!$C$6,
IF($C78="Motor Operated Valve",$D78*'Signal Count'!$C$7,
IF($C78="MCC Motor Starter",$D78*'Signal Count'!$C$8,
IF($C78="Motor Feeder Swgr Breaker",$D78*'Signal Count'!$C$9,
IF($C78="Main/Tie/Xfmr Feeder Swgr Breaker",$D78*'Signal Count'!$C$10,
IF($C78="Switchgear Main/Tie Breaker",$D78*'Signal Count'!$C$11
)))))))</f>
        <v>0</v>
      </c>
      <c r="G78" s="65">
        <f>IF($C78="Open/Close Pneumatic Valve",$D78*'Signal Count'!$D$5,
IF($C78="Modulating Pneumatic Valve",$D78*'Signal Count'!$D$6,
IF($C78="Motor Operated Valve",$D78*'Signal Count'!$D$7,
IF($C78="MCC Motor Starter",$D78*'Signal Count'!$D$8,
IF($C78="Motor Feeder Swgr Breaker",$D78*'Signal Count'!$D$9,
IF($C78="Main/Tie/Xfmr Feeder Swgr Breaker",$D78*'Signal Count'!$D$10,
IF($C78="Switchgear Main/Tie Breaker",$D78*'Signal Count'!$D$11
)))))))</f>
        <v>0</v>
      </c>
      <c r="H78" s="65">
        <f>IF($C78="Open/Close Pneumatic Valve",$D78*'Signal Count'!$E$5,
IF($C78="Modulating Pneumatic Valve",$D78*'Signal Count'!$E$6,
IF($C78="Motor Operated Valve",$D78*'Signal Count'!$E$7,
IF($C78="MCC Motor Starter",$D78*'Signal Count'!$E$8,
IF($C78="Motor Feeder Swgr Breaker",$D78*'Signal Count'!$E$9,
IF($C78="Main/Tie/Xfmr Feeder Swgr Breaker",$D78*'Signal Count'!$E$10,
IF($C78="Switchgear Main/Tie Breaker",$D78*'Signal Count'!$E$11
)))))))</f>
        <v>0</v>
      </c>
      <c r="I78" s="65">
        <f>IF($C78="Open/Close Pneumatic Valve",$D78*'Signal Count'!$F$5,
IF($C78="Modulating Pneumatic Valve",$D78*'Signal Count'!$F$6,
IF($C78="Motor Operated Valve",$D78*'Signal Count'!$F$7,
IF($C78="MCC Motor Starter",$D78*'Signal Count'!$F$8,
IF($C78="Motor Feeder Swgr Breaker",$D78*'Signal Count'!$F$9,
IF($C78="Main/Tie/Xfmr Feeder Swgr Breaker",$D78*'Signal Count'!$F$10,
IF($C78="Switchgear Main/Tie Breaker",$D78*'Signal Count'!$F$11
)))))))</f>
        <v>0</v>
      </c>
      <c r="J78" s="65">
        <f>IF($C78="Open/Close Pneumatic Valve",$D78*'Signal Count'!$G$5,
IF($C78="Modulating Pneumatic Valve",$D78*'Signal Count'!$G$6,
IF($C78="Motor Operated Valve",$D78*'Signal Count'!$G$7,
IF($C78="MCC Motor Starter",$D78*'Signal Count'!$G$8,
IF($C78="Motor Feeder Swgr Breaker",$D78*'Signal Count'!$G$9,
IF($C78="Main/Tie/Xfmr Feeder Swgr Breaker",$D78*'Signal Count'!$G$10,
IF($C78="Switchgear Main/Tie Breaker",$D78*'Signal Count'!$G$11
)))))))</f>
        <v>0</v>
      </c>
      <c r="K78" s="65">
        <f>IF($C78="Open/Close Pneumatic Valve",$D78*'Signal Count'!$H$5,
IF($C78="Modulating Pneumatic Valve",$D78*'Signal Count'!$H$6,
IF($C78="Motor Operated Valve",$D78*'Signal Count'!$H$7,
IF($C78="MCC Motor Starter",$D78*'Signal Count'!$H$8,
IF($C78="Motor Feeder Swgr Breaker",$D78*'Signal Count'!$H$9,
IF($C78="Main/Tie/Xfmr Feeder Swgr Breaker",$D78*'Signal Count'!$H$10,
IF($C78="Switchgear Main/Tie Breaker",$D78*'Signal Count'!$H$11
)))))))</f>
        <v>0</v>
      </c>
      <c r="L78" s="65">
        <f>IF($C78="Open/Close Pneumatic Valve",$D78*'Signal Count'!$I$5,
IF($C78="Modulating Pneumatic Valve",$D78*'Signal Count'!$I$6,
IF($C78="Motor Operated Valve",$D78*'Signal Count'!$I$7,
IF($C78="MCC Motor Starter",$D78*'Signal Count'!$I$8,
IF($C78="Motor Feeder Swgr Breaker",$D78*'Signal Count'!$I$9,
IF($C78="Main/Tie/Xfmr Feeder Swgr Breaker",$D78*'Signal Count'!$I$10,
IF($C78="Switchgear Main/Tie Breaker",$D78*'Signal Count'!$I$11
)))))))</f>
        <v>0</v>
      </c>
      <c r="M78" s="65">
        <f>IF($C78="Open/Close Pneumatic Valve",$D78*'Signal Count'!$J$5,
IF($C78="Modulating Pneumatic Valve",$D78*'Signal Count'!$J$6,
IF($C78="Motor Operated Valve",$D78*'Signal Count'!$J$7,
IF($C78="MCC Motor Starter",$D78*'Signal Count'!$J$8,
IF($C78="Motor Feeder Swgr Breaker",$D78*'Signal Count'!$J$9,
IF($C78="Main/Tie/Xfmr Feeder Swgr Breaker",$D78*'Signal Count'!$J$10,
IF($C78="Switchgear Main/Tie Breaker",$D78*'Signal Count'!$J$11
)))))))</f>
        <v>0</v>
      </c>
      <c r="N78" s="65">
        <f>IF($C78="Open/Close Pneumatic Valve",$D78*'Signal Count'!$K$5,
IF($C78="Modulating Pneumatic Valve",$D78*'Signal Count'!$K$6,
IF($C78="Motor Operated Valve",$D78*'Signal Count'!$K$7,
IF($C78="MCC Motor Starter",$D78*'Signal Count'!$K$8,
IF($C78="Motor Feeder Swgr Breaker",$D78*'Signal Count'!$K$9,
IF($C78="Main/Tie/Xfmr Feeder Swgr Breaker",$D78*'Signal Count'!$K$10,
IF($C78="Switchgear Main/Tie Breaker",$D78*'Signal Count'!$K$11
)))))))</f>
        <v>0</v>
      </c>
      <c r="O78" s="168">
        <f>IF($C78="Open/Close Pneumatic Valve",$D78*'Signal Count'!$L$5,
IF($C78="Modulating Pneumatic Valve",$D78*'Signal Count'!$L$6,
IF($C78="Motor Operated Valve",$D78*'Signal Count'!$L$7,
IF($C78="MCC Motor Starter",$D78*'Signal Count'!$L$8,
IF($C78="Motor Feeder Swgr Breaker",$D78*'Signal Count'!$L$9,
IF($C78="Main/Tie/Xfmr Feeder Swgr Breaker",$D78*'Signal Count'!$L$10,
IF($C78="Switchgear Main/Tie Breaker",$D78*'Signal Count'!$L$11
)))))))</f>
        <v>0</v>
      </c>
      <c r="P78" s="65">
        <f>IF($C78="Open/Close Pneumatic Valve",$D78*'Signal Count'!$M$5,
IF($C78="Modulating Pneumatic Valve",$D78*'Signal Count'!$M$6,
IF($C78="Motor Operated Valve",$D78*'Signal Count'!$M$7,
IF($C78="MCC Motor Starter",$D78*'Signal Count'!$M$8,
IF($C78="Motor Feeder Swgr Breaker",$D78*'Signal Count'!$M$9,
IF($C78="Main/Tie/Xfmr Feeder Swgr Breaker",$D78*'Signal Count'!$M$10,
IF($C78="Switchgear Main/Tie Breaker",$D78*'Signal Count'!$M$11
)))))))</f>
        <v>0</v>
      </c>
      <c r="Q78" s="65"/>
      <c r="S78" s="13"/>
      <c r="T78" s="13"/>
      <c r="U78" s="13"/>
    </row>
    <row r="79" spans="1:21" s="76" customFormat="1" x14ac:dyDescent="0.25">
      <c r="A79" s="64" t="s">
        <v>136</v>
      </c>
      <c r="B79" s="125"/>
      <c r="C79" s="64" t="s">
        <v>48</v>
      </c>
      <c r="D79" s="109"/>
      <c r="E79" s="65" t="s">
        <v>45</v>
      </c>
      <c r="F79" s="65">
        <f>IF($C79="Open/Close Pneumatic Valve",$D79*'Signal Count'!$C$5,
IF($C79="Modulating Pneumatic Valve",$D79*'Signal Count'!$C$6,
IF($C79="Motor Operated Valve",$D79*'Signal Count'!$C$7,
IF($C79="MCC Motor Starter",$D79*'Signal Count'!$C$8,
IF($C79="Motor Feeder Swgr Breaker",$D79*'Signal Count'!$C$9,
IF($C79="Main/Tie/Xfmr Feeder Swgr Breaker",$D79*'Signal Count'!$C$10,
IF($C79="Switchgear Main/Tie Breaker",$D79*'Signal Count'!$C$11
)))))))</f>
        <v>0</v>
      </c>
      <c r="G79" s="65">
        <f>IF($C79="Open/Close Pneumatic Valve",$D79*'Signal Count'!$D$5,
IF($C79="Modulating Pneumatic Valve",$D79*'Signal Count'!$D$6,
IF($C79="Motor Operated Valve",$D79*'Signal Count'!$D$7,
IF($C79="MCC Motor Starter",$D79*'Signal Count'!$D$8,
IF($C79="Motor Feeder Swgr Breaker",$D79*'Signal Count'!$D$9,
IF($C79="Main/Tie/Xfmr Feeder Swgr Breaker",$D79*'Signal Count'!$D$10,
IF($C79="Switchgear Main/Tie Breaker",$D79*'Signal Count'!$D$11
)))))))</f>
        <v>0</v>
      </c>
      <c r="H79" s="65">
        <f>IF($C79="Open/Close Pneumatic Valve",$D79*'Signal Count'!$E$5,
IF($C79="Modulating Pneumatic Valve",$D79*'Signal Count'!$E$6,
IF($C79="Motor Operated Valve",$D79*'Signal Count'!$E$7,
IF($C79="MCC Motor Starter",$D79*'Signal Count'!$E$8,
IF($C79="Motor Feeder Swgr Breaker",$D79*'Signal Count'!$E$9,
IF($C79="Main/Tie/Xfmr Feeder Swgr Breaker",$D79*'Signal Count'!$E$10,
IF($C79="Switchgear Main/Tie Breaker",$D79*'Signal Count'!$E$11
)))))))</f>
        <v>0</v>
      </c>
      <c r="I79" s="65">
        <f>IF($C79="Open/Close Pneumatic Valve",$D79*'Signal Count'!$F$5,
IF($C79="Modulating Pneumatic Valve",$D79*'Signal Count'!$F$6,
IF($C79="Motor Operated Valve",$D79*'Signal Count'!$F$7,
IF($C79="MCC Motor Starter",$D79*'Signal Count'!$F$8,
IF($C79="Motor Feeder Swgr Breaker",$D79*'Signal Count'!$F$9,
IF($C79="Main/Tie/Xfmr Feeder Swgr Breaker",$D79*'Signal Count'!$F$10,
IF($C79="Switchgear Main/Tie Breaker",$D79*'Signal Count'!$F$11
)))))))</f>
        <v>0</v>
      </c>
      <c r="J79" s="65">
        <f>IF($C79="Open/Close Pneumatic Valve",$D79*'Signal Count'!$G$5,
IF($C79="Modulating Pneumatic Valve",$D79*'Signal Count'!$G$6,
IF($C79="Motor Operated Valve",$D79*'Signal Count'!$G$7,
IF($C79="MCC Motor Starter",$D79*'Signal Count'!$G$8,
IF($C79="Motor Feeder Swgr Breaker",$D79*'Signal Count'!$G$9,
IF($C79="Main/Tie/Xfmr Feeder Swgr Breaker",$D79*'Signal Count'!$G$10,
IF($C79="Switchgear Main/Tie Breaker",$D79*'Signal Count'!$G$11
)))))))</f>
        <v>0</v>
      </c>
      <c r="K79" s="65">
        <f>IF($C79="Open/Close Pneumatic Valve",$D79*'Signal Count'!$H$5,
IF($C79="Modulating Pneumatic Valve",$D79*'Signal Count'!$H$6,
IF($C79="Motor Operated Valve",$D79*'Signal Count'!$H$7,
IF($C79="MCC Motor Starter",$D79*'Signal Count'!$H$8,
IF($C79="Motor Feeder Swgr Breaker",$D79*'Signal Count'!$H$9,
IF($C79="Main/Tie/Xfmr Feeder Swgr Breaker",$D79*'Signal Count'!$H$10,
IF($C79="Switchgear Main/Tie Breaker",$D79*'Signal Count'!$H$11
)))))))</f>
        <v>0</v>
      </c>
      <c r="L79" s="65">
        <f>IF($C79="Open/Close Pneumatic Valve",$D79*'Signal Count'!$I$5,
IF($C79="Modulating Pneumatic Valve",$D79*'Signal Count'!$I$6,
IF($C79="Motor Operated Valve",$D79*'Signal Count'!$I$7,
IF($C79="MCC Motor Starter",$D79*'Signal Count'!$I$8,
IF($C79="Motor Feeder Swgr Breaker",$D79*'Signal Count'!$I$9,
IF($C79="Main/Tie/Xfmr Feeder Swgr Breaker",$D79*'Signal Count'!$I$10,
IF($C79="Switchgear Main/Tie Breaker",$D79*'Signal Count'!$I$11
)))))))</f>
        <v>0</v>
      </c>
      <c r="M79" s="65">
        <f>IF($C79="Open/Close Pneumatic Valve",$D79*'Signal Count'!$J$5,
IF($C79="Modulating Pneumatic Valve",$D79*'Signal Count'!$J$6,
IF($C79="Motor Operated Valve",$D79*'Signal Count'!$J$7,
IF($C79="MCC Motor Starter",$D79*'Signal Count'!$J$8,
IF($C79="Motor Feeder Swgr Breaker",$D79*'Signal Count'!$J$9,
IF($C79="Main/Tie/Xfmr Feeder Swgr Breaker",$D79*'Signal Count'!$J$10,
IF($C79="Switchgear Main/Tie Breaker",$D79*'Signal Count'!$J$11
)))))))</f>
        <v>0</v>
      </c>
      <c r="N79" s="65">
        <f>IF($C79="Open/Close Pneumatic Valve",$D79*'Signal Count'!$K$5,
IF($C79="Modulating Pneumatic Valve",$D79*'Signal Count'!$K$6,
IF($C79="Motor Operated Valve",$D79*'Signal Count'!$K$7,
IF($C79="MCC Motor Starter",$D79*'Signal Count'!$K$8,
IF($C79="Motor Feeder Swgr Breaker",$D79*'Signal Count'!$K$9,
IF($C79="Main/Tie/Xfmr Feeder Swgr Breaker",$D79*'Signal Count'!$K$10,
IF($C79="Switchgear Main/Tie Breaker",$D79*'Signal Count'!$K$11
)))))))</f>
        <v>0</v>
      </c>
      <c r="O79" s="168">
        <f>IF($C79="Open/Close Pneumatic Valve",$D79*'Signal Count'!$L$5,
IF($C79="Modulating Pneumatic Valve",$D79*'Signal Count'!$L$6,
IF($C79="Motor Operated Valve",$D79*'Signal Count'!$L$7,
IF($C79="MCC Motor Starter",$D79*'Signal Count'!$L$8,
IF($C79="Motor Feeder Swgr Breaker",$D79*'Signal Count'!$L$9,
IF($C79="Main/Tie/Xfmr Feeder Swgr Breaker",$D79*'Signal Count'!$L$10,
IF($C79="Switchgear Main/Tie Breaker",$D79*'Signal Count'!$L$11
)))))))</f>
        <v>0</v>
      </c>
      <c r="P79" s="65">
        <f>IF($C79="Open/Close Pneumatic Valve",$D79*'Signal Count'!$M$5,
IF($C79="Modulating Pneumatic Valve",$D79*'Signal Count'!$M$6,
IF($C79="Motor Operated Valve",$D79*'Signal Count'!$M$7,
IF($C79="MCC Motor Starter",$D79*'Signal Count'!$M$8,
IF($C79="Motor Feeder Swgr Breaker",$D79*'Signal Count'!$M$9,
IF($C79="Main/Tie/Xfmr Feeder Swgr Breaker",$D79*'Signal Count'!$M$10,
IF($C79="Switchgear Main/Tie Breaker",$D79*'Signal Count'!$M$11
)))))))</f>
        <v>0</v>
      </c>
      <c r="Q79" s="65"/>
      <c r="S79" s="13"/>
      <c r="T79" s="13"/>
      <c r="U79" s="13"/>
    </row>
    <row r="80" spans="1:21" s="76" customFormat="1" x14ac:dyDescent="0.25">
      <c r="A80" s="64" t="s">
        <v>136</v>
      </c>
      <c r="B80" s="125"/>
      <c r="C80" s="64" t="s">
        <v>49</v>
      </c>
      <c r="D80" s="109"/>
      <c r="E80" s="65" t="s">
        <v>45</v>
      </c>
      <c r="F80" s="65">
        <f>IF($C80="Open/Close Pneumatic Valve",$D80*'Signal Count'!$C$5,
IF($C80="Modulating Pneumatic Valve",$D80*'Signal Count'!$C$6,
IF($C80="Motor Operated Valve",$D80*'Signal Count'!$C$7,
IF($C80="MCC Motor Starter",$D80*'Signal Count'!$C$8,
IF($C80="Motor Feeder Swgr Breaker",$D80*'Signal Count'!$C$9,
IF($C80="Main/Tie/Xfmr Feeder Swgr Breaker",$D80*'Signal Count'!$C$10,
IF($C80="Switchgear Main/Tie Breaker",$D80*'Signal Count'!$C$11
)))))))</f>
        <v>0</v>
      </c>
      <c r="G80" s="65">
        <f>IF($C80="Open/Close Pneumatic Valve",$D80*'Signal Count'!$D$5,
IF($C80="Modulating Pneumatic Valve",$D80*'Signal Count'!$D$6,
IF($C80="Motor Operated Valve",$D80*'Signal Count'!$D$7,
IF($C80="MCC Motor Starter",$D80*'Signal Count'!$D$8,
IF($C80="Motor Feeder Swgr Breaker",$D80*'Signal Count'!$D$9,
IF($C80="Main/Tie/Xfmr Feeder Swgr Breaker",$D80*'Signal Count'!$D$10,
IF($C80="Switchgear Main/Tie Breaker",$D80*'Signal Count'!$D$11
)))))))</f>
        <v>0</v>
      </c>
      <c r="H80" s="65">
        <f>IF($C80="Open/Close Pneumatic Valve",$D80*'Signal Count'!$E$5,
IF($C80="Modulating Pneumatic Valve",$D80*'Signal Count'!$E$6,
IF($C80="Motor Operated Valve",$D80*'Signal Count'!$E$7,
IF($C80="MCC Motor Starter",$D80*'Signal Count'!$E$8,
IF($C80="Motor Feeder Swgr Breaker",$D80*'Signal Count'!$E$9,
IF($C80="Main/Tie/Xfmr Feeder Swgr Breaker",$D80*'Signal Count'!$E$10,
IF($C80="Switchgear Main/Tie Breaker",$D80*'Signal Count'!$E$11
)))))))</f>
        <v>0</v>
      </c>
      <c r="I80" s="65">
        <f>IF($C80="Open/Close Pneumatic Valve",$D80*'Signal Count'!$F$5,
IF($C80="Modulating Pneumatic Valve",$D80*'Signal Count'!$F$6,
IF($C80="Motor Operated Valve",$D80*'Signal Count'!$F$7,
IF($C80="MCC Motor Starter",$D80*'Signal Count'!$F$8,
IF($C80="Motor Feeder Swgr Breaker",$D80*'Signal Count'!$F$9,
IF($C80="Main/Tie/Xfmr Feeder Swgr Breaker",$D80*'Signal Count'!$F$10,
IF($C80="Switchgear Main/Tie Breaker",$D80*'Signal Count'!$F$11
)))))))</f>
        <v>0</v>
      </c>
      <c r="J80" s="65">
        <f>IF($C80="Open/Close Pneumatic Valve",$D80*'Signal Count'!$G$5,
IF($C80="Modulating Pneumatic Valve",$D80*'Signal Count'!$G$6,
IF($C80="Motor Operated Valve",$D80*'Signal Count'!$G$7,
IF($C80="MCC Motor Starter",$D80*'Signal Count'!$G$8,
IF($C80="Motor Feeder Swgr Breaker",$D80*'Signal Count'!$G$9,
IF($C80="Main/Tie/Xfmr Feeder Swgr Breaker",$D80*'Signal Count'!$G$10,
IF($C80="Switchgear Main/Tie Breaker",$D80*'Signal Count'!$G$11
)))))))</f>
        <v>0</v>
      </c>
      <c r="K80" s="65">
        <f>IF($C80="Open/Close Pneumatic Valve",$D80*'Signal Count'!$H$5,
IF($C80="Modulating Pneumatic Valve",$D80*'Signal Count'!$H$6,
IF($C80="Motor Operated Valve",$D80*'Signal Count'!$H$7,
IF($C80="MCC Motor Starter",$D80*'Signal Count'!$H$8,
IF($C80="Motor Feeder Swgr Breaker",$D80*'Signal Count'!$H$9,
IF($C80="Main/Tie/Xfmr Feeder Swgr Breaker",$D80*'Signal Count'!$H$10,
IF($C80="Switchgear Main/Tie Breaker",$D80*'Signal Count'!$H$11
)))))))</f>
        <v>0</v>
      </c>
      <c r="L80" s="65">
        <f>IF($C80="Open/Close Pneumatic Valve",$D80*'Signal Count'!$I$5,
IF($C80="Modulating Pneumatic Valve",$D80*'Signal Count'!$I$6,
IF($C80="Motor Operated Valve",$D80*'Signal Count'!$I$7,
IF($C80="MCC Motor Starter",$D80*'Signal Count'!$I$8,
IF($C80="Motor Feeder Swgr Breaker",$D80*'Signal Count'!$I$9,
IF($C80="Main/Tie/Xfmr Feeder Swgr Breaker",$D80*'Signal Count'!$I$10,
IF($C80="Switchgear Main/Tie Breaker",$D80*'Signal Count'!$I$11
)))))))</f>
        <v>0</v>
      </c>
      <c r="M80" s="65">
        <f>IF($C80="Open/Close Pneumatic Valve",$D80*'Signal Count'!$J$5,
IF($C80="Modulating Pneumatic Valve",$D80*'Signal Count'!$J$6,
IF($C80="Motor Operated Valve",$D80*'Signal Count'!$J$7,
IF($C80="MCC Motor Starter",$D80*'Signal Count'!$J$8,
IF($C80="Motor Feeder Swgr Breaker",$D80*'Signal Count'!$J$9,
IF($C80="Main/Tie/Xfmr Feeder Swgr Breaker",$D80*'Signal Count'!$J$10,
IF($C80="Switchgear Main/Tie Breaker",$D80*'Signal Count'!$J$11
)))))))</f>
        <v>0</v>
      </c>
      <c r="N80" s="65">
        <f>IF($C80="Open/Close Pneumatic Valve",$D80*'Signal Count'!$K$5,
IF($C80="Modulating Pneumatic Valve",$D80*'Signal Count'!$K$6,
IF($C80="Motor Operated Valve",$D80*'Signal Count'!$K$7,
IF($C80="MCC Motor Starter",$D80*'Signal Count'!$K$8,
IF($C80="Motor Feeder Swgr Breaker",$D80*'Signal Count'!$K$9,
IF($C80="Main/Tie/Xfmr Feeder Swgr Breaker",$D80*'Signal Count'!$K$10,
IF($C80="Switchgear Main/Tie Breaker",$D80*'Signal Count'!$K$11
)))))))</f>
        <v>0</v>
      </c>
      <c r="O80" s="168">
        <f>IF($C80="Open/Close Pneumatic Valve",$D80*'Signal Count'!$L$5,
IF($C80="Modulating Pneumatic Valve",$D80*'Signal Count'!$L$6,
IF($C80="Motor Operated Valve",$D80*'Signal Count'!$L$7,
IF($C80="MCC Motor Starter",$D80*'Signal Count'!$L$8,
IF($C80="Motor Feeder Swgr Breaker",$D80*'Signal Count'!$L$9,
IF($C80="Main/Tie/Xfmr Feeder Swgr Breaker",$D80*'Signal Count'!$L$10,
IF($C80="Switchgear Main/Tie Breaker",$D80*'Signal Count'!$L$11
)))))))</f>
        <v>0</v>
      </c>
      <c r="P80" s="65">
        <f>IF($C80="Open/Close Pneumatic Valve",$D80*'Signal Count'!$M$5,
IF($C80="Modulating Pneumatic Valve",$D80*'Signal Count'!$M$6,
IF($C80="Motor Operated Valve",$D80*'Signal Count'!$M$7,
IF($C80="MCC Motor Starter",$D80*'Signal Count'!$M$8,
IF($C80="Motor Feeder Swgr Breaker",$D80*'Signal Count'!$M$9,
IF($C80="Main/Tie/Xfmr Feeder Swgr Breaker",$D80*'Signal Count'!$M$10,
IF($C80="Switchgear Main/Tie Breaker",$D80*'Signal Count'!$M$11
)))))))</f>
        <v>0</v>
      </c>
      <c r="Q80" s="65"/>
      <c r="S80" s="13"/>
      <c r="T80" s="13"/>
      <c r="U80" s="13"/>
    </row>
    <row r="81" spans="1:21" x14ac:dyDescent="0.25">
      <c r="A81" s="62" t="s">
        <v>16</v>
      </c>
      <c r="B81" s="126" t="s">
        <v>36</v>
      </c>
      <c r="C81" s="62" t="s">
        <v>41</v>
      </c>
      <c r="D81" s="110"/>
      <c r="E81" s="63" t="s">
        <v>46</v>
      </c>
      <c r="F81" s="63"/>
      <c r="G81" s="63"/>
      <c r="H81" s="63"/>
      <c r="I81" s="63"/>
      <c r="J81" s="63"/>
      <c r="K81" s="63"/>
      <c r="L81" s="63"/>
      <c r="M81" s="63"/>
      <c r="N81" s="63"/>
      <c r="O81" s="63"/>
      <c r="P81" s="63"/>
      <c r="Q81" s="63"/>
    </row>
    <row r="82" spans="1:21" x14ac:dyDescent="0.25">
      <c r="A82" s="62" t="s">
        <v>16</v>
      </c>
      <c r="B82" s="126" t="s">
        <v>36</v>
      </c>
      <c r="C82" s="62" t="s">
        <v>37</v>
      </c>
      <c r="D82" s="110"/>
      <c r="E82" s="63" t="s">
        <v>46</v>
      </c>
      <c r="F82" s="117">
        <f>IF($C82="Open/Close Pneumatic Valve",$D82*'Signal Count'!$C$5,
IF($C82="Modulating Pneumatic Valve",$D82*'Signal Count'!$C$6,
IF($C82="Motor Operated Valve",$D82*'Signal Count'!$C$7,
IF($C82="MCC Motor Starter",$D82*'Signal Count'!$C$8,
IF($C82="Motor Feeder Swgr Breaker",$D82*'Signal Count'!$C$9,
IF($C82="Main/Tie/Xfmr Feeder Swgr Breaker",$D82*'Signal Count'!$C$10,
IF($C82="Switchgear Main/Tie Breaker",$D82*'Signal Count'!$C$11
)))))))</f>
        <v>0</v>
      </c>
      <c r="G82" s="63">
        <f>IF($C82="Open/Close Pneumatic Valve",$D82*'Signal Count'!$D$5,
IF($C82="Modulating Pneumatic Valve",$D82*'Signal Count'!$D$6,
IF($C82="Motor Operated Valve",$D82*'Signal Count'!$D$7,
IF($C82="MCC Motor Starter",$D82*'Signal Count'!$D$8,
IF($C82="Motor Feeder Swgr Breaker",$D82*'Signal Count'!$D$9,
IF($C82="Main/Tie/Xfmr Feeder Swgr Breaker",$D82*'Signal Count'!$D$10,
IF($C82="Switchgear Main/Tie Breaker",$D82*'Signal Count'!$D$11
)))))))</f>
        <v>0</v>
      </c>
      <c r="H82" s="63">
        <f>IF($C82="Open/Close Pneumatic Valve",$D82*'Signal Count'!$E$5,
IF($C82="Modulating Pneumatic Valve",$D82*'Signal Count'!$E$6,
IF($C82="Motor Operated Valve",$D82*'Signal Count'!$E$7,
IF($C82="MCC Motor Starter",$D82*'Signal Count'!$E$8,
IF($C82="Motor Feeder Swgr Breaker",$D82*'Signal Count'!$E$9,
IF($C82="Main/Tie/Xfmr Feeder Swgr Breaker",$D82*'Signal Count'!$E$10,
IF($C82="Switchgear Main/Tie Breaker",$D82*'Signal Count'!$E$11
)))))))</f>
        <v>0</v>
      </c>
      <c r="I82" s="63">
        <f>IF($C82="Open/Close Pneumatic Valve",$D82*'Signal Count'!$F$5,
IF($C82="Modulating Pneumatic Valve",$D82*'Signal Count'!$F$6,
IF($C82="Motor Operated Valve",$D82*'Signal Count'!$F$7,
IF($C82="MCC Motor Starter",$D82*'Signal Count'!$F$8,
IF($C82="Motor Feeder Swgr Breaker",$D82*'Signal Count'!$F$9,
IF($C82="Main/Tie/Xfmr Feeder Swgr Breaker",$D82*'Signal Count'!$F$10,
IF($C82="Switchgear Main/Tie Breaker",$D82*'Signal Count'!$F$11
)))))))</f>
        <v>0</v>
      </c>
      <c r="J82" s="63">
        <f>IF($C82="Open/Close Pneumatic Valve",$D82*'Signal Count'!$G$5,
IF($C82="Modulating Pneumatic Valve",$D82*'Signal Count'!$G$6,
IF($C82="Motor Operated Valve",$D82*'Signal Count'!$G$7,
IF($C82="MCC Motor Starter",$D82*'Signal Count'!$G$8,
IF($C82="Motor Feeder Swgr Breaker",$D82*'Signal Count'!$G$9,
IF($C82="Main/Tie/Xfmr Feeder Swgr Breaker",$D82*'Signal Count'!$G$10,
IF($C82="Switchgear Main/Tie Breaker",$D82*'Signal Count'!$G$11
)))))))</f>
        <v>0</v>
      </c>
      <c r="K82" s="63">
        <f>IF($C82="Open/Close Pneumatic Valve",$D82*'Signal Count'!$H$5,
IF($C82="Modulating Pneumatic Valve",$D82*'Signal Count'!$H$6,
IF($C82="Motor Operated Valve",$D82*'Signal Count'!$H$7,
IF($C82="MCC Motor Starter",$D82*'Signal Count'!$H$8,
IF($C82="Motor Feeder Swgr Breaker",$D82*'Signal Count'!$H$9,
IF($C82="Main/Tie/Xfmr Feeder Swgr Breaker",$D82*'Signal Count'!$H$10,
IF($C82="Switchgear Main/Tie Breaker",$D82*'Signal Count'!$H$11
)))))))</f>
        <v>0</v>
      </c>
      <c r="L82" s="63">
        <f>IF($C82="Open/Close Pneumatic Valve",$D82*'Signal Count'!$I$5,
IF($C82="Modulating Pneumatic Valve",$D82*'Signal Count'!$I$6,
IF($C82="Motor Operated Valve",$D82*'Signal Count'!$I$7,
IF($C82="MCC Motor Starter",$D82*'Signal Count'!$I$8,
IF($C82="Motor Feeder Swgr Breaker",$D82*'Signal Count'!$I$9,
IF($C82="Main/Tie/Xfmr Feeder Swgr Breaker",$D82*'Signal Count'!$I$10,
IF($C82="Switchgear Main/Tie Breaker",$D82*'Signal Count'!$I$11
)))))))</f>
        <v>0</v>
      </c>
      <c r="M82" s="63">
        <f>IF($C82="Open/Close Pneumatic Valve",$D82*'Signal Count'!$J$5,
IF($C82="Modulating Pneumatic Valve",$D82*'Signal Count'!$J$6,
IF($C82="Motor Operated Valve",$D82*'Signal Count'!$J$7,
IF($C82="MCC Motor Starter",$D82*'Signal Count'!$J$8,
IF($C82="Motor Feeder Swgr Breaker",$D82*'Signal Count'!$J$9,
IF($C82="Main/Tie/Xfmr Feeder Swgr Breaker",$D82*'Signal Count'!$J$10,
IF($C82="Switchgear Main/Tie Breaker",$D82*'Signal Count'!$J$11
)))))))</f>
        <v>0</v>
      </c>
      <c r="N82" s="63">
        <f>IF($C82="Open/Close Pneumatic Valve",$D82*'Signal Count'!$K$5,
IF($C82="Modulating Pneumatic Valve",$D82*'Signal Count'!$K$6,
IF($C82="Motor Operated Valve",$D82*'Signal Count'!$K$7,
IF($C82="MCC Motor Starter",$D82*'Signal Count'!$K$8,
IF($C82="Motor Feeder Swgr Breaker",$D82*'Signal Count'!$K$9,
IF($C82="Main/Tie/Xfmr Feeder Swgr Breaker",$D82*'Signal Count'!$K$10,
IF($C82="Switchgear Main/Tie Breaker",$D82*'Signal Count'!$K$11
)))))))</f>
        <v>0</v>
      </c>
      <c r="O82" s="165">
        <f>IF($C82="Open/Close Pneumatic Valve",$D82*'Signal Count'!$L$5,
IF($C82="Modulating Pneumatic Valve",$D82*'Signal Count'!$L$6,
IF($C82="Motor Operated Valve",$D82*'Signal Count'!$L$7,
IF($C82="MCC Motor Starter",$D82*'Signal Count'!$L$8,
IF($C82="Motor Feeder Swgr Breaker",$D82*'Signal Count'!$L$9,
IF($C82="Main/Tie/Xfmr Feeder Swgr Breaker",$D82*'Signal Count'!$L$10,
IF($C82="Switchgear Main/Tie Breaker",$D82*'Signal Count'!$L$11
)))))))</f>
        <v>0</v>
      </c>
      <c r="P82" s="63">
        <f>IF($C82="Open/Close Pneumatic Valve",$D82*'Signal Count'!$M$5,
IF($C82="Modulating Pneumatic Valve",$D82*'Signal Count'!$M$6,
IF($C82="Motor Operated Valve",$D82*'Signal Count'!$M$7,
IF($C82="MCC Motor Starter",$D82*'Signal Count'!$M$8,
IF($C82="Motor Feeder Swgr Breaker",$D82*'Signal Count'!$M$9,
IF($C82="Main/Tie/Xfmr Feeder Swgr Breaker",$D82*'Signal Count'!$M$10,
IF($C82="Switchgear Main/Tie Breaker",$D82*'Signal Count'!$M$11
)))))))</f>
        <v>0</v>
      </c>
      <c r="Q82" s="63"/>
    </row>
    <row r="83" spans="1:21" x14ac:dyDescent="0.25">
      <c r="A83" s="62" t="s">
        <v>16</v>
      </c>
      <c r="B83" s="126" t="s">
        <v>36</v>
      </c>
      <c r="C83" s="62" t="s">
        <v>38</v>
      </c>
      <c r="D83" s="110"/>
      <c r="E83" s="63" t="s">
        <v>46</v>
      </c>
      <c r="F83" s="63">
        <f>IF($C83="Open/Close Pneumatic Valve",$D83*'Signal Count'!$C$5,
IF($C83="Modulating Pneumatic Valve",$D83*'Signal Count'!$C$6,
IF($C83="Motor Operated Valve",$D83*'Signal Count'!$C$7,
IF($C83="MCC Motor Starter",$D83*'Signal Count'!$C$8,
IF($C83="Motor Feeder Swgr Breaker",$D83*'Signal Count'!$C$9,
IF($C83="Main/Tie/Xfmr Feeder Swgr Breaker",$D83*'Signal Count'!$C$10,
IF($C83="Switchgear Main/Tie Breaker",$D83*'Signal Count'!$C$11
)))))))</f>
        <v>0</v>
      </c>
      <c r="G83" s="63">
        <f>IF($C83="Open/Close Pneumatic Valve",$D83*'Signal Count'!$D$5,
IF($C83="Modulating Pneumatic Valve",$D83*'Signal Count'!$D$6,
IF($C83="Motor Operated Valve",$D83*'Signal Count'!$D$7,
IF($C83="MCC Motor Starter",$D83*'Signal Count'!$D$8,
IF($C83="Motor Feeder Swgr Breaker",$D83*'Signal Count'!$D$9,
IF($C83="Main/Tie/Xfmr Feeder Swgr Breaker",$D83*'Signal Count'!$D$10,
IF($C83="Switchgear Main/Tie Breaker",$D83*'Signal Count'!$D$11
)))))))</f>
        <v>0</v>
      </c>
      <c r="H83" s="63">
        <f>IF($C83="Open/Close Pneumatic Valve",$D83*'Signal Count'!$E$5,
IF($C83="Modulating Pneumatic Valve",$D83*'Signal Count'!$E$6,
IF($C83="Motor Operated Valve",$D83*'Signal Count'!$E$7,
IF($C83="MCC Motor Starter",$D83*'Signal Count'!$E$8,
IF($C83="Motor Feeder Swgr Breaker",$D83*'Signal Count'!$E$9,
IF($C83="Main/Tie/Xfmr Feeder Swgr Breaker",$D83*'Signal Count'!$E$10,
IF($C83="Switchgear Main/Tie Breaker",$D83*'Signal Count'!$E$11
)))))))</f>
        <v>0</v>
      </c>
      <c r="I83" s="63">
        <f>IF($C83="Open/Close Pneumatic Valve",$D83*'Signal Count'!$F$5,
IF($C83="Modulating Pneumatic Valve",$D83*'Signal Count'!$F$6,
IF($C83="Motor Operated Valve",$D83*'Signal Count'!$F$7,
IF($C83="MCC Motor Starter",$D83*'Signal Count'!$F$8,
IF($C83="Motor Feeder Swgr Breaker",$D83*'Signal Count'!$F$9,
IF($C83="Main/Tie/Xfmr Feeder Swgr Breaker",$D83*'Signal Count'!$F$10,
IF($C83="Switchgear Main/Tie Breaker",$D83*'Signal Count'!$F$11
)))))))</f>
        <v>0</v>
      </c>
      <c r="J83" s="63">
        <f>IF($C83="Open/Close Pneumatic Valve",$D83*'Signal Count'!$G$5,
IF($C83="Modulating Pneumatic Valve",$D83*'Signal Count'!$G$6,
IF($C83="Motor Operated Valve",$D83*'Signal Count'!$G$7,
IF($C83="MCC Motor Starter",$D83*'Signal Count'!$G$8,
IF($C83="Motor Feeder Swgr Breaker",$D83*'Signal Count'!$G$9,
IF($C83="Main/Tie/Xfmr Feeder Swgr Breaker",$D83*'Signal Count'!$G$10,
IF($C83="Switchgear Main/Tie Breaker",$D83*'Signal Count'!$G$11
)))))))</f>
        <v>0</v>
      </c>
      <c r="K83" s="63">
        <f>IF($C83="Open/Close Pneumatic Valve",$D83*'Signal Count'!$H$5,
IF($C83="Modulating Pneumatic Valve",$D83*'Signal Count'!$H$6,
IF($C83="Motor Operated Valve",$D83*'Signal Count'!$H$7,
IF($C83="MCC Motor Starter",$D83*'Signal Count'!$H$8,
IF($C83="Motor Feeder Swgr Breaker",$D83*'Signal Count'!$H$9,
IF($C83="Main/Tie/Xfmr Feeder Swgr Breaker",$D83*'Signal Count'!$H$10,
IF($C83="Switchgear Main/Tie Breaker",$D83*'Signal Count'!$H$11
)))))))</f>
        <v>0</v>
      </c>
      <c r="L83" s="63">
        <f>IF($C83="Open/Close Pneumatic Valve",$D83*'Signal Count'!$I$5,
IF($C83="Modulating Pneumatic Valve",$D83*'Signal Count'!$I$6,
IF($C83="Motor Operated Valve",$D83*'Signal Count'!$I$7,
IF($C83="MCC Motor Starter",$D83*'Signal Count'!$I$8,
IF($C83="Motor Feeder Swgr Breaker",$D83*'Signal Count'!$I$9,
IF($C83="Main/Tie/Xfmr Feeder Swgr Breaker",$D83*'Signal Count'!$I$10,
IF($C83="Switchgear Main/Tie Breaker",$D83*'Signal Count'!$I$11
)))))))</f>
        <v>0</v>
      </c>
      <c r="M83" s="63">
        <f>IF($C83="Open/Close Pneumatic Valve",$D83*'Signal Count'!$J$5,
IF($C83="Modulating Pneumatic Valve",$D83*'Signal Count'!$J$6,
IF($C83="Motor Operated Valve",$D83*'Signal Count'!$J$7,
IF($C83="MCC Motor Starter",$D83*'Signal Count'!$J$8,
IF($C83="Motor Feeder Swgr Breaker",$D83*'Signal Count'!$J$9,
IF($C83="Main/Tie/Xfmr Feeder Swgr Breaker",$D83*'Signal Count'!$J$10,
IF($C83="Switchgear Main/Tie Breaker",$D83*'Signal Count'!$J$11
)))))))</f>
        <v>0</v>
      </c>
      <c r="N83" s="63">
        <f>IF($C83="Open/Close Pneumatic Valve",$D83*'Signal Count'!$K$5,
IF($C83="Modulating Pneumatic Valve",$D83*'Signal Count'!$K$6,
IF($C83="Motor Operated Valve",$D83*'Signal Count'!$K$7,
IF($C83="MCC Motor Starter",$D83*'Signal Count'!$K$8,
IF($C83="Motor Feeder Swgr Breaker",$D83*'Signal Count'!$K$9,
IF($C83="Main/Tie/Xfmr Feeder Swgr Breaker",$D83*'Signal Count'!$K$10,
IF($C83="Switchgear Main/Tie Breaker",$D83*'Signal Count'!$K$11
)))))))</f>
        <v>0</v>
      </c>
      <c r="O83" s="165">
        <f>IF($C83="Open/Close Pneumatic Valve",$D83*'Signal Count'!$L$5,
IF($C83="Modulating Pneumatic Valve",$D83*'Signal Count'!$L$6,
IF($C83="Motor Operated Valve",$D83*'Signal Count'!$L$7,
IF($C83="MCC Motor Starter",$D83*'Signal Count'!$L$8,
IF($C83="Motor Feeder Swgr Breaker",$D83*'Signal Count'!$L$9,
IF($C83="Main/Tie/Xfmr Feeder Swgr Breaker",$D83*'Signal Count'!$L$10,
IF($C83="Switchgear Main/Tie Breaker",$D83*'Signal Count'!$L$11
)))))))</f>
        <v>0</v>
      </c>
      <c r="P83" s="63">
        <f>IF($C83="Open/Close Pneumatic Valve",$D83*'Signal Count'!$M$5,
IF($C83="Modulating Pneumatic Valve",$D83*'Signal Count'!$M$6,
IF($C83="Motor Operated Valve",$D83*'Signal Count'!$M$7,
IF($C83="MCC Motor Starter",$D83*'Signal Count'!$M$8,
IF($C83="Motor Feeder Swgr Breaker",$D83*'Signal Count'!$M$9,
IF($C83="Main/Tie/Xfmr Feeder Swgr Breaker",$D83*'Signal Count'!$M$10,
IF($C83="Switchgear Main/Tie Breaker",$D83*'Signal Count'!$M$11
)))))))</f>
        <v>0</v>
      </c>
      <c r="Q83" s="63"/>
    </row>
    <row r="84" spans="1:21" x14ac:dyDescent="0.25">
      <c r="A84" s="62" t="s">
        <v>16</v>
      </c>
      <c r="B84" s="126" t="s">
        <v>36</v>
      </c>
      <c r="C84" s="62" t="s">
        <v>39</v>
      </c>
      <c r="D84" s="110"/>
      <c r="E84" s="63" t="s">
        <v>46</v>
      </c>
      <c r="F84" s="63">
        <f>IF($C84="Open/Close Pneumatic Valve",$D84*'Signal Count'!$C$5,
IF($C84="Modulating Pneumatic Valve",$D84*'Signal Count'!$C$6,
IF($C84="Motor Operated Valve",$D84*'Signal Count'!$C$7,
IF($C84="MCC Motor Starter",$D84*'Signal Count'!$C$8,
IF($C84="Motor Feeder Swgr Breaker",$D84*'Signal Count'!$C$9,
IF($C84="Main/Tie/Xfmr Feeder Swgr Breaker",$D84*'Signal Count'!$C$10,
IF($C84="Switchgear Main/Tie Breaker",$D84*'Signal Count'!$C$11
)))))))</f>
        <v>0</v>
      </c>
      <c r="G84" s="63">
        <f>IF($C84="Open/Close Pneumatic Valve",$D84*'Signal Count'!$D$5,
IF($C84="Modulating Pneumatic Valve",$D84*'Signal Count'!$D$6,
IF($C84="Motor Operated Valve",$D84*'Signal Count'!$D$7,
IF($C84="MCC Motor Starter",$D84*'Signal Count'!$D$8,
IF($C84="Motor Feeder Swgr Breaker",$D84*'Signal Count'!$D$9,
IF($C84="Main/Tie/Xfmr Feeder Swgr Breaker",$D84*'Signal Count'!$D$10,
IF($C84="Switchgear Main/Tie Breaker",$D84*'Signal Count'!$D$11
)))))))</f>
        <v>0</v>
      </c>
      <c r="H84" s="63">
        <f>IF($C84="Open/Close Pneumatic Valve",$D84*'Signal Count'!$E$5,
IF($C84="Modulating Pneumatic Valve",$D84*'Signal Count'!$E$6,
IF($C84="Motor Operated Valve",$D84*'Signal Count'!$E$7,
IF($C84="MCC Motor Starter",$D84*'Signal Count'!$E$8,
IF($C84="Motor Feeder Swgr Breaker",$D84*'Signal Count'!$E$9,
IF($C84="Main/Tie/Xfmr Feeder Swgr Breaker",$D84*'Signal Count'!$E$10,
IF($C84="Switchgear Main/Tie Breaker",$D84*'Signal Count'!$E$11
)))))))</f>
        <v>0</v>
      </c>
      <c r="I84" s="63">
        <f>IF($C84="Open/Close Pneumatic Valve",$D84*'Signal Count'!$F$5,
IF($C84="Modulating Pneumatic Valve",$D84*'Signal Count'!$F$6,
IF($C84="Motor Operated Valve",$D84*'Signal Count'!$F$7,
IF($C84="MCC Motor Starter",$D84*'Signal Count'!$F$8,
IF($C84="Motor Feeder Swgr Breaker",$D84*'Signal Count'!$F$9,
IF($C84="Main/Tie/Xfmr Feeder Swgr Breaker",$D84*'Signal Count'!$F$10,
IF($C84="Switchgear Main/Tie Breaker",$D84*'Signal Count'!$F$11
)))))))</f>
        <v>0</v>
      </c>
      <c r="J84" s="63">
        <f>IF($C84="Open/Close Pneumatic Valve",$D84*'Signal Count'!$G$5,
IF($C84="Modulating Pneumatic Valve",$D84*'Signal Count'!$G$6,
IF($C84="Motor Operated Valve",$D84*'Signal Count'!$G$7,
IF($C84="MCC Motor Starter",$D84*'Signal Count'!$G$8,
IF($C84="Motor Feeder Swgr Breaker",$D84*'Signal Count'!$G$9,
IF($C84="Main/Tie/Xfmr Feeder Swgr Breaker",$D84*'Signal Count'!$G$10,
IF($C84="Switchgear Main/Tie Breaker",$D84*'Signal Count'!$G$11
)))))))</f>
        <v>0</v>
      </c>
      <c r="K84" s="63">
        <f>IF($C84="Open/Close Pneumatic Valve",$D84*'Signal Count'!$H$5,
IF($C84="Modulating Pneumatic Valve",$D84*'Signal Count'!$H$6,
IF($C84="Motor Operated Valve",$D84*'Signal Count'!$H$7,
IF($C84="MCC Motor Starter",$D84*'Signal Count'!$H$8,
IF($C84="Motor Feeder Swgr Breaker",$D84*'Signal Count'!$H$9,
IF($C84="Main/Tie/Xfmr Feeder Swgr Breaker",$D84*'Signal Count'!$H$10,
IF($C84="Switchgear Main/Tie Breaker",$D84*'Signal Count'!$H$11
)))))))</f>
        <v>0</v>
      </c>
      <c r="L84" s="63">
        <f>IF($C84="Open/Close Pneumatic Valve",$D84*'Signal Count'!$I$5,
IF($C84="Modulating Pneumatic Valve",$D84*'Signal Count'!$I$6,
IF($C84="Motor Operated Valve",$D84*'Signal Count'!$I$7,
IF($C84="MCC Motor Starter",$D84*'Signal Count'!$I$8,
IF($C84="Motor Feeder Swgr Breaker",$D84*'Signal Count'!$I$9,
IF($C84="Main/Tie/Xfmr Feeder Swgr Breaker",$D84*'Signal Count'!$I$10,
IF($C84="Switchgear Main/Tie Breaker",$D84*'Signal Count'!$I$11
)))))))</f>
        <v>0</v>
      </c>
      <c r="M84" s="63">
        <f>IF($C84="Open/Close Pneumatic Valve",$D84*'Signal Count'!$J$5,
IF($C84="Modulating Pneumatic Valve",$D84*'Signal Count'!$J$6,
IF($C84="Motor Operated Valve",$D84*'Signal Count'!$J$7,
IF($C84="MCC Motor Starter",$D84*'Signal Count'!$J$8,
IF($C84="Motor Feeder Swgr Breaker",$D84*'Signal Count'!$J$9,
IF($C84="Main/Tie/Xfmr Feeder Swgr Breaker",$D84*'Signal Count'!$J$10,
IF($C84="Switchgear Main/Tie Breaker",$D84*'Signal Count'!$J$11
)))))))</f>
        <v>0</v>
      </c>
      <c r="N84" s="63">
        <f>IF($C84="Open/Close Pneumatic Valve",$D84*'Signal Count'!$K$5,
IF($C84="Modulating Pneumatic Valve",$D84*'Signal Count'!$K$6,
IF($C84="Motor Operated Valve",$D84*'Signal Count'!$K$7,
IF($C84="MCC Motor Starter",$D84*'Signal Count'!$K$8,
IF($C84="Motor Feeder Swgr Breaker",$D84*'Signal Count'!$K$9,
IF($C84="Main/Tie/Xfmr Feeder Swgr Breaker",$D84*'Signal Count'!$K$10,
IF($C84="Switchgear Main/Tie Breaker",$D84*'Signal Count'!$K$11
)))))))</f>
        <v>0</v>
      </c>
      <c r="O84" s="165">
        <f>IF($C84="Open/Close Pneumatic Valve",$D84*'Signal Count'!$L$5,
IF($C84="Modulating Pneumatic Valve",$D84*'Signal Count'!$L$6,
IF($C84="Motor Operated Valve",$D84*'Signal Count'!$L$7,
IF($C84="MCC Motor Starter",$D84*'Signal Count'!$L$8,
IF($C84="Motor Feeder Swgr Breaker",$D84*'Signal Count'!$L$9,
IF($C84="Main/Tie/Xfmr Feeder Swgr Breaker",$D84*'Signal Count'!$L$10,
IF($C84="Switchgear Main/Tie Breaker",$D84*'Signal Count'!$L$11
)))))))</f>
        <v>0</v>
      </c>
      <c r="P84" s="63">
        <f>IF($C84="Open/Close Pneumatic Valve",$D84*'Signal Count'!$M$5,
IF($C84="Modulating Pneumatic Valve",$D84*'Signal Count'!$M$6,
IF($C84="Motor Operated Valve",$D84*'Signal Count'!$M$7,
IF($C84="MCC Motor Starter",$D84*'Signal Count'!$M$8,
IF($C84="Motor Feeder Swgr Breaker",$D84*'Signal Count'!$M$9,
IF($C84="Main/Tie/Xfmr Feeder Swgr Breaker",$D84*'Signal Count'!$M$10,
IF($C84="Switchgear Main/Tie Breaker",$D84*'Signal Count'!$M$11
)))))))</f>
        <v>0</v>
      </c>
      <c r="Q84" s="63"/>
    </row>
    <row r="85" spans="1:21" s="76" customFormat="1" x14ac:dyDescent="0.25">
      <c r="A85" s="62" t="s">
        <v>16</v>
      </c>
      <c r="B85" s="126" t="s">
        <v>36</v>
      </c>
      <c r="C85" s="62" t="s">
        <v>190</v>
      </c>
      <c r="D85" s="110"/>
      <c r="E85" s="63" t="s">
        <v>46</v>
      </c>
      <c r="F85" s="63">
        <f>IF($C85="Open/Close Pneumatic Valve",$D85*'Signal Count'!$C$5,
IF($C85="Modulating Pneumatic Valve",$D85*'Signal Count'!$C$6,
IF($C85="Motor Operated Valve",$D85*'Signal Count'!$C$7,
IF($C85="MCC Motor Starter",$D85*'Signal Count'!$C$8,
IF($C85="Motor Feeder Swgr Breaker",$D85*'Signal Count'!$C$9,
IF($C85="Main/Tie/Xfmr Feeder Swgr Breaker",$D85*'Signal Count'!$C$10,
IF($C85="Switchgear Main/Tie Breaker",$D85*'Signal Count'!$C$11,
IF($C85="Control Panel",$D85*'Signal Count'!$C$13,
IF($C85="PLC Interface",$D85*'Signal Count'!$C$14,
)))))))))</f>
        <v>0</v>
      </c>
      <c r="G85" s="165">
        <f>IF($C85="Open/Close Pneumatic Valve",$D85*'Signal Count'!$D$5,
IF($C85="Modulating Pneumatic Valve",$D85*'Signal Count'!$D$6,
IF($C85="Motor Operated Valve",$D85*'Signal Count'!$D$7,
IF($C85="MCC Motor Starter",$D85*'Signal Count'!$D$8,
IF($C85="Motor Feeder Swgr Breaker",$D85*'Signal Count'!$D$9,
IF($C85="Main/Tie/Xfmr Feeder Swgr Breaker",$D85*'Signal Count'!$D$10,
IF($C85="Switchgear Main/Tie Breaker",$D85*'Signal Count'!$D$11,
IF($C85="Control Panel",$D85*'Signal Count'!$D$13,
IF($C85="PLC Interface",$D85*'Signal Count'!$D$14,
)))))))))</f>
        <v>0</v>
      </c>
      <c r="H85" s="165">
        <f>IF($C85="Open/Close Pneumatic Valve",$D85*'Signal Count'!$E$5,
IF($C85="Modulating Pneumatic Valve",$D85*'Signal Count'!$E$6,
IF($C85="Motor Operated Valve",$D85*'Signal Count'!$E$7,
IF($C85="MCC Motor Starter",$D85*'Signal Count'!$E$8,
IF($C85="Motor Feeder Swgr Breaker",$D85*'Signal Count'!$E$9,
IF($C85="Main/Tie/Xfmr Feeder Swgr Breaker",$D85*'Signal Count'!$E$10,
IF($C85="Switchgear Main/Tie Breaker",$D85*'Signal Count'!$E$11,
IF($C85="Control Panel",$D85*'Signal Count'!$E$13,
IF($C85="PLC Interface",$D85*'Signal Count'!$E$14,
)))))))))</f>
        <v>0</v>
      </c>
      <c r="I85" s="165">
        <f>IF($C85="Open/Close Pneumatic Valve",$D85*'Signal Count'!$F$5,
IF($C85="Modulating Pneumatic Valve",$D85*'Signal Count'!$F$6,
IF($C85="Motor Operated Valve",$D85*'Signal Count'!$F$7,
IF($C85="MCC Motor Starter",$D85*'Signal Count'!$F$8,
IF($C85="Motor Feeder Swgr Breaker",$D85*'Signal Count'!$F$9,
IF($C85="Main/Tie/Xfmr Feeder Swgr Breaker",$D85*'Signal Count'!$F$10,
IF($C85="Switchgear Main/Tie Breaker",$D85*'Signal Count'!$F$11,
IF($C85="Control Panel",$D85*'Signal Count'!$F$13,
IF($C85="PLC Interface",$D85*'Signal Count'!$F$14,
)))))))))</f>
        <v>0</v>
      </c>
      <c r="J85" s="165">
        <f>IF($C85="Open/Close Pneumatic Valve",$D85*'Signal Count'!$G$5,
IF($C85="Modulating Pneumatic Valve",$D85*'Signal Count'!$G$6,
IF($C85="Motor Operated Valve",$D85*'Signal Count'!$G$7,
IF($C85="MCC Motor Starter",$D85*'Signal Count'!$G$8,
IF($C85="Motor Feeder Swgr Breaker",$D85*'Signal Count'!$G$9,
IF($C85="Main/Tie/Xfmr Feeder Swgr Breaker",$D85*'Signal Count'!$G$10,
IF($C85="Switchgear Main/Tie Breaker",$D85*'Signal Count'!$G$11,
IF($C85="Control Panel",$D85*'Signal Count'!$G$13,
IF($C85="PLC Interface",$D85*'Signal Count'!$G$14,
)))))))))</f>
        <v>0</v>
      </c>
      <c r="K85" s="165">
        <f>IF($C85="Open/Close Pneumatic Valve",$D85*'Signal Count'!$H$5,
IF($C85="Modulating Pneumatic Valve",$D85*'Signal Count'!$H$6,
IF($C85="Motor Operated Valve",$D85*'Signal Count'!$H$7,
IF($C85="MCC Motor Starter",$D85*'Signal Count'!$H$8,
IF($C85="Motor Feeder Swgr Breaker",$D85*'Signal Count'!$H$9,
IF($C85="Main/Tie/Xfmr Feeder Swgr Breaker",$D85*'Signal Count'!$H$10,
IF($C85="Switchgear Main/Tie Breaker",$D85*'Signal Count'!$H$11,
IF($C85="Control Panel",$D85*'Signal Count'!$H$13,
IF($C85="PLC Interface",$D85*'Signal Count'!$H$14,
)))))))))</f>
        <v>0</v>
      </c>
      <c r="L85" s="165">
        <f>IF($C85="Open/Close Pneumatic Valve",$D85*'Signal Count'!$I$5,
IF($C85="Modulating Pneumatic Valve",$D85*'Signal Count'!$I$6,
IF($C85="Motor Operated Valve",$D85*'Signal Count'!$I$7,
IF($C85="MCC Motor Starter",$D85*'Signal Count'!$I$8,
IF($C85="Motor Feeder Swgr Breaker",$D85*'Signal Count'!$I$9,
IF($C85="Main/Tie/Xfmr Feeder Swgr Breaker",$D85*'Signal Count'!$I$10,
IF($C85="Switchgear Main/Tie Breaker",$D85*'Signal Count'!$I$11,
IF($C85="Control Panel",$D85*'Signal Count'!$I$13,
IF($C85="PLC Interface",$D85*'Signal Count'!$I$14,
)))))))))</f>
        <v>0</v>
      </c>
      <c r="M85" s="165">
        <f>IF($C85="Open/Close Pneumatic Valve",$D85*'Signal Count'!$J$5,
IF($C85="Modulating Pneumatic Valve",$D85*'Signal Count'!$J$6,
IF($C85="Motor Operated Valve",$D85*'Signal Count'!$J$7,
IF($C85="MCC Motor Starter",$D85*'Signal Count'!$J$8,
IF($C85="Motor Feeder Swgr Breaker",$D85*'Signal Count'!$J$9,
IF($C85="Main/Tie/Xfmr Feeder Swgr Breaker",$D85*'Signal Count'!$J$10,
IF($C85="Switchgear Main/Tie Breaker",$D85*'Signal Count'!$J$11,
IF($C85="Control Panel",$D85*'Signal Count'!$J$13,
IF($C85="PLC Interface",$D85*'Signal Count'!$J$14,
)))))))))</f>
        <v>0</v>
      </c>
      <c r="N85" s="165">
        <f>IF($C85="Open/Close Pneumatic Valve",$D85*'Signal Count'!$K$5,
IF($C85="Modulating Pneumatic Valve",$D85*'Signal Count'!$K$6,
IF($C85="Motor Operated Valve",$D85*'Signal Count'!$K$7,
IF($C85="MCC Motor Starter",$D85*'Signal Count'!$K$8,
IF($C85="Motor Feeder Swgr Breaker",$D85*'Signal Count'!$K$9,
IF($C85="Main/Tie/Xfmr Feeder Swgr Breaker",$D85*'Signal Count'!$K$10,
IF($C85="Switchgear Main/Tie Breaker",$D85*'Signal Count'!$K$11,
IF($C85="Control Panel",$D85*'Signal Count'!$K$13,
IF($C85="PLC Interface",$D85*'Signal Count'!$K$14,
)))))))))</f>
        <v>0</v>
      </c>
      <c r="O85" s="165">
        <f>IF($C85="Open/Close Pneumatic Valve",$D85*'Signal Count'!$L$5,
IF($C85="Modulating Pneumatic Valve",$D85*'Signal Count'!$L$6,
IF($C85="Motor Operated Valve",$D85*'Signal Count'!$L$7,
IF($C85="MCC Motor Starter",$D85*'Signal Count'!$L$8,
IF($C85="Motor Feeder Swgr Breaker",$D85*'Signal Count'!$L$9,
IF($C85="Main/Tie/Xfmr Feeder Swgr Breaker",$D85*'Signal Count'!$L$10,
IF($C85="Switchgear Main/Tie Breaker",$D85*'Signal Count'!$L$11,
IF($C85="Control Panel",$D85*'Signal Count'!$L$13,
IF($C85="PLC Interface",$D85*'Signal Count'!$L$14,
)))))))))</f>
        <v>0</v>
      </c>
      <c r="P85" s="165">
        <f>IF($C85="Open/Close Pneumatic Valve",$D85*'Signal Count'!$M$5,
IF($C85="Modulating Pneumatic Valve",$D85*'Signal Count'!$M$6,
IF($C85="Motor Operated Valve",$D85*'Signal Count'!$M$7,
IF($C85="MCC Motor Starter",$D85*'Signal Count'!$M$8,
IF($C85="Motor Feeder Swgr Breaker",$D85*'Signal Count'!$M$9,
IF($C85="Main/Tie/Xfmr Feeder Swgr Breaker",$D85*'Signal Count'!$M$10,
IF($C85="Switchgear Main/Tie Breaker",$D85*'Signal Count'!$M$11,
IF($C85="Control Panel",$D85*'Signal Count'!$M$13,
IF($C85="PLC Interface",$D85*'Signal Count'!$M$14,
)))))))))</f>
        <v>0</v>
      </c>
      <c r="Q85" s="63"/>
      <c r="S85" s="13"/>
      <c r="T85" s="13"/>
      <c r="U85" s="13"/>
    </row>
    <row r="86" spans="1:21" s="76" customFormat="1" x14ac:dyDescent="0.25">
      <c r="A86" s="62" t="s">
        <v>16</v>
      </c>
      <c r="B86" s="126" t="s">
        <v>36</v>
      </c>
      <c r="C86" s="62" t="s">
        <v>137</v>
      </c>
      <c r="D86" s="110"/>
      <c r="E86" s="63" t="s">
        <v>46</v>
      </c>
      <c r="F86" s="63">
        <f>IF($C86="Open/Close Pneumatic Valve",$D86*'Signal Count'!$C$5,
IF($C86="Modulating Pneumatic Valve",$D86*'Signal Count'!$C$6,
IF($C86="Motor Operated Valve",$D86*'Signal Count'!$C$7,
IF($C86="MCC Motor Starter",$D86*'Signal Count'!$C$8,
IF($C86="Motor Feeder Swgr Breaker",$D86*'Signal Count'!$C$9,
IF($C86="Main/Tie/Xfmr Feeder Swgr Breaker",$D86*'Signal Count'!$C$10,
IF($C86="Switchgear Main/Tie Breaker",$D86*'Signal Count'!$C$11,
IF($C86="Control Panel",$D86*'Signal Count'!$C$13,
IF($C86="PLC Interface",$D86*'Signal Count'!$C$14,
)))))))))</f>
        <v>0</v>
      </c>
      <c r="G86" s="165">
        <f>IF($C86="Open/Close Pneumatic Valve",$D86*'Signal Count'!$D$5,
IF($C86="Modulating Pneumatic Valve",$D86*'Signal Count'!$D$6,
IF($C86="Motor Operated Valve",$D86*'Signal Count'!$D$7,
IF($C86="MCC Motor Starter",$D86*'Signal Count'!$D$8,
IF($C86="Motor Feeder Swgr Breaker",$D86*'Signal Count'!$D$9,
IF($C86="Main/Tie/Xfmr Feeder Swgr Breaker",$D86*'Signal Count'!$D$10,
IF($C86="Switchgear Main/Tie Breaker",$D86*'Signal Count'!$D$11,
IF($C86="Control Panel",$D86*'Signal Count'!$D$13,
IF($C86="PLC Interface",$D86*'Signal Count'!$D$14,
)))))))))</f>
        <v>0</v>
      </c>
      <c r="H86" s="165">
        <f>IF($C86="Open/Close Pneumatic Valve",$D86*'Signal Count'!$E$5,
IF($C86="Modulating Pneumatic Valve",$D86*'Signal Count'!$E$6,
IF($C86="Motor Operated Valve",$D86*'Signal Count'!$E$7,
IF($C86="MCC Motor Starter",$D86*'Signal Count'!$E$8,
IF($C86="Motor Feeder Swgr Breaker",$D86*'Signal Count'!$E$9,
IF($C86="Main/Tie/Xfmr Feeder Swgr Breaker",$D86*'Signal Count'!$E$10,
IF($C86="Switchgear Main/Tie Breaker",$D86*'Signal Count'!$E$11,
IF($C86="Control Panel",$D86*'Signal Count'!$E$13,
IF($C86="PLC Interface",$D86*'Signal Count'!$E$14,
)))))))))</f>
        <v>0</v>
      </c>
      <c r="I86" s="165">
        <f>IF($C86="Open/Close Pneumatic Valve",$D86*'Signal Count'!$F$5,
IF($C86="Modulating Pneumatic Valve",$D86*'Signal Count'!$F$6,
IF($C86="Motor Operated Valve",$D86*'Signal Count'!$F$7,
IF($C86="MCC Motor Starter",$D86*'Signal Count'!$F$8,
IF($C86="Motor Feeder Swgr Breaker",$D86*'Signal Count'!$F$9,
IF($C86="Main/Tie/Xfmr Feeder Swgr Breaker",$D86*'Signal Count'!$F$10,
IF($C86="Switchgear Main/Tie Breaker",$D86*'Signal Count'!$F$11,
IF($C86="Control Panel",$D86*'Signal Count'!$F$13,
IF($C86="PLC Interface",$D86*'Signal Count'!$F$14,
)))))))))</f>
        <v>0</v>
      </c>
      <c r="J86" s="165">
        <f>IF($C86="Open/Close Pneumatic Valve",$D86*'Signal Count'!$G$5,
IF($C86="Modulating Pneumatic Valve",$D86*'Signal Count'!$G$6,
IF($C86="Motor Operated Valve",$D86*'Signal Count'!$G$7,
IF($C86="MCC Motor Starter",$D86*'Signal Count'!$G$8,
IF($C86="Motor Feeder Swgr Breaker",$D86*'Signal Count'!$G$9,
IF($C86="Main/Tie/Xfmr Feeder Swgr Breaker",$D86*'Signal Count'!$G$10,
IF($C86="Switchgear Main/Tie Breaker",$D86*'Signal Count'!$G$11,
IF($C86="Control Panel",$D86*'Signal Count'!$G$13,
IF($C86="PLC Interface",$D86*'Signal Count'!$G$14,
)))))))))</f>
        <v>0</v>
      </c>
      <c r="K86" s="165">
        <f>IF($C86="Open/Close Pneumatic Valve",$D86*'Signal Count'!$H$5,
IF($C86="Modulating Pneumatic Valve",$D86*'Signal Count'!$H$6,
IF($C86="Motor Operated Valve",$D86*'Signal Count'!$H$7,
IF($C86="MCC Motor Starter",$D86*'Signal Count'!$H$8,
IF($C86="Motor Feeder Swgr Breaker",$D86*'Signal Count'!$H$9,
IF($C86="Main/Tie/Xfmr Feeder Swgr Breaker",$D86*'Signal Count'!$H$10,
IF($C86="Switchgear Main/Tie Breaker",$D86*'Signal Count'!$H$11,
IF($C86="Control Panel",$D86*'Signal Count'!$H$13,
IF($C86="PLC Interface",$D86*'Signal Count'!$H$14,
)))))))))</f>
        <v>0</v>
      </c>
      <c r="L86" s="165">
        <f>IF($C86="Open/Close Pneumatic Valve",$D86*'Signal Count'!$I$5,
IF($C86="Modulating Pneumatic Valve",$D86*'Signal Count'!$I$6,
IF($C86="Motor Operated Valve",$D86*'Signal Count'!$I$7,
IF($C86="MCC Motor Starter",$D86*'Signal Count'!$I$8,
IF($C86="Motor Feeder Swgr Breaker",$D86*'Signal Count'!$I$9,
IF($C86="Main/Tie/Xfmr Feeder Swgr Breaker",$D86*'Signal Count'!$I$10,
IF($C86="Switchgear Main/Tie Breaker",$D86*'Signal Count'!$I$11,
IF($C86="Control Panel",$D86*'Signal Count'!$I$13,
IF($C86="PLC Interface",$D86*'Signal Count'!$I$14,
)))))))))</f>
        <v>0</v>
      </c>
      <c r="M86" s="165">
        <f>IF($C86="Open/Close Pneumatic Valve",$D86*'Signal Count'!$J$5,
IF($C86="Modulating Pneumatic Valve",$D86*'Signal Count'!$J$6,
IF($C86="Motor Operated Valve",$D86*'Signal Count'!$J$7,
IF($C86="MCC Motor Starter",$D86*'Signal Count'!$J$8,
IF($C86="Motor Feeder Swgr Breaker",$D86*'Signal Count'!$J$9,
IF($C86="Main/Tie/Xfmr Feeder Swgr Breaker",$D86*'Signal Count'!$J$10,
IF($C86="Switchgear Main/Tie Breaker",$D86*'Signal Count'!$J$11,
IF($C86="Control Panel",$D86*'Signal Count'!$J$13,
IF($C86="PLC Interface",$D86*'Signal Count'!$J$14,
)))))))))</f>
        <v>0</v>
      </c>
      <c r="N86" s="165">
        <f>IF($C86="Open/Close Pneumatic Valve",$D86*'Signal Count'!$K$5,
IF($C86="Modulating Pneumatic Valve",$D86*'Signal Count'!$K$6,
IF($C86="Motor Operated Valve",$D86*'Signal Count'!$K$7,
IF($C86="MCC Motor Starter",$D86*'Signal Count'!$K$8,
IF($C86="Motor Feeder Swgr Breaker",$D86*'Signal Count'!$K$9,
IF($C86="Main/Tie/Xfmr Feeder Swgr Breaker",$D86*'Signal Count'!$K$10,
IF($C86="Switchgear Main/Tie Breaker",$D86*'Signal Count'!$K$11,
IF($C86="Control Panel",$D86*'Signal Count'!$K$13,
IF($C86="PLC Interface",$D86*'Signal Count'!$K$14,
)))))))))</f>
        <v>0</v>
      </c>
      <c r="O86" s="165">
        <f>IF($C86="Open/Close Pneumatic Valve",$D86*'Signal Count'!$L$5,
IF($C86="Modulating Pneumatic Valve",$D86*'Signal Count'!$L$6,
IF($C86="Motor Operated Valve",$D86*'Signal Count'!$L$7,
IF($C86="MCC Motor Starter",$D86*'Signal Count'!$L$8,
IF($C86="Motor Feeder Swgr Breaker",$D86*'Signal Count'!$L$9,
IF($C86="Main/Tie/Xfmr Feeder Swgr Breaker",$D86*'Signal Count'!$L$10,
IF($C86="Switchgear Main/Tie Breaker",$D86*'Signal Count'!$L$11,
IF($C86="Control Panel",$D86*'Signal Count'!$L$13,
IF($C86="PLC Interface",$D86*'Signal Count'!$L$14,
)))))))))</f>
        <v>0</v>
      </c>
      <c r="P86" s="165">
        <f>IF($C86="Open/Close Pneumatic Valve",$D86*'Signal Count'!$M$5,
IF($C86="Modulating Pneumatic Valve",$D86*'Signal Count'!$M$6,
IF($C86="Motor Operated Valve",$D86*'Signal Count'!$M$7,
IF($C86="MCC Motor Starter",$D86*'Signal Count'!$M$8,
IF($C86="Motor Feeder Swgr Breaker",$D86*'Signal Count'!$M$9,
IF($C86="Main/Tie/Xfmr Feeder Swgr Breaker",$D86*'Signal Count'!$M$10,
IF($C86="Switchgear Main/Tie Breaker",$D86*'Signal Count'!$M$11,
IF($C86="Control Panel",$D86*'Signal Count'!$M$13,
IF($C86="PLC Interface",$D86*'Signal Count'!$M$14,
)))))))))</f>
        <v>0</v>
      </c>
      <c r="Q86" s="63"/>
      <c r="S86" s="13"/>
      <c r="T86" s="13"/>
      <c r="U86" s="13"/>
    </row>
    <row r="87" spans="1:21" x14ac:dyDescent="0.25">
      <c r="A87" s="62" t="s">
        <v>143</v>
      </c>
      <c r="B87" s="126"/>
      <c r="C87" s="62" t="s">
        <v>40</v>
      </c>
      <c r="D87" s="110"/>
      <c r="E87" s="63" t="s">
        <v>46</v>
      </c>
      <c r="F87" s="63">
        <f>IF($C87="Open/Close Pneumatic Valve",$D87*'Signal Count'!$C$5,
IF($C87="Modulating Pneumatic Valve",$D87*'Signal Count'!$C$6,
IF($C87="Motor Operated Valve",$D87*'Signal Count'!$C$7,
IF($C87="MCC Motor Starter",$D87*'Signal Count'!$C$8,
IF($C87="Motor Feeder Swgr Breaker",$D87*'Signal Count'!$C$9,
IF($C87="Main/Tie/Xfmr Feeder Swgr Breaker",$D87*'Signal Count'!$C$10,
IF($C87="Switchgear Main/Tie Breaker",$D87*'Signal Count'!$C$11
)))))))</f>
        <v>0</v>
      </c>
      <c r="G87" s="63">
        <f>IF($C87="Open/Close Pneumatic Valve",$D87*'Signal Count'!$D$5,
IF($C87="Modulating Pneumatic Valve",$D87*'Signal Count'!$D$6,
IF($C87="Motor Operated Valve",$D87*'Signal Count'!$D$7,
IF($C87="MCC Motor Starter",$D87*'Signal Count'!$D$8,
IF($C87="Motor Feeder Swgr Breaker",$D87*'Signal Count'!$D$9,
IF($C87="Main/Tie/Xfmr Feeder Swgr Breaker",$D87*'Signal Count'!$D$10,
IF($C87="Switchgear Main/Tie Breaker",$D87*'Signal Count'!$D$11
)))))))</f>
        <v>0</v>
      </c>
      <c r="H87" s="63">
        <f>IF($C87="Open/Close Pneumatic Valve",$D87*'Signal Count'!$E$5,
IF($C87="Modulating Pneumatic Valve",$D87*'Signal Count'!$E$6,
IF($C87="Motor Operated Valve",$D87*'Signal Count'!$E$7,
IF($C87="MCC Motor Starter",$D87*'Signal Count'!$E$8,
IF($C87="Motor Feeder Swgr Breaker",$D87*'Signal Count'!$E$9,
IF($C87="Main/Tie/Xfmr Feeder Swgr Breaker",$D87*'Signal Count'!$E$10,
IF($C87="Switchgear Main/Tie Breaker",$D87*'Signal Count'!$E$11
)))))))</f>
        <v>0</v>
      </c>
      <c r="I87" s="63">
        <f>IF($C87="Open/Close Pneumatic Valve",$D87*'Signal Count'!$F$5,
IF($C87="Modulating Pneumatic Valve",$D87*'Signal Count'!$F$6,
IF($C87="Motor Operated Valve",$D87*'Signal Count'!$F$7,
IF($C87="MCC Motor Starter",$D87*'Signal Count'!$F$8,
IF($C87="Motor Feeder Swgr Breaker",$D87*'Signal Count'!$F$9,
IF($C87="Main/Tie/Xfmr Feeder Swgr Breaker",$D87*'Signal Count'!$F$10,
IF($C87="Switchgear Main/Tie Breaker",$D87*'Signal Count'!$F$11
)))))))</f>
        <v>0</v>
      </c>
      <c r="J87" s="63">
        <f>IF($C87="Open/Close Pneumatic Valve",$D87*'Signal Count'!$G$5,
IF($C87="Modulating Pneumatic Valve",$D87*'Signal Count'!$G$6,
IF($C87="Motor Operated Valve",$D87*'Signal Count'!$G$7,
IF($C87="MCC Motor Starter",$D87*'Signal Count'!$G$8,
IF($C87="Motor Feeder Swgr Breaker",$D87*'Signal Count'!$G$9,
IF($C87="Main/Tie/Xfmr Feeder Swgr Breaker",$D87*'Signal Count'!$G$10,
IF($C87="Switchgear Main/Tie Breaker",$D87*'Signal Count'!$G$11
)))))))</f>
        <v>0</v>
      </c>
      <c r="K87" s="63">
        <f>IF($C87="Open/Close Pneumatic Valve",$D87*'Signal Count'!$H$5,
IF($C87="Modulating Pneumatic Valve",$D87*'Signal Count'!$H$6,
IF($C87="Motor Operated Valve",$D87*'Signal Count'!$H$7,
IF($C87="MCC Motor Starter",$D87*'Signal Count'!$H$8,
IF($C87="Motor Feeder Swgr Breaker",$D87*'Signal Count'!$H$9,
IF($C87="Main/Tie/Xfmr Feeder Swgr Breaker",$D87*'Signal Count'!$H$10,
IF($C87="Switchgear Main/Tie Breaker",$D87*'Signal Count'!$H$11
)))))))</f>
        <v>0</v>
      </c>
      <c r="L87" s="63">
        <f>IF($C87="Open/Close Pneumatic Valve",$D87*'Signal Count'!$I$5,
IF($C87="Modulating Pneumatic Valve",$D87*'Signal Count'!$I$6,
IF($C87="Motor Operated Valve",$D87*'Signal Count'!$I$7,
IF($C87="MCC Motor Starter",$D87*'Signal Count'!$I$8,
IF($C87="Motor Feeder Swgr Breaker",$D87*'Signal Count'!$I$9,
IF($C87="Main/Tie/Xfmr Feeder Swgr Breaker",$D87*'Signal Count'!$I$10,
IF($C87="Switchgear Main/Tie Breaker",$D87*'Signal Count'!$I$11
)))))))</f>
        <v>0</v>
      </c>
      <c r="M87" s="63">
        <f>IF($C87="Open/Close Pneumatic Valve",$D87*'Signal Count'!$J$5,
IF($C87="Modulating Pneumatic Valve",$D87*'Signal Count'!$J$6,
IF($C87="Motor Operated Valve",$D87*'Signal Count'!$J$7,
IF($C87="MCC Motor Starter",$D87*'Signal Count'!$J$8,
IF($C87="Motor Feeder Swgr Breaker",$D87*'Signal Count'!$J$9,
IF($C87="Main/Tie/Xfmr Feeder Swgr Breaker",$D87*'Signal Count'!$J$10,
IF($C87="Switchgear Main/Tie Breaker",$D87*'Signal Count'!$J$11
)))))))</f>
        <v>0</v>
      </c>
      <c r="N87" s="63">
        <f>IF($C87="Open/Close Pneumatic Valve",$D87*'Signal Count'!$K$5,
IF($C87="Modulating Pneumatic Valve",$D87*'Signal Count'!$K$6,
IF($C87="Motor Operated Valve",$D87*'Signal Count'!$K$7,
IF($C87="MCC Motor Starter",$D87*'Signal Count'!$K$8,
IF($C87="Motor Feeder Swgr Breaker",$D87*'Signal Count'!$K$9,
IF($C87="Main/Tie/Xfmr Feeder Swgr Breaker",$D87*'Signal Count'!$K$10,
IF($C87="Switchgear Main/Tie Breaker",$D87*'Signal Count'!$K$11
)))))))</f>
        <v>0</v>
      </c>
      <c r="O87" s="165">
        <f>IF($C87="Open/Close Pneumatic Valve",$D87*'Signal Count'!$L$5,
IF($C87="Modulating Pneumatic Valve",$D87*'Signal Count'!$L$6,
IF($C87="Motor Operated Valve",$D87*'Signal Count'!$L$7,
IF($C87="MCC Motor Starter",$D87*'Signal Count'!$L$8,
IF($C87="Motor Feeder Swgr Breaker",$D87*'Signal Count'!$L$9,
IF($C87="Main/Tie/Xfmr Feeder Swgr Breaker",$D87*'Signal Count'!$L$10,
IF($C87="Switchgear Main/Tie Breaker",$D87*'Signal Count'!$L$11
)))))))</f>
        <v>0</v>
      </c>
      <c r="P87" s="63">
        <f>IF($C87="Open/Close Pneumatic Valve",$D87*'Signal Count'!$M$5,
IF($C87="Modulating Pneumatic Valve",$D87*'Signal Count'!$M$6,
IF($C87="Motor Operated Valve",$D87*'Signal Count'!$M$7,
IF($C87="MCC Motor Starter",$D87*'Signal Count'!$M$8,
IF($C87="Motor Feeder Swgr Breaker",$D87*'Signal Count'!$M$9,
IF($C87="Main/Tie/Xfmr Feeder Swgr Breaker",$D87*'Signal Count'!$M$10,
IF($C87="Switchgear Main/Tie Breaker",$D87*'Signal Count'!$M$11
)))))))</f>
        <v>0</v>
      </c>
      <c r="Q87" s="63"/>
    </row>
    <row r="88" spans="1:21" x14ac:dyDescent="0.25">
      <c r="A88" s="62" t="s">
        <v>136</v>
      </c>
      <c r="B88" s="126"/>
      <c r="C88" s="62" t="s">
        <v>47</v>
      </c>
      <c r="D88" s="110"/>
      <c r="E88" s="63" t="s">
        <v>46</v>
      </c>
      <c r="F88" s="63">
        <f>IF($C88="Open/Close Pneumatic Valve",$D88*'Signal Count'!$C$5,
IF($C88="Modulating Pneumatic Valve",$D88*'Signal Count'!$C$6,
IF($C88="Motor Operated Valve",$D88*'Signal Count'!$C$7,
IF($C88="MCC Motor Starter",$D88*'Signal Count'!$C$8,
IF($C88="Motor Feeder Swgr Breaker",$D88*'Signal Count'!$C$9,
IF($C88="Main/Tie/Xfmr Feeder Swgr Breaker",$D88*'Signal Count'!$C$10,
IF($C88="Switchgear Main/Tie Breaker",$D88*'Signal Count'!$C$11
)))))))</f>
        <v>0</v>
      </c>
      <c r="G88" s="63">
        <f>IF($C88="Open/Close Pneumatic Valve",$D88*'Signal Count'!$D$5,
IF($C88="Modulating Pneumatic Valve",$D88*'Signal Count'!$D$6,
IF($C88="Motor Operated Valve",$D88*'Signal Count'!$D$7,
IF($C88="MCC Motor Starter",$D88*'Signal Count'!$D$8,
IF($C88="Motor Feeder Swgr Breaker",$D88*'Signal Count'!$D$9,
IF($C88="Main/Tie/Xfmr Feeder Swgr Breaker",$D88*'Signal Count'!$D$10,
IF($C88="Switchgear Main/Tie Breaker",$D88*'Signal Count'!$D$11
)))))))</f>
        <v>0</v>
      </c>
      <c r="H88" s="63">
        <f>IF($C88="Open/Close Pneumatic Valve",$D88*'Signal Count'!$E$5,
IF($C88="Modulating Pneumatic Valve",$D88*'Signal Count'!$E$6,
IF($C88="Motor Operated Valve",$D88*'Signal Count'!$E$7,
IF($C88="MCC Motor Starter",$D88*'Signal Count'!$E$8,
IF($C88="Motor Feeder Swgr Breaker",$D88*'Signal Count'!$E$9,
IF($C88="Main/Tie/Xfmr Feeder Swgr Breaker",$D88*'Signal Count'!$E$10,
IF($C88="Switchgear Main/Tie Breaker",$D88*'Signal Count'!$E$11
)))))))</f>
        <v>0</v>
      </c>
      <c r="I88" s="63">
        <f>IF($C88="Open/Close Pneumatic Valve",$D88*'Signal Count'!$F$5,
IF($C88="Modulating Pneumatic Valve",$D88*'Signal Count'!$F$6,
IF($C88="Motor Operated Valve",$D88*'Signal Count'!$F$7,
IF($C88="MCC Motor Starter",$D88*'Signal Count'!$F$8,
IF($C88="Motor Feeder Swgr Breaker",$D88*'Signal Count'!$F$9,
IF($C88="Main/Tie/Xfmr Feeder Swgr Breaker",$D88*'Signal Count'!$F$10,
IF($C88="Switchgear Main/Tie Breaker",$D88*'Signal Count'!$F$11
)))))))</f>
        <v>0</v>
      </c>
      <c r="J88" s="63">
        <f>IF($C88="Open/Close Pneumatic Valve",$D88*'Signal Count'!$G$5,
IF($C88="Modulating Pneumatic Valve",$D88*'Signal Count'!$G$6,
IF($C88="Motor Operated Valve",$D88*'Signal Count'!$G$7,
IF($C88="MCC Motor Starter",$D88*'Signal Count'!$G$8,
IF($C88="Motor Feeder Swgr Breaker",$D88*'Signal Count'!$G$9,
IF($C88="Main/Tie/Xfmr Feeder Swgr Breaker",$D88*'Signal Count'!$G$10,
IF($C88="Switchgear Main/Tie Breaker",$D88*'Signal Count'!$G$11
)))))))</f>
        <v>0</v>
      </c>
      <c r="K88" s="63">
        <f>IF($C88="Open/Close Pneumatic Valve",$D88*'Signal Count'!$H$5,
IF($C88="Modulating Pneumatic Valve",$D88*'Signal Count'!$H$6,
IF($C88="Motor Operated Valve",$D88*'Signal Count'!$H$7,
IF($C88="MCC Motor Starter",$D88*'Signal Count'!$H$8,
IF($C88="Motor Feeder Swgr Breaker",$D88*'Signal Count'!$H$9,
IF($C88="Main/Tie/Xfmr Feeder Swgr Breaker",$D88*'Signal Count'!$H$10,
IF($C88="Switchgear Main/Tie Breaker",$D88*'Signal Count'!$H$11
)))))))</f>
        <v>0</v>
      </c>
      <c r="L88" s="63">
        <f>IF($C88="Open/Close Pneumatic Valve",$D88*'Signal Count'!$I$5,
IF($C88="Modulating Pneumatic Valve",$D88*'Signal Count'!$I$6,
IF($C88="Motor Operated Valve",$D88*'Signal Count'!$I$7,
IF($C88="MCC Motor Starter",$D88*'Signal Count'!$I$8,
IF($C88="Motor Feeder Swgr Breaker",$D88*'Signal Count'!$I$9,
IF($C88="Main/Tie/Xfmr Feeder Swgr Breaker",$D88*'Signal Count'!$I$10,
IF($C88="Switchgear Main/Tie Breaker",$D88*'Signal Count'!$I$11
)))))))</f>
        <v>0</v>
      </c>
      <c r="M88" s="63">
        <f>IF($C88="Open/Close Pneumatic Valve",$D88*'Signal Count'!$J$5,
IF($C88="Modulating Pneumatic Valve",$D88*'Signal Count'!$J$6,
IF($C88="Motor Operated Valve",$D88*'Signal Count'!$J$7,
IF($C88="MCC Motor Starter",$D88*'Signal Count'!$J$8,
IF($C88="Motor Feeder Swgr Breaker",$D88*'Signal Count'!$J$9,
IF($C88="Main/Tie/Xfmr Feeder Swgr Breaker",$D88*'Signal Count'!$J$10,
IF($C88="Switchgear Main/Tie Breaker",$D88*'Signal Count'!$J$11
)))))))</f>
        <v>0</v>
      </c>
      <c r="N88" s="63">
        <f>IF($C88="Open/Close Pneumatic Valve",$D88*'Signal Count'!$K$5,
IF($C88="Modulating Pneumatic Valve",$D88*'Signal Count'!$K$6,
IF($C88="Motor Operated Valve",$D88*'Signal Count'!$K$7,
IF($C88="MCC Motor Starter",$D88*'Signal Count'!$K$8,
IF($C88="Motor Feeder Swgr Breaker",$D88*'Signal Count'!$K$9,
IF($C88="Main/Tie/Xfmr Feeder Swgr Breaker",$D88*'Signal Count'!$K$10,
IF($C88="Switchgear Main/Tie Breaker",$D88*'Signal Count'!$K$11
)))))))</f>
        <v>0</v>
      </c>
      <c r="O88" s="165">
        <f>IF($C88="Open/Close Pneumatic Valve",$D88*'Signal Count'!$L$5,
IF($C88="Modulating Pneumatic Valve",$D88*'Signal Count'!$L$6,
IF($C88="Motor Operated Valve",$D88*'Signal Count'!$L$7,
IF($C88="MCC Motor Starter",$D88*'Signal Count'!$L$8,
IF($C88="Motor Feeder Swgr Breaker",$D88*'Signal Count'!$L$9,
IF($C88="Main/Tie/Xfmr Feeder Swgr Breaker",$D88*'Signal Count'!$L$10,
IF($C88="Switchgear Main/Tie Breaker",$D88*'Signal Count'!$L$11
)))))))</f>
        <v>0</v>
      </c>
      <c r="P88" s="63">
        <f>IF($C88="Open/Close Pneumatic Valve",$D88*'Signal Count'!$M$5,
IF($C88="Modulating Pneumatic Valve",$D88*'Signal Count'!$M$6,
IF($C88="Motor Operated Valve",$D88*'Signal Count'!$M$7,
IF($C88="MCC Motor Starter",$D88*'Signal Count'!$M$8,
IF($C88="Motor Feeder Swgr Breaker",$D88*'Signal Count'!$M$9,
IF($C88="Main/Tie/Xfmr Feeder Swgr Breaker",$D88*'Signal Count'!$M$10,
IF($C88="Switchgear Main/Tie Breaker",$D88*'Signal Count'!$M$11
)))))))</f>
        <v>0</v>
      </c>
      <c r="Q88" s="63"/>
    </row>
    <row r="89" spans="1:21" x14ac:dyDescent="0.25">
      <c r="A89" s="62" t="s">
        <v>136</v>
      </c>
      <c r="B89" s="126"/>
      <c r="C89" s="62" t="s">
        <v>48</v>
      </c>
      <c r="D89" s="110"/>
      <c r="E89" s="63" t="s">
        <v>46</v>
      </c>
      <c r="F89" s="63">
        <f>IF($C89="Open/Close Pneumatic Valve",$D89*'Signal Count'!$C$5,
IF($C89="Modulating Pneumatic Valve",$D89*'Signal Count'!$C$6,
IF($C89="Motor Operated Valve",$D89*'Signal Count'!$C$7,
IF($C89="MCC Motor Starter",$D89*'Signal Count'!$C$8,
IF($C89="Motor Feeder Swgr Breaker",$D89*'Signal Count'!$C$9,
IF($C89="Main/Tie/Xfmr Feeder Swgr Breaker",$D89*'Signal Count'!$C$10,
IF($C89="Switchgear Main/Tie Breaker",$D89*'Signal Count'!$C$11
)))))))</f>
        <v>0</v>
      </c>
      <c r="G89" s="63">
        <f>IF($C89="Open/Close Pneumatic Valve",$D89*'Signal Count'!$D$5,
IF($C89="Modulating Pneumatic Valve",$D89*'Signal Count'!$D$6,
IF($C89="Motor Operated Valve",$D89*'Signal Count'!$D$7,
IF($C89="MCC Motor Starter",$D89*'Signal Count'!$D$8,
IF($C89="Motor Feeder Swgr Breaker",$D89*'Signal Count'!$D$9,
IF($C89="Main/Tie/Xfmr Feeder Swgr Breaker",$D89*'Signal Count'!$D$10,
IF($C89="Switchgear Main/Tie Breaker",$D89*'Signal Count'!$D$11
)))))))</f>
        <v>0</v>
      </c>
      <c r="H89" s="63">
        <f>IF($C89="Open/Close Pneumatic Valve",$D89*'Signal Count'!$E$5,
IF($C89="Modulating Pneumatic Valve",$D89*'Signal Count'!$E$6,
IF($C89="Motor Operated Valve",$D89*'Signal Count'!$E$7,
IF($C89="MCC Motor Starter",$D89*'Signal Count'!$E$8,
IF($C89="Motor Feeder Swgr Breaker",$D89*'Signal Count'!$E$9,
IF($C89="Main/Tie/Xfmr Feeder Swgr Breaker",$D89*'Signal Count'!$E$10,
IF($C89="Switchgear Main/Tie Breaker",$D89*'Signal Count'!$E$11
)))))))</f>
        <v>0</v>
      </c>
      <c r="I89" s="63">
        <f>IF($C89="Open/Close Pneumatic Valve",$D89*'Signal Count'!$F$5,
IF($C89="Modulating Pneumatic Valve",$D89*'Signal Count'!$F$6,
IF($C89="Motor Operated Valve",$D89*'Signal Count'!$F$7,
IF($C89="MCC Motor Starter",$D89*'Signal Count'!$F$8,
IF($C89="Motor Feeder Swgr Breaker",$D89*'Signal Count'!$F$9,
IF($C89="Main/Tie/Xfmr Feeder Swgr Breaker",$D89*'Signal Count'!$F$10,
IF($C89="Switchgear Main/Tie Breaker",$D89*'Signal Count'!$F$11
)))))))</f>
        <v>0</v>
      </c>
      <c r="J89" s="63">
        <f>IF($C89="Open/Close Pneumatic Valve",$D89*'Signal Count'!$G$5,
IF($C89="Modulating Pneumatic Valve",$D89*'Signal Count'!$G$6,
IF($C89="Motor Operated Valve",$D89*'Signal Count'!$G$7,
IF($C89="MCC Motor Starter",$D89*'Signal Count'!$G$8,
IF($C89="Motor Feeder Swgr Breaker",$D89*'Signal Count'!$G$9,
IF($C89="Main/Tie/Xfmr Feeder Swgr Breaker",$D89*'Signal Count'!$G$10,
IF($C89="Switchgear Main/Tie Breaker",$D89*'Signal Count'!$G$11
)))))))</f>
        <v>0</v>
      </c>
      <c r="K89" s="63">
        <f>IF($C89="Open/Close Pneumatic Valve",$D89*'Signal Count'!$H$5,
IF($C89="Modulating Pneumatic Valve",$D89*'Signal Count'!$H$6,
IF($C89="Motor Operated Valve",$D89*'Signal Count'!$H$7,
IF($C89="MCC Motor Starter",$D89*'Signal Count'!$H$8,
IF($C89="Motor Feeder Swgr Breaker",$D89*'Signal Count'!$H$9,
IF($C89="Main/Tie/Xfmr Feeder Swgr Breaker",$D89*'Signal Count'!$H$10,
IF($C89="Switchgear Main/Tie Breaker",$D89*'Signal Count'!$H$11
)))))))</f>
        <v>0</v>
      </c>
      <c r="L89" s="63">
        <f>IF($C89="Open/Close Pneumatic Valve",$D89*'Signal Count'!$I$5,
IF($C89="Modulating Pneumatic Valve",$D89*'Signal Count'!$I$6,
IF($C89="Motor Operated Valve",$D89*'Signal Count'!$I$7,
IF($C89="MCC Motor Starter",$D89*'Signal Count'!$I$8,
IF($C89="Motor Feeder Swgr Breaker",$D89*'Signal Count'!$I$9,
IF($C89="Main/Tie/Xfmr Feeder Swgr Breaker",$D89*'Signal Count'!$I$10,
IF($C89="Switchgear Main/Tie Breaker",$D89*'Signal Count'!$I$11
)))))))</f>
        <v>0</v>
      </c>
      <c r="M89" s="63">
        <f>IF($C89="Open/Close Pneumatic Valve",$D89*'Signal Count'!$J$5,
IF($C89="Modulating Pneumatic Valve",$D89*'Signal Count'!$J$6,
IF($C89="Motor Operated Valve",$D89*'Signal Count'!$J$7,
IF($C89="MCC Motor Starter",$D89*'Signal Count'!$J$8,
IF($C89="Motor Feeder Swgr Breaker",$D89*'Signal Count'!$J$9,
IF($C89="Main/Tie/Xfmr Feeder Swgr Breaker",$D89*'Signal Count'!$J$10,
IF($C89="Switchgear Main/Tie Breaker",$D89*'Signal Count'!$J$11
)))))))</f>
        <v>0</v>
      </c>
      <c r="N89" s="63">
        <f>IF($C89="Open/Close Pneumatic Valve",$D89*'Signal Count'!$K$5,
IF($C89="Modulating Pneumatic Valve",$D89*'Signal Count'!$K$6,
IF($C89="Motor Operated Valve",$D89*'Signal Count'!$K$7,
IF($C89="MCC Motor Starter",$D89*'Signal Count'!$K$8,
IF($C89="Motor Feeder Swgr Breaker",$D89*'Signal Count'!$K$9,
IF($C89="Main/Tie/Xfmr Feeder Swgr Breaker",$D89*'Signal Count'!$K$10,
IF($C89="Switchgear Main/Tie Breaker",$D89*'Signal Count'!$K$11
)))))))</f>
        <v>0</v>
      </c>
      <c r="O89" s="165">
        <f>IF($C89="Open/Close Pneumatic Valve",$D89*'Signal Count'!$L$5,
IF($C89="Modulating Pneumatic Valve",$D89*'Signal Count'!$L$6,
IF($C89="Motor Operated Valve",$D89*'Signal Count'!$L$7,
IF($C89="MCC Motor Starter",$D89*'Signal Count'!$L$8,
IF($C89="Motor Feeder Swgr Breaker",$D89*'Signal Count'!$L$9,
IF($C89="Main/Tie/Xfmr Feeder Swgr Breaker",$D89*'Signal Count'!$L$10,
IF($C89="Switchgear Main/Tie Breaker",$D89*'Signal Count'!$L$11
)))))))</f>
        <v>0</v>
      </c>
      <c r="P89" s="63">
        <f>IF($C89="Open/Close Pneumatic Valve",$D89*'Signal Count'!$M$5,
IF($C89="Modulating Pneumatic Valve",$D89*'Signal Count'!$M$6,
IF($C89="Motor Operated Valve",$D89*'Signal Count'!$M$7,
IF($C89="MCC Motor Starter",$D89*'Signal Count'!$M$8,
IF($C89="Motor Feeder Swgr Breaker",$D89*'Signal Count'!$M$9,
IF($C89="Main/Tie/Xfmr Feeder Swgr Breaker",$D89*'Signal Count'!$M$10,
IF($C89="Switchgear Main/Tie Breaker",$D89*'Signal Count'!$M$11
)))))))</f>
        <v>0</v>
      </c>
      <c r="Q89" s="63"/>
    </row>
    <row r="90" spans="1:21" x14ac:dyDescent="0.25">
      <c r="A90" s="62" t="s">
        <v>136</v>
      </c>
      <c r="B90" s="126"/>
      <c r="C90" s="62" t="s">
        <v>49</v>
      </c>
      <c r="D90" s="110"/>
      <c r="E90" s="63" t="s">
        <v>46</v>
      </c>
      <c r="F90" s="63">
        <f>IF($C90="Open/Close Pneumatic Valve",$D90*'Signal Count'!$C$5,
IF($C90="Modulating Pneumatic Valve",$D90*'Signal Count'!$C$6,
IF($C90="Motor Operated Valve",$D90*'Signal Count'!$C$7,
IF($C90="MCC Motor Starter",$D90*'Signal Count'!$C$8,
IF($C90="Motor Feeder Swgr Breaker",$D90*'Signal Count'!$C$9,
IF($C90="Main/Tie/Xfmr Feeder Swgr Breaker",$D90*'Signal Count'!$C$10,
IF($C90="Switchgear Main/Tie Breaker",$D90*'Signal Count'!$C$11
)))))))</f>
        <v>0</v>
      </c>
      <c r="G90" s="63">
        <f>IF($C90="Open/Close Pneumatic Valve",$D90*'Signal Count'!$D$5,
IF($C90="Modulating Pneumatic Valve",$D90*'Signal Count'!$D$6,
IF($C90="Motor Operated Valve",$D90*'Signal Count'!$D$7,
IF($C90="MCC Motor Starter",$D90*'Signal Count'!$D$8,
IF($C90="Motor Feeder Swgr Breaker",$D90*'Signal Count'!$D$9,
IF($C90="Main/Tie/Xfmr Feeder Swgr Breaker",$D90*'Signal Count'!$D$10,
IF($C90="Switchgear Main/Tie Breaker",$D90*'Signal Count'!$D$11
)))))))</f>
        <v>0</v>
      </c>
      <c r="H90" s="63">
        <f>IF($C90="Open/Close Pneumatic Valve",$D90*'Signal Count'!$E$5,
IF($C90="Modulating Pneumatic Valve",$D90*'Signal Count'!$E$6,
IF($C90="Motor Operated Valve",$D90*'Signal Count'!$E$7,
IF($C90="MCC Motor Starter",$D90*'Signal Count'!$E$8,
IF($C90="Motor Feeder Swgr Breaker",$D90*'Signal Count'!$E$9,
IF($C90="Main/Tie/Xfmr Feeder Swgr Breaker",$D90*'Signal Count'!$E$10,
IF($C90="Switchgear Main/Tie Breaker",$D90*'Signal Count'!$E$11
)))))))</f>
        <v>0</v>
      </c>
      <c r="I90" s="63">
        <f>IF($C90="Open/Close Pneumatic Valve",$D90*'Signal Count'!$F$5,
IF($C90="Modulating Pneumatic Valve",$D90*'Signal Count'!$F$6,
IF($C90="Motor Operated Valve",$D90*'Signal Count'!$F$7,
IF($C90="MCC Motor Starter",$D90*'Signal Count'!$F$8,
IF($C90="Motor Feeder Swgr Breaker",$D90*'Signal Count'!$F$9,
IF($C90="Main/Tie/Xfmr Feeder Swgr Breaker",$D90*'Signal Count'!$F$10,
IF($C90="Switchgear Main/Tie Breaker",$D90*'Signal Count'!$F$11
)))))))</f>
        <v>0</v>
      </c>
      <c r="J90" s="63">
        <f>IF($C90="Open/Close Pneumatic Valve",$D90*'Signal Count'!$G$5,
IF($C90="Modulating Pneumatic Valve",$D90*'Signal Count'!$G$6,
IF($C90="Motor Operated Valve",$D90*'Signal Count'!$G$7,
IF($C90="MCC Motor Starter",$D90*'Signal Count'!$G$8,
IF($C90="Motor Feeder Swgr Breaker",$D90*'Signal Count'!$G$9,
IF($C90="Main/Tie/Xfmr Feeder Swgr Breaker",$D90*'Signal Count'!$G$10,
IF($C90="Switchgear Main/Tie Breaker",$D90*'Signal Count'!$G$11
)))))))</f>
        <v>0</v>
      </c>
      <c r="K90" s="63">
        <f>IF($C90="Open/Close Pneumatic Valve",$D90*'Signal Count'!$H$5,
IF($C90="Modulating Pneumatic Valve",$D90*'Signal Count'!$H$6,
IF($C90="Motor Operated Valve",$D90*'Signal Count'!$H$7,
IF($C90="MCC Motor Starter",$D90*'Signal Count'!$H$8,
IF($C90="Motor Feeder Swgr Breaker",$D90*'Signal Count'!$H$9,
IF($C90="Main/Tie/Xfmr Feeder Swgr Breaker",$D90*'Signal Count'!$H$10,
IF($C90="Switchgear Main/Tie Breaker",$D90*'Signal Count'!$H$11
)))))))</f>
        <v>0</v>
      </c>
      <c r="L90" s="63">
        <f>IF($C90="Open/Close Pneumatic Valve",$D90*'Signal Count'!$I$5,
IF($C90="Modulating Pneumatic Valve",$D90*'Signal Count'!$I$6,
IF($C90="Motor Operated Valve",$D90*'Signal Count'!$I$7,
IF($C90="MCC Motor Starter",$D90*'Signal Count'!$I$8,
IF($C90="Motor Feeder Swgr Breaker",$D90*'Signal Count'!$I$9,
IF($C90="Main/Tie/Xfmr Feeder Swgr Breaker",$D90*'Signal Count'!$I$10,
IF($C90="Switchgear Main/Tie Breaker",$D90*'Signal Count'!$I$11
)))))))</f>
        <v>0</v>
      </c>
      <c r="M90" s="63">
        <f>IF($C90="Open/Close Pneumatic Valve",$D90*'Signal Count'!$J$5,
IF($C90="Modulating Pneumatic Valve",$D90*'Signal Count'!$J$6,
IF($C90="Motor Operated Valve",$D90*'Signal Count'!$J$7,
IF($C90="MCC Motor Starter",$D90*'Signal Count'!$J$8,
IF($C90="Motor Feeder Swgr Breaker",$D90*'Signal Count'!$J$9,
IF($C90="Main/Tie/Xfmr Feeder Swgr Breaker",$D90*'Signal Count'!$J$10,
IF($C90="Switchgear Main/Tie Breaker",$D90*'Signal Count'!$J$11
)))))))</f>
        <v>0</v>
      </c>
      <c r="N90" s="63">
        <f>IF($C90="Open/Close Pneumatic Valve",$D90*'Signal Count'!$K$5,
IF($C90="Modulating Pneumatic Valve",$D90*'Signal Count'!$K$6,
IF($C90="Motor Operated Valve",$D90*'Signal Count'!$K$7,
IF($C90="MCC Motor Starter",$D90*'Signal Count'!$K$8,
IF($C90="Motor Feeder Swgr Breaker",$D90*'Signal Count'!$K$9,
IF($C90="Main/Tie/Xfmr Feeder Swgr Breaker",$D90*'Signal Count'!$K$10,
IF($C90="Switchgear Main/Tie Breaker",$D90*'Signal Count'!$K$11
)))))))</f>
        <v>0</v>
      </c>
      <c r="O90" s="165">
        <f>IF($C90="Open/Close Pneumatic Valve",$D90*'Signal Count'!$L$5,
IF($C90="Modulating Pneumatic Valve",$D90*'Signal Count'!$L$6,
IF($C90="Motor Operated Valve",$D90*'Signal Count'!$L$7,
IF($C90="MCC Motor Starter",$D90*'Signal Count'!$L$8,
IF($C90="Motor Feeder Swgr Breaker",$D90*'Signal Count'!$L$9,
IF($C90="Main/Tie/Xfmr Feeder Swgr Breaker",$D90*'Signal Count'!$L$10,
IF($C90="Switchgear Main/Tie Breaker",$D90*'Signal Count'!$L$11
)))))))</f>
        <v>0</v>
      </c>
      <c r="P90" s="63">
        <f>IF($C90="Open/Close Pneumatic Valve",$D90*'Signal Count'!$M$5,
IF($C90="Modulating Pneumatic Valve",$D90*'Signal Count'!$M$6,
IF($C90="Motor Operated Valve",$D90*'Signal Count'!$M$7,
IF($C90="MCC Motor Starter",$D90*'Signal Count'!$M$8,
IF($C90="Motor Feeder Swgr Breaker",$D90*'Signal Count'!$M$9,
IF($C90="Main/Tie/Xfmr Feeder Swgr Breaker",$D90*'Signal Count'!$M$10,
IF($C90="Switchgear Main/Tie Breaker",$D90*'Signal Count'!$M$11
)))))))</f>
        <v>0</v>
      </c>
      <c r="Q90" s="6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8"/>
  <sheetViews>
    <sheetView tabSelected="1" workbookViewId="0">
      <selection activeCell="D11" sqref="D11"/>
    </sheetView>
  </sheetViews>
  <sheetFormatPr defaultRowHeight="15" x14ac:dyDescent="0.25"/>
  <cols>
    <col min="4" max="4" width="10.7109375" customWidth="1"/>
    <col min="10" max="10" width="9.140625" customWidth="1"/>
  </cols>
  <sheetData>
    <row r="1" spans="1:10" x14ac:dyDescent="0.25">
      <c r="A1" s="155">
        <v>1</v>
      </c>
      <c r="B1" s="290" t="s">
        <v>248</v>
      </c>
      <c r="C1" s="291"/>
      <c r="D1" s="246"/>
      <c r="E1" s="246"/>
      <c r="F1" s="246"/>
      <c r="G1" s="246"/>
      <c r="H1" s="246"/>
      <c r="I1" s="246"/>
      <c r="J1" s="247"/>
    </row>
    <row r="2" spans="1:10" x14ac:dyDescent="0.25">
      <c r="A2" s="208"/>
      <c r="B2" s="207"/>
      <c r="C2" s="147"/>
      <c r="D2" s="153">
        <v>1</v>
      </c>
      <c r="E2" s="273" t="s">
        <v>249</v>
      </c>
      <c r="F2" s="246"/>
      <c r="G2" s="246"/>
      <c r="H2" s="246"/>
      <c r="I2" s="246"/>
      <c r="J2" s="247"/>
    </row>
    <row r="3" spans="1:10" x14ac:dyDescent="0.25">
      <c r="A3" s="206"/>
      <c r="B3" s="156"/>
      <c r="C3" s="150"/>
      <c r="D3" s="153">
        <v>2</v>
      </c>
      <c r="E3" s="273" t="s">
        <v>250</v>
      </c>
      <c r="F3" s="246"/>
      <c r="G3" s="246"/>
      <c r="H3" s="246"/>
      <c r="I3" s="246"/>
      <c r="J3" s="247"/>
    </row>
    <row r="4" spans="1:10" x14ac:dyDescent="0.25">
      <c r="A4" s="206"/>
      <c r="B4" s="156"/>
      <c r="C4" s="150"/>
      <c r="D4" s="153">
        <v>0</v>
      </c>
      <c r="E4" s="273" t="s">
        <v>244</v>
      </c>
      <c r="F4" s="246"/>
      <c r="G4" s="246"/>
      <c r="H4" s="246"/>
      <c r="I4" s="246"/>
      <c r="J4" s="247"/>
    </row>
    <row r="5" spans="1:10" x14ac:dyDescent="0.25">
      <c r="A5" s="206"/>
      <c r="B5" s="156"/>
      <c r="C5" s="150"/>
      <c r="D5" s="153">
        <v>1</v>
      </c>
      <c r="E5" s="273" t="s">
        <v>230</v>
      </c>
      <c r="F5" s="246"/>
      <c r="G5" s="246"/>
      <c r="H5" s="246"/>
      <c r="I5" s="246"/>
      <c r="J5" s="247"/>
    </row>
    <row r="6" spans="1:10" x14ac:dyDescent="0.25">
      <c r="A6" s="206"/>
      <c r="B6" s="156"/>
      <c r="C6" s="150"/>
      <c r="D6" s="153">
        <v>1</v>
      </c>
      <c r="E6" s="273" t="s">
        <v>251</v>
      </c>
      <c r="F6" s="246"/>
      <c r="G6" s="246"/>
      <c r="H6" s="246"/>
      <c r="I6" s="246"/>
      <c r="J6" s="247"/>
    </row>
    <row r="7" spans="1:10" x14ac:dyDescent="0.25">
      <c r="A7" s="206"/>
      <c r="B7" s="156"/>
      <c r="C7" s="150"/>
      <c r="D7" s="153">
        <v>0</v>
      </c>
      <c r="E7" s="273" t="s">
        <v>156</v>
      </c>
      <c r="F7" s="246"/>
      <c r="G7" s="246"/>
      <c r="H7" s="246"/>
      <c r="I7" s="246"/>
      <c r="J7" s="247"/>
    </row>
    <row r="8" spans="1:10" x14ac:dyDescent="0.25">
      <c r="A8" s="206"/>
      <c r="B8" s="156"/>
      <c r="C8" s="150"/>
      <c r="D8" s="153">
        <v>2</v>
      </c>
      <c r="E8" s="243" t="s">
        <v>252</v>
      </c>
      <c r="F8" s="244"/>
      <c r="G8" s="244"/>
      <c r="H8" s="244"/>
      <c r="I8" s="244"/>
      <c r="J8" s="245"/>
    </row>
    <row r="9" spans="1:10" x14ac:dyDescent="0.25">
      <c r="A9" s="155">
        <v>2</v>
      </c>
      <c r="B9" s="273" t="s">
        <v>157</v>
      </c>
      <c r="C9" s="246"/>
      <c r="D9" s="246"/>
      <c r="E9" s="246"/>
      <c r="F9" s="246"/>
      <c r="G9" s="246"/>
      <c r="H9" s="246"/>
      <c r="I9" s="246"/>
      <c r="J9" s="247"/>
    </row>
    <row r="10" spans="1:10" x14ac:dyDescent="0.25">
      <c r="A10" s="146"/>
      <c r="B10" s="280"/>
      <c r="C10" s="281"/>
      <c r="D10" s="153" t="s">
        <v>158</v>
      </c>
      <c r="E10" s="154" t="s">
        <v>159</v>
      </c>
      <c r="F10" s="294" t="s">
        <v>274</v>
      </c>
      <c r="G10" s="284"/>
      <c r="H10" s="284"/>
      <c r="I10" s="284"/>
      <c r="J10" s="285"/>
    </row>
    <row r="11" spans="1:10" ht="15" customHeight="1" x14ac:dyDescent="0.25">
      <c r="A11" s="152"/>
      <c r="B11" s="286"/>
      <c r="C11" s="287"/>
      <c r="D11" s="153" t="s">
        <v>160</v>
      </c>
      <c r="E11" s="154">
        <v>1000</v>
      </c>
      <c r="F11" s="243" t="s">
        <v>275</v>
      </c>
      <c r="G11" s="244"/>
      <c r="H11" s="244"/>
      <c r="I11" s="244"/>
      <c r="J11" s="245"/>
    </row>
    <row r="12" spans="1:10" ht="15" customHeight="1" x14ac:dyDescent="0.25">
      <c r="A12" s="152"/>
      <c r="B12" s="286"/>
      <c r="C12" s="287"/>
      <c r="D12" s="153" t="s">
        <v>160</v>
      </c>
      <c r="E12" s="154">
        <v>1000</v>
      </c>
      <c r="F12" s="243" t="s">
        <v>276</v>
      </c>
      <c r="G12" s="244"/>
      <c r="H12" s="244"/>
      <c r="I12" s="244"/>
      <c r="J12" s="245"/>
    </row>
    <row r="13" spans="1:10" s="76" customFormat="1" ht="15" customHeight="1" x14ac:dyDescent="0.25">
      <c r="A13" s="152"/>
      <c r="B13" s="286"/>
      <c r="C13" s="287"/>
      <c r="D13" s="153" t="s">
        <v>160</v>
      </c>
      <c r="E13" s="154">
        <v>1000</v>
      </c>
      <c r="F13" s="243" t="s">
        <v>277</v>
      </c>
      <c r="G13" s="244"/>
      <c r="H13" s="244"/>
      <c r="I13" s="244"/>
      <c r="J13" s="245"/>
    </row>
    <row r="14" spans="1:10" s="76" customFormat="1" ht="15" customHeight="1" x14ac:dyDescent="0.25">
      <c r="A14" s="152"/>
      <c r="B14" s="286"/>
      <c r="C14" s="287"/>
      <c r="D14" s="153" t="s">
        <v>160</v>
      </c>
      <c r="E14" s="154">
        <v>1000</v>
      </c>
      <c r="F14" s="243" t="s">
        <v>277</v>
      </c>
      <c r="G14" s="244"/>
      <c r="H14" s="244"/>
      <c r="I14" s="244"/>
      <c r="J14" s="245"/>
    </row>
    <row r="15" spans="1:10" ht="15" customHeight="1" x14ac:dyDescent="0.25">
      <c r="A15" s="152"/>
      <c r="B15" s="286"/>
      <c r="C15" s="287"/>
      <c r="D15" s="153" t="s">
        <v>160</v>
      </c>
      <c r="E15" s="154">
        <v>250</v>
      </c>
      <c r="F15" s="243" t="s">
        <v>278</v>
      </c>
      <c r="G15" s="244"/>
      <c r="H15" s="244"/>
      <c r="I15" s="244"/>
      <c r="J15" s="245"/>
    </row>
    <row r="16" spans="1:10" s="76" customFormat="1" ht="15" customHeight="1" x14ac:dyDescent="0.25">
      <c r="A16" s="152"/>
      <c r="B16" s="286"/>
      <c r="C16" s="287"/>
      <c r="D16" s="153" t="s">
        <v>160</v>
      </c>
      <c r="E16" s="154">
        <v>250</v>
      </c>
      <c r="F16" s="243" t="s">
        <v>279</v>
      </c>
      <c r="G16" s="244"/>
      <c r="H16" s="244"/>
      <c r="I16" s="244"/>
      <c r="J16" s="245"/>
    </row>
    <row r="17" spans="1:10" ht="15" customHeight="1" x14ac:dyDescent="0.25">
      <c r="A17" s="152"/>
      <c r="B17" s="286"/>
      <c r="C17" s="287"/>
      <c r="D17" s="153" t="s">
        <v>160</v>
      </c>
      <c r="E17" s="154">
        <v>200</v>
      </c>
      <c r="F17" s="243" t="s">
        <v>280</v>
      </c>
      <c r="G17" s="244"/>
      <c r="H17" s="244"/>
      <c r="I17" s="244"/>
      <c r="J17" s="245"/>
    </row>
    <row r="18" spans="1:10" ht="15" customHeight="1" x14ac:dyDescent="0.25">
      <c r="A18" s="152"/>
      <c r="B18" s="286"/>
      <c r="C18" s="287"/>
      <c r="D18" s="153" t="s">
        <v>160</v>
      </c>
      <c r="E18" s="154">
        <v>200</v>
      </c>
      <c r="F18" s="243" t="s">
        <v>280</v>
      </c>
      <c r="G18" s="244"/>
      <c r="H18" s="244"/>
      <c r="I18" s="244"/>
      <c r="J18" s="245"/>
    </row>
    <row r="19" spans="1:10" ht="15" customHeight="1" x14ac:dyDescent="0.25">
      <c r="A19" s="152"/>
      <c r="B19" s="286"/>
      <c r="C19" s="287"/>
      <c r="D19" s="153" t="s">
        <v>209</v>
      </c>
      <c r="E19" s="154">
        <v>500</v>
      </c>
      <c r="F19" s="243" t="s">
        <v>253</v>
      </c>
      <c r="G19" s="244"/>
      <c r="H19" s="244"/>
      <c r="I19" s="244"/>
      <c r="J19" s="245"/>
    </row>
    <row r="20" spans="1:10" ht="15" customHeight="1" x14ac:dyDescent="0.25">
      <c r="A20" s="152"/>
      <c r="B20" s="286"/>
      <c r="C20" s="287"/>
      <c r="D20" s="153" t="s">
        <v>209</v>
      </c>
      <c r="E20" s="154">
        <v>200</v>
      </c>
      <c r="F20" s="243" t="s">
        <v>254</v>
      </c>
      <c r="G20" s="244"/>
      <c r="H20" s="244"/>
      <c r="I20" s="244"/>
      <c r="J20" s="245"/>
    </row>
    <row r="21" spans="1:10" s="76" customFormat="1" ht="15" customHeight="1" x14ac:dyDescent="0.25">
      <c r="A21" s="152"/>
      <c r="B21" s="286"/>
      <c r="C21" s="287"/>
      <c r="D21" s="153" t="s">
        <v>209</v>
      </c>
      <c r="E21" s="154">
        <v>50</v>
      </c>
      <c r="F21" s="243" t="s">
        <v>255</v>
      </c>
      <c r="G21" s="244"/>
      <c r="H21" s="244"/>
      <c r="I21" s="244"/>
      <c r="J21" s="245"/>
    </row>
    <row r="22" spans="1:10" s="76" customFormat="1" ht="15" customHeight="1" x14ac:dyDescent="0.25">
      <c r="A22" s="152"/>
      <c r="B22" s="286"/>
      <c r="C22" s="287"/>
      <c r="D22" s="153" t="s">
        <v>209</v>
      </c>
      <c r="E22" s="154">
        <v>50</v>
      </c>
      <c r="F22" s="243" t="s">
        <v>256</v>
      </c>
      <c r="G22" s="244"/>
      <c r="H22" s="244"/>
      <c r="I22" s="244"/>
      <c r="J22" s="245"/>
    </row>
    <row r="23" spans="1:10" s="76" customFormat="1" ht="15" customHeight="1" x14ac:dyDescent="0.25">
      <c r="A23" s="152"/>
      <c r="B23" s="286"/>
      <c r="C23" s="287"/>
      <c r="D23" s="153" t="s">
        <v>209</v>
      </c>
      <c r="E23" s="154">
        <v>50</v>
      </c>
      <c r="F23" s="243" t="s">
        <v>281</v>
      </c>
      <c r="G23" s="244"/>
      <c r="H23" s="244"/>
      <c r="I23" s="244"/>
      <c r="J23" s="245"/>
    </row>
    <row r="24" spans="1:10" s="76" customFormat="1" ht="15" customHeight="1" x14ac:dyDescent="0.25">
      <c r="A24" s="152"/>
      <c r="B24" s="286"/>
      <c r="C24" s="287"/>
      <c r="D24" s="153" t="s">
        <v>209</v>
      </c>
      <c r="E24" s="154">
        <v>50</v>
      </c>
      <c r="F24" s="243" t="s">
        <v>282</v>
      </c>
      <c r="G24" s="244"/>
      <c r="H24" s="244"/>
      <c r="I24" s="244"/>
      <c r="J24" s="245"/>
    </row>
    <row r="25" spans="1:10" s="76" customFormat="1" ht="15" customHeight="1" x14ac:dyDescent="0.25">
      <c r="A25" s="152"/>
      <c r="B25" s="286"/>
      <c r="C25" s="287"/>
      <c r="D25" s="153" t="s">
        <v>209</v>
      </c>
      <c r="E25" s="154">
        <v>50</v>
      </c>
      <c r="F25" s="243" t="s">
        <v>283</v>
      </c>
      <c r="G25" s="244"/>
      <c r="H25" s="244"/>
      <c r="I25" s="244"/>
      <c r="J25" s="245"/>
    </row>
    <row r="26" spans="1:10" ht="15" customHeight="1" x14ac:dyDescent="0.25">
      <c r="A26" s="152"/>
      <c r="B26" s="288"/>
      <c r="C26" s="289"/>
      <c r="D26" s="153" t="s">
        <v>209</v>
      </c>
      <c r="E26" s="154">
        <v>20</v>
      </c>
      <c r="F26" s="243" t="s">
        <v>284</v>
      </c>
      <c r="G26" s="244"/>
      <c r="H26" s="244"/>
      <c r="I26" s="244"/>
      <c r="J26" s="245"/>
    </row>
    <row r="27" spans="1:10" s="76" customFormat="1" x14ac:dyDescent="0.25">
      <c r="A27" s="146">
        <v>3</v>
      </c>
      <c r="B27" s="290" t="s">
        <v>257</v>
      </c>
      <c r="C27" s="291"/>
      <c r="D27" s="246"/>
      <c r="E27" s="246"/>
      <c r="F27" s="246"/>
      <c r="G27" s="246"/>
      <c r="H27" s="246"/>
      <c r="I27" s="246"/>
      <c r="J27" s="247"/>
    </row>
    <row r="28" spans="1:10" s="76" customFormat="1" x14ac:dyDescent="0.25">
      <c r="A28" s="146"/>
      <c r="B28" s="260" t="s">
        <v>260</v>
      </c>
      <c r="C28" s="261"/>
      <c r="D28" s="154"/>
      <c r="E28" s="284" t="s">
        <v>170</v>
      </c>
      <c r="F28" s="284"/>
      <c r="G28" s="284"/>
      <c r="H28" s="284"/>
      <c r="I28" s="284"/>
      <c r="J28" s="285"/>
    </row>
    <row r="29" spans="1:10" s="76" customFormat="1" x14ac:dyDescent="0.25">
      <c r="A29" s="149"/>
      <c r="B29" s="262"/>
      <c r="C29" s="263"/>
      <c r="D29" s="157"/>
      <c r="E29" s="246" t="s">
        <v>171</v>
      </c>
      <c r="F29" s="246"/>
      <c r="G29" s="246"/>
      <c r="H29" s="246"/>
      <c r="I29" s="246"/>
      <c r="J29" s="247"/>
    </row>
    <row r="30" spans="1:10" s="76" customFormat="1" x14ac:dyDescent="0.25">
      <c r="A30" s="149"/>
      <c r="B30" s="262"/>
      <c r="C30" s="263"/>
      <c r="D30" s="157"/>
      <c r="E30" s="246" t="s">
        <v>258</v>
      </c>
      <c r="F30" s="246"/>
      <c r="G30" s="246"/>
      <c r="H30" s="246"/>
      <c r="I30" s="246"/>
      <c r="J30" s="247"/>
    </row>
    <row r="31" spans="1:10" s="76" customFormat="1" ht="15" customHeight="1" x14ac:dyDescent="0.25">
      <c r="A31" s="149"/>
      <c r="B31" s="264"/>
      <c r="C31" s="265"/>
      <c r="D31" s="157"/>
      <c r="E31" s="273" t="s">
        <v>259</v>
      </c>
      <c r="F31" s="246"/>
      <c r="G31" s="246"/>
      <c r="H31" s="246"/>
      <c r="I31" s="246"/>
      <c r="J31" s="247"/>
    </row>
    <row r="32" spans="1:10" x14ac:dyDescent="0.25">
      <c r="A32" s="155">
        <v>4</v>
      </c>
      <c r="B32" s="282" t="s">
        <v>169</v>
      </c>
      <c r="C32" s="283"/>
      <c r="D32" s="246"/>
      <c r="E32" s="246"/>
      <c r="F32" s="246"/>
      <c r="G32" s="246"/>
      <c r="H32" s="246"/>
      <c r="I32" s="246"/>
      <c r="J32" s="247"/>
    </row>
    <row r="33" spans="1:10" x14ac:dyDescent="0.25">
      <c r="A33" s="148"/>
      <c r="B33" s="260"/>
      <c r="C33" s="261"/>
      <c r="D33" s="211" t="s">
        <v>261</v>
      </c>
      <c r="E33" s="246" t="s">
        <v>240</v>
      </c>
      <c r="F33" s="246"/>
      <c r="G33" s="246"/>
      <c r="H33" s="246"/>
      <c r="I33" s="246"/>
      <c r="J33" s="247"/>
    </row>
    <row r="34" spans="1:10" x14ac:dyDescent="0.25">
      <c r="A34" s="149"/>
      <c r="B34" s="262"/>
      <c r="C34" s="263"/>
      <c r="D34" s="204">
        <v>20</v>
      </c>
      <c r="E34" s="246" t="s">
        <v>161</v>
      </c>
      <c r="F34" s="246"/>
      <c r="G34" s="246"/>
      <c r="H34" s="246"/>
      <c r="I34" s="246"/>
      <c r="J34" s="247"/>
    </row>
    <row r="35" spans="1:10" x14ac:dyDescent="0.25">
      <c r="A35" s="149"/>
      <c r="B35" s="262"/>
      <c r="C35" s="263"/>
      <c r="D35" s="204" t="s">
        <v>155</v>
      </c>
      <c r="E35" s="243" t="s">
        <v>162</v>
      </c>
      <c r="F35" s="244"/>
      <c r="G35" s="244"/>
      <c r="H35" s="244"/>
      <c r="I35" s="244"/>
      <c r="J35" s="245"/>
    </row>
    <row r="36" spans="1:10" x14ac:dyDescent="0.25">
      <c r="A36" s="151"/>
      <c r="B36" s="264"/>
      <c r="C36" s="265"/>
      <c r="D36" s="204">
        <v>160</v>
      </c>
      <c r="E36" s="256" t="s">
        <v>163</v>
      </c>
      <c r="F36" s="256"/>
      <c r="G36" s="256"/>
      <c r="H36" s="256"/>
      <c r="I36" s="256"/>
      <c r="J36" s="257"/>
    </row>
    <row r="37" spans="1:10" s="76" customFormat="1" x14ac:dyDescent="0.25">
      <c r="A37" s="155">
        <v>5</v>
      </c>
      <c r="B37" s="273" t="s">
        <v>245</v>
      </c>
      <c r="C37" s="246"/>
      <c r="D37" s="246"/>
      <c r="E37" s="246"/>
      <c r="F37" s="246"/>
      <c r="G37" s="246"/>
      <c r="H37" s="246"/>
      <c r="I37" s="246"/>
      <c r="J37" s="247"/>
    </row>
    <row r="38" spans="1:10" s="76" customFormat="1" x14ac:dyDescent="0.25">
      <c r="A38" s="199"/>
      <c r="B38" s="269"/>
      <c r="C38" s="270"/>
      <c r="D38" s="204">
        <v>10</v>
      </c>
      <c r="E38" s="256" t="s">
        <v>168</v>
      </c>
      <c r="F38" s="256"/>
      <c r="G38" s="256"/>
      <c r="H38" s="256"/>
      <c r="I38" s="256"/>
      <c r="J38" s="257"/>
    </row>
    <row r="39" spans="1:10" s="76" customFormat="1" x14ac:dyDescent="0.25">
      <c r="A39" s="195"/>
      <c r="B39" s="271"/>
      <c r="C39" s="272"/>
      <c r="D39" s="204">
        <v>15</v>
      </c>
      <c r="E39" s="256" t="s">
        <v>171</v>
      </c>
      <c r="F39" s="256"/>
      <c r="G39" s="256"/>
      <c r="H39" s="256"/>
      <c r="I39" s="256"/>
      <c r="J39" s="257"/>
    </row>
    <row r="40" spans="1:10" s="76" customFormat="1" x14ac:dyDescent="0.25">
      <c r="A40" s="196">
        <v>6</v>
      </c>
      <c r="B40" s="259" t="s">
        <v>231</v>
      </c>
      <c r="C40" s="256"/>
      <c r="D40" s="256"/>
      <c r="E40" s="256"/>
      <c r="F40" s="256"/>
      <c r="G40" s="256"/>
      <c r="H40" s="256"/>
      <c r="I40" s="256"/>
      <c r="J40" s="257"/>
    </row>
    <row r="41" spans="1:10" s="76" customFormat="1" ht="29.25" customHeight="1" x14ac:dyDescent="0.25">
      <c r="A41" s="199"/>
      <c r="B41" s="260" t="s">
        <v>266</v>
      </c>
      <c r="C41" s="261"/>
      <c r="D41" s="204"/>
      <c r="E41" s="256" t="s">
        <v>262</v>
      </c>
      <c r="F41" s="256"/>
      <c r="G41" s="256"/>
      <c r="H41" s="256"/>
      <c r="I41" s="256"/>
      <c r="J41" s="257"/>
    </row>
    <row r="42" spans="1:10" s="76" customFormat="1" ht="30.75" customHeight="1" x14ac:dyDescent="0.25">
      <c r="A42" s="195"/>
      <c r="B42" s="262"/>
      <c r="C42" s="263"/>
      <c r="D42" s="204"/>
      <c r="E42" s="256" t="s">
        <v>263</v>
      </c>
      <c r="F42" s="256"/>
      <c r="G42" s="256"/>
      <c r="H42" s="256"/>
      <c r="I42" s="256"/>
      <c r="J42" s="257"/>
    </row>
    <row r="43" spans="1:10" s="76" customFormat="1" x14ac:dyDescent="0.25">
      <c r="A43" s="195"/>
      <c r="B43" s="262"/>
      <c r="C43" s="263"/>
      <c r="D43" s="204"/>
      <c r="E43" s="252" t="s">
        <v>264</v>
      </c>
      <c r="F43" s="253"/>
      <c r="G43" s="253"/>
      <c r="H43" s="253"/>
      <c r="I43" s="253"/>
      <c r="J43" s="254"/>
    </row>
    <row r="44" spans="1:10" s="76" customFormat="1" ht="27.75" customHeight="1" x14ac:dyDescent="0.25">
      <c r="A44" s="195"/>
      <c r="B44" s="264"/>
      <c r="C44" s="265"/>
      <c r="D44" s="204"/>
      <c r="E44" s="252" t="s">
        <v>265</v>
      </c>
      <c r="F44" s="253"/>
      <c r="G44" s="253"/>
      <c r="H44" s="253"/>
      <c r="I44" s="253"/>
      <c r="J44" s="254"/>
    </row>
    <row r="45" spans="1:10" x14ac:dyDescent="0.25">
      <c r="A45" s="196">
        <v>7</v>
      </c>
      <c r="B45" s="259" t="s">
        <v>164</v>
      </c>
      <c r="C45" s="256"/>
      <c r="D45" s="256"/>
      <c r="E45" s="256"/>
      <c r="F45" s="256"/>
      <c r="G45" s="256"/>
      <c r="H45" s="256"/>
      <c r="I45" s="256"/>
      <c r="J45" s="257"/>
    </row>
    <row r="46" spans="1:10" x14ac:dyDescent="0.25">
      <c r="A46" s="195"/>
      <c r="B46" s="269"/>
      <c r="C46" s="270"/>
      <c r="D46" s="248" t="s">
        <v>155</v>
      </c>
      <c r="E46" s="256" t="s">
        <v>172</v>
      </c>
      <c r="F46" s="256"/>
      <c r="G46" s="256"/>
      <c r="H46" s="256"/>
      <c r="I46" s="256"/>
      <c r="J46" s="257"/>
    </row>
    <row r="47" spans="1:10" ht="30" customHeight="1" x14ac:dyDescent="0.25">
      <c r="A47" s="149"/>
      <c r="B47" s="271"/>
      <c r="C47" s="272"/>
      <c r="D47" s="249"/>
      <c r="E47" s="211" t="s">
        <v>261</v>
      </c>
      <c r="F47" s="273" t="s">
        <v>242</v>
      </c>
      <c r="G47" s="246"/>
      <c r="H47" s="246"/>
      <c r="I47" s="246"/>
      <c r="J47" s="247"/>
    </row>
    <row r="48" spans="1:10" x14ac:dyDescent="0.25">
      <c r="A48" s="149"/>
      <c r="B48" s="271"/>
      <c r="C48" s="272"/>
      <c r="D48" s="250"/>
      <c r="E48" s="211" t="s">
        <v>261</v>
      </c>
      <c r="F48" s="273" t="s">
        <v>243</v>
      </c>
      <c r="G48" s="246"/>
      <c r="H48" s="246"/>
      <c r="I48" s="246"/>
      <c r="J48" s="247"/>
    </row>
    <row r="49" spans="1:10" ht="29.25" customHeight="1" x14ac:dyDescent="0.25">
      <c r="A49" s="149"/>
      <c r="B49" s="271"/>
      <c r="C49" s="272"/>
      <c r="D49" s="204"/>
      <c r="E49" s="243" t="s">
        <v>165</v>
      </c>
      <c r="F49" s="244"/>
      <c r="G49" s="244"/>
      <c r="H49" s="244"/>
      <c r="I49" s="244"/>
      <c r="J49" s="245"/>
    </row>
    <row r="50" spans="1:10" s="76" customFormat="1" ht="29.25" customHeight="1" x14ac:dyDescent="0.25">
      <c r="A50" s="149"/>
      <c r="B50" s="271"/>
      <c r="C50" s="272"/>
      <c r="D50" s="204"/>
      <c r="E50" s="243" t="s">
        <v>236</v>
      </c>
      <c r="F50" s="244"/>
      <c r="G50" s="244"/>
      <c r="H50" s="244"/>
      <c r="I50" s="244"/>
      <c r="J50" s="245"/>
    </row>
    <row r="51" spans="1:10" s="76" customFormat="1" ht="29.25" customHeight="1" x14ac:dyDescent="0.25">
      <c r="A51" s="149"/>
      <c r="B51" s="271"/>
      <c r="C51" s="272"/>
      <c r="D51" s="204"/>
      <c r="E51" s="243" t="s">
        <v>237</v>
      </c>
      <c r="F51" s="244"/>
      <c r="G51" s="244"/>
      <c r="H51" s="244"/>
      <c r="I51" s="244"/>
      <c r="J51" s="245"/>
    </row>
    <row r="52" spans="1:10" ht="26.25" customHeight="1" x14ac:dyDescent="0.25">
      <c r="A52" s="149"/>
      <c r="B52" s="271"/>
      <c r="C52" s="272"/>
      <c r="D52" s="204" t="s">
        <v>155</v>
      </c>
      <c r="E52" s="273" t="s">
        <v>222</v>
      </c>
      <c r="F52" s="246"/>
      <c r="G52" s="246"/>
      <c r="H52" s="246"/>
      <c r="I52" s="246"/>
      <c r="J52" s="247"/>
    </row>
    <row r="53" spans="1:10" ht="27.75" customHeight="1" x14ac:dyDescent="0.25">
      <c r="A53" s="149"/>
      <c r="B53" s="271"/>
      <c r="C53" s="272"/>
      <c r="D53" s="204"/>
      <c r="E53" s="273" t="s">
        <v>268</v>
      </c>
      <c r="F53" s="246"/>
      <c r="G53" s="246"/>
      <c r="H53" s="246"/>
      <c r="I53" s="246"/>
      <c r="J53" s="247"/>
    </row>
    <row r="54" spans="1:10" ht="27.75" customHeight="1" x14ac:dyDescent="0.25">
      <c r="A54" s="149"/>
      <c r="B54" s="271"/>
      <c r="C54" s="272"/>
      <c r="D54" s="204"/>
      <c r="E54" s="273" t="s">
        <v>269</v>
      </c>
      <c r="F54" s="246"/>
      <c r="G54" s="246"/>
      <c r="H54" s="246"/>
      <c r="I54" s="246"/>
      <c r="J54" s="247"/>
    </row>
    <row r="55" spans="1:10" ht="74.25" customHeight="1" x14ac:dyDescent="0.25">
      <c r="A55" s="149"/>
      <c r="B55" s="271"/>
      <c r="C55" s="272"/>
      <c r="D55" s="204">
        <v>1</v>
      </c>
      <c r="E55" s="273" t="s">
        <v>166</v>
      </c>
      <c r="F55" s="246"/>
      <c r="G55" s="246"/>
      <c r="H55" s="246"/>
      <c r="I55" s="246"/>
      <c r="J55" s="247"/>
    </row>
    <row r="56" spans="1:10" s="76" customFormat="1" x14ac:dyDescent="0.25">
      <c r="A56" s="195"/>
      <c r="B56" s="292"/>
      <c r="C56" s="293"/>
      <c r="D56" s="204"/>
      <c r="E56" s="277" t="s">
        <v>267</v>
      </c>
      <c r="F56" s="278"/>
      <c r="G56" s="278"/>
      <c r="H56" s="278"/>
      <c r="I56" s="278"/>
      <c r="J56" s="279"/>
    </row>
    <row r="57" spans="1:10" x14ac:dyDescent="0.25">
      <c r="A57" s="196">
        <v>8</v>
      </c>
      <c r="B57" s="259" t="s">
        <v>167</v>
      </c>
      <c r="C57" s="256"/>
      <c r="D57" s="256"/>
      <c r="E57" s="256"/>
      <c r="F57" s="256"/>
      <c r="G57" s="256"/>
      <c r="H57" s="256"/>
      <c r="I57" s="256"/>
      <c r="J57" s="257"/>
    </row>
    <row r="58" spans="1:10" x14ac:dyDescent="0.25">
      <c r="A58" s="195"/>
      <c r="B58" s="269"/>
      <c r="C58" s="270"/>
      <c r="D58" s="204"/>
      <c r="E58" s="256" t="s">
        <v>271</v>
      </c>
      <c r="F58" s="256"/>
      <c r="G58" s="256"/>
      <c r="H58" s="256"/>
      <c r="I58" s="256"/>
      <c r="J58" s="257"/>
    </row>
    <row r="59" spans="1:10" s="76" customFormat="1" x14ac:dyDescent="0.25">
      <c r="A59" s="195"/>
      <c r="B59" s="271"/>
      <c r="C59" s="272"/>
      <c r="D59" s="204">
        <v>1</v>
      </c>
      <c r="E59" s="252" t="s">
        <v>270</v>
      </c>
      <c r="F59" s="253"/>
      <c r="G59" s="253"/>
      <c r="H59" s="253"/>
      <c r="I59" s="253"/>
      <c r="J59" s="254"/>
    </row>
    <row r="60" spans="1:10" x14ac:dyDescent="0.25">
      <c r="A60" s="195"/>
      <c r="B60" s="292"/>
      <c r="C60" s="293"/>
      <c r="D60" s="204">
        <v>1</v>
      </c>
      <c r="E60" s="256" t="s">
        <v>272</v>
      </c>
      <c r="F60" s="256"/>
      <c r="G60" s="256"/>
      <c r="H60" s="256"/>
      <c r="I60" s="256"/>
      <c r="J60" s="257"/>
    </row>
    <row r="61" spans="1:10" x14ac:dyDescent="0.25">
      <c r="A61" s="197">
        <v>9</v>
      </c>
      <c r="B61" s="266" t="s">
        <v>173</v>
      </c>
      <c r="C61" s="267"/>
      <c r="D61" s="267"/>
      <c r="E61" s="267"/>
      <c r="F61" s="267"/>
      <c r="G61" s="267"/>
      <c r="H61" s="267"/>
      <c r="I61" s="267"/>
      <c r="J61" s="268"/>
    </row>
    <row r="62" spans="1:10" ht="29.25" customHeight="1" x14ac:dyDescent="0.25">
      <c r="A62" s="198"/>
      <c r="B62" s="271"/>
      <c r="C62" s="272"/>
      <c r="D62" s="204">
        <v>3</v>
      </c>
      <c r="E62" s="256" t="s">
        <v>223</v>
      </c>
      <c r="F62" s="256"/>
      <c r="G62" s="256"/>
      <c r="H62" s="256"/>
      <c r="I62" s="256"/>
      <c r="J62" s="257"/>
    </row>
    <row r="63" spans="1:10" s="76" customFormat="1" ht="29.25" customHeight="1" x14ac:dyDescent="0.25">
      <c r="A63" s="198"/>
      <c r="B63" s="271"/>
      <c r="C63" s="272"/>
      <c r="D63" s="204"/>
      <c r="E63" s="274" t="s">
        <v>208</v>
      </c>
      <c r="F63" s="275"/>
      <c r="G63" s="275"/>
      <c r="H63" s="275"/>
      <c r="I63" s="275"/>
      <c r="J63" s="276"/>
    </row>
    <row r="64" spans="1:10" s="76" customFormat="1" ht="29.25" customHeight="1" x14ac:dyDescent="0.25">
      <c r="A64" s="198"/>
      <c r="B64" s="271"/>
      <c r="C64" s="272"/>
      <c r="D64" s="204"/>
      <c r="E64" s="252" t="s">
        <v>241</v>
      </c>
      <c r="F64" s="253"/>
      <c r="G64" s="253"/>
      <c r="H64" s="253"/>
      <c r="I64" s="253"/>
      <c r="J64" s="254"/>
    </row>
    <row r="65" spans="1:10" x14ac:dyDescent="0.25">
      <c r="A65" s="196">
        <v>10</v>
      </c>
      <c r="B65" s="259" t="s">
        <v>220</v>
      </c>
      <c r="C65" s="256"/>
      <c r="D65" s="256"/>
      <c r="E65" s="256"/>
      <c r="F65" s="256"/>
      <c r="G65" s="256"/>
      <c r="H65" s="256"/>
      <c r="I65" s="256"/>
      <c r="J65" s="257"/>
    </row>
    <row r="66" spans="1:10" x14ac:dyDescent="0.25">
      <c r="A66" s="251"/>
      <c r="B66" s="255" t="s">
        <v>219</v>
      </c>
      <c r="C66" s="255"/>
      <c r="D66" s="204"/>
      <c r="E66" s="256" t="s">
        <v>239</v>
      </c>
      <c r="F66" s="256"/>
      <c r="G66" s="256"/>
      <c r="H66" s="256"/>
      <c r="I66" s="256"/>
      <c r="J66" s="257"/>
    </row>
    <row r="67" spans="1:10" x14ac:dyDescent="0.25">
      <c r="A67" s="251"/>
      <c r="B67" s="255"/>
      <c r="C67" s="255"/>
      <c r="D67" s="204"/>
      <c r="E67" s="205"/>
      <c r="F67" s="252" t="s">
        <v>212</v>
      </c>
      <c r="G67" s="253"/>
      <c r="H67" s="253"/>
      <c r="I67" s="253"/>
      <c r="J67" s="254"/>
    </row>
    <row r="68" spans="1:10" s="76" customFormat="1" ht="15" customHeight="1" x14ac:dyDescent="0.25">
      <c r="A68" s="251"/>
      <c r="B68" s="255"/>
      <c r="C68" s="255"/>
      <c r="D68" s="204"/>
      <c r="E68" s="205"/>
      <c r="F68" s="252" t="s">
        <v>213</v>
      </c>
      <c r="G68" s="253"/>
      <c r="H68" s="253"/>
      <c r="I68" s="253"/>
      <c r="J68" s="254"/>
    </row>
    <row r="69" spans="1:10" s="76" customFormat="1" ht="15" customHeight="1" x14ac:dyDescent="0.25">
      <c r="A69" s="251"/>
      <c r="B69" s="255"/>
      <c r="C69" s="255"/>
      <c r="D69" s="204"/>
      <c r="E69" s="205"/>
      <c r="F69" s="252" t="s">
        <v>214</v>
      </c>
      <c r="G69" s="253"/>
      <c r="H69" s="253"/>
      <c r="I69" s="253"/>
      <c r="J69" s="254"/>
    </row>
    <row r="70" spans="1:10" s="76" customFormat="1" ht="15" customHeight="1" x14ac:dyDescent="0.25">
      <c r="A70" s="251"/>
      <c r="B70" s="255"/>
      <c r="C70" s="255"/>
      <c r="D70" s="204"/>
      <c r="E70" s="205"/>
      <c r="F70" s="252" t="s">
        <v>215</v>
      </c>
      <c r="G70" s="253"/>
      <c r="H70" s="253"/>
      <c r="I70" s="253"/>
      <c r="J70" s="254"/>
    </row>
    <row r="71" spans="1:10" s="76" customFormat="1" ht="15" customHeight="1" x14ac:dyDescent="0.25">
      <c r="A71" s="251"/>
      <c r="B71" s="255"/>
      <c r="C71" s="255"/>
      <c r="D71" s="204"/>
      <c r="E71" s="205"/>
      <c r="F71" s="252" t="s">
        <v>216</v>
      </c>
      <c r="G71" s="253"/>
      <c r="H71" s="253"/>
      <c r="I71" s="253"/>
      <c r="J71" s="254"/>
    </row>
    <row r="72" spans="1:10" s="76" customFormat="1" x14ac:dyDescent="0.25">
      <c r="A72" s="251"/>
      <c r="B72" s="255"/>
      <c r="C72" s="255"/>
      <c r="D72" s="204"/>
      <c r="E72" s="205"/>
      <c r="F72" s="252" t="s">
        <v>217</v>
      </c>
      <c r="G72" s="253"/>
      <c r="H72" s="253"/>
      <c r="I72" s="253"/>
      <c r="J72" s="254"/>
    </row>
    <row r="73" spans="1:10" s="76" customFormat="1" ht="15" customHeight="1" x14ac:dyDescent="0.25">
      <c r="A73" s="251"/>
      <c r="B73" s="255"/>
      <c r="C73" s="255"/>
      <c r="D73" s="204"/>
      <c r="E73" s="205"/>
      <c r="F73" s="252" t="s">
        <v>218</v>
      </c>
      <c r="G73" s="253"/>
      <c r="H73" s="253"/>
      <c r="I73" s="253"/>
      <c r="J73" s="254"/>
    </row>
    <row r="74" spans="1:10" x14ac:dyDescent="0.25">
      <c r="A74" s="251"/>
      <c r="B74" s="255"/>
      <c r="C74" s="255"/>
      <c r="D74" s="204"/>
      <c r="E74" s="256" t="s">
        <v>238</v>
      </c>
      <c r="F74" s="256"/>
      <c r="G74" s="256"/>
      <c r="H74" s="256"/>
      <c r="I74" s="256"/>
      <c r="J74" s="257"/>
    </row>
    <row r="75" spans="1:10" s="76" customFormat="1" x14ac:dyDescent="0.25">
      <c r="A75" s="251"/>
      <c r="B75" s="255"/>
      <c r="C75" s="255"/>
      <c r="D75" s="204"/>
      <c r="E75" s="205"/>
      <c r="F75" s="258" t="s">
        <v>221</v>
      </c>
      <c r="G75" s="258"/>
      <c r="H75" s="258"/>
      <c r="I75" s="258"/>
      <c r="J75" s="258"/>
    </row>
    <row r="76" spans="1:10" s="76" customFormat="1" x14ac:dyDescent="0.25">
      <c r="A76" s="251"/>
      <c r="B76" s="255"/>
      <c r="C76" s="255"/>
      <c r="D76" s="204"/>
      <c r="E76" s="205"/>
      <c r="F76" s="252" t="s">
        <v>210</v>
      </c>
      <c r="G76" s="253"/>
      <c r="H76" s="253"/>
      <c r="I76" s="253"/>
      <c r="J76" s="254"/>
    </row>
    <row r="77" spans="1:10" s="76" customFormat="1" x14ac:dyDescent="0.25">
      <c r="A77" s="251"/>
      <c r="B77" s="255"/>
      <c r="C77" s="255"/>
      <c r="D77" s="204"/>
      <c r="E77" s="205"/>
      <c r="F77" s="252" t="s">
        <v>211</v>
      </c>
      <c r="G77" s="253"/>
      <c r="H77" s="253"/>
      <c r="I77" s="253"/>
      <c r="J77" s="254"/>
    </row>
    <row r="78" spans="1:10" x14ac:dyDescent="0.25">
      <c r="A78" s="251"/>
      <c r="B78" s="255"/>
      <c r="C78" s="255"/>
      <c r="D78" s="204"/>
      <c r="E78" s="205"/>
      <c r="F78" s="252" t="s">
        <v>273</v>
      </c>
      <c r="G78" s="253"/>
      <c r="H78" s="253"/>
      <c r="I78" s="253"/>
      <c r="J78" s="254"/>
    </row>
  </sheetData>
  <sheetProtection formatCells="0" formatColumns="0" formatRows="0" insertColumns="0" insertRows="0" insertHyperlinks="0" deleteColumns="0" deleteRows="0" sort="0" autoFilter="0" pivotTables="0"/>
  <sortState ref="D11:F26">
    <sortCondition descending="1" ref="D11:D26"/>
    <sortCondition descending="1" ref="E11:E26"/>
  </sortState>
  <mergeCells count="90">
    <mergeCell ref="B62:C64"/>
    <mergeCell ref="B58:C60"/>
    <mergeCell ref="B46:C56"/>
    <mergeCell ref="E2:J2"/>
    <mergeCell ref="B1:J1"/>
    <mergeCell ref="E3:J3"/>
    <mergeCell ref="F10:J10"/>
    <mergeCell ref="F48:J48"/>
    <mergeCell ref="F47:J47"/>
    <mergeCell ref="F16:J16"/>
    <mergeCell ref="F12:J12"/>
    <mergeCell ref="E5:J5"/>
    <mergeCell ref="E6:J6"/>
    <mergeCell ref="E7:J7"/>
    <mergeCell ref="B9:J9"/>
    <mergeCell ref="E4:J4"/>
    <mergeCell ref="B57:J57"/>
    <mergeCell ref="F19:J19"/>
    <mergeCell ref="B11:C26"/>
    <mergeCell ref="F21:J21"/>
    <mergeCell ref="B27:J27"/>
    <mergeCell ref="F13:J13"/>
    <mergeCell ref="F15:J15"/>
    <mergeCell ref="F23:J23"/>
    <mergeCell ref="F24:J24"/>
    <mergeCell ref="F14:J14"/>
    <mergeCell ref="F25:J25"/>
    <mergeCell ref="E8:J8"/>
    <mergeCell ref="B10:C10"/>
    <mergeCell ref="F17:J17"/>
    <mergeCell ref="F18:J18"/>
    <mergeCell ref="E55:J55"/>
    <mergeCell ref="E53:J53"/>
    <mergeCell ref="E52:J52"/>
    <mergeCell ref="B32:J32"/>
    <mergeCell ref="E36:J36"/>
    <mergeCell ref="B40:J40"/>
    <mergeCell ref="B28:C31"/>
    <mergeCell ref="E28:J28"/>
    <mergeCell ref="E35:J35"/>
    <mergeCell ref="F11:J11"/>
    <mergeCell ref="F20:J20"/>
    <mergeCell ref="F26:J26"/>
    <mergeCell ref="E56:J56"/>
    <mergeCell ref="E54:J54"/>
    <mergeCell ref="E51:J51"/>
    <mergeCell ref="E59:J59"/>
    <mergeCell ref="E60:J60"/>
    <mergeCell ref="E58:J58"/>
    <mergeCell ref="B38:C39"/>
    <mergeCell ref="E38:J38"/>
    <mergeCell ref="E39:J39"/>
    <mergeCell ref="E29:J29"/>
    <mergeCell ref="E31:J31"/>
    <mergeCell ref="B37:J37"/>
    <mergeCell ref="E34:J34"/>
    <mergeCell ref="B33:C36"/>
    <mergeCell ref="E33:J33"/>
    <mergeCell ref="F77:J77"/>
    <mergeCell ref="F75:J75"/>
    <mergeCell ref="B65:J65"/>
    <mergeCell ref="B41:C44"/>
    <mergeCell ref="E41:J41"/>
    <mergeCell ref="E42:J42"/>
    <mergeCell ref="E44:J44"/>
    <mergeCell ref="E43:J43"/>
    <mergeCell ref="E46:J46"/>
    <mergeCell ref="E49:J49"/>
    <mergeCell ref="B61:J61"/>
    <mergeCell ref="E64:J64"/>
    <mergeCell ref="E62:J62"/>
    <mergeCell ref="E50:J50"/>
    <mergeCell ref="E63:J63"/>
    <mergeCell ref="B45:J45"/>
    <mergeCell ref="F22:J22"/>
    <mergeCell ref="E30:J30"/>
    <mergeCell ref="D46:D48"/>
    <mergeCell ref="A66:A78"/>
    <mergeCell ref="F71:J71"/>
    <mergeCell ref="F72:J72"/>
    <mergeCell ref="F73:J73"/>
    <mergeCell ref="B66:C78"/>
    <mergeCell ref="E66:J66"/>
    <mergeCell ref="F67:J67"/>
    <mergeCell ref="E74:J74"/>
    <mergeCell ref="F78:J78"/>
    <mergeCell ref="F68:J68"/>
    <mergeCell ref="F69:J69"/>
    <mergeCell ref="F70:J70"/>
    <mergeCell ref="F76:J76"/>
  </mergeCells>
  <pageMargins left="0.7" right="0.7" top="0.75" bottom="0.75" header="0.3" footer="0.3"/>
  <pageSetup scale="97"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
  <sheetViews>
    <sheetView workbookViewId="0">
      <selection activeCell="E22" sqref="E22"/>
    </sheetView>
  </sheetViews>
  <sheetFormatPr defaultRowHeight="15" x14ac:dyDescent="0.25"/>
  <cols>
    <col min="2" max="2" width="33.5703125" bestFit="1" customWidth="1"/>
    <col min="3" max="3" width="6.85546875" customWidth="1"/>
    <col min="4" max="4" width="8.85546875" customWidth="1"/>
    <col min="5" max="5" width="8.7109375" customWidth="1"/>
    <col min="6" max="6" width="8" bestFit="1" customWidth="1"/>
    <col min="8" max="8" width="9.5703125" customWidth="1"/>
    <col min="9" max="9" width="10.28515625" customWidth="1"/>
    <col min="10" max="10" width="10" customWidth="1"/>
    <col min="11" max="11" width="10.140625" customWidth="1"/>
    <col min="12" max="12" width="10.140625" style="76" customWidth="1"/>
    <col min="13" max="13" width="10.7109375" customWidth="1"/>
    <col min="14" max="14" width="52.5703125" customWidth="1"/>
  </cols>
  <sheetData>
    <row r="1" spans="2:14" x14ac:dyDescent="0.25">
      <c r="B1" s="295" t="s">
        <v>0</v>
      </c>
      <c r="C1" s="295"/>
      <c r="D1" s="295"/>
      <c r="E1" s="295"/>
      <c r="F1" s="295"/>
      <c r="G1" s="295"/>
      <c r="H1" s="295"/>
      <c r="I1" s="295"/>
      <c r="J1" s="295"/>
    </row>
    <row r="2" spans="2:14" s="76" customFormat="1" x14ac:dyDescent="0.25">
      <c r="B2" s="296" t="s">
        <v>134</v>
      </c>
      <c r="C2" s="296"/>
      <c r="D2" s="296"/>
      <c r="E2" s="296"/>
      <c r="F2" s="296"/>
      <c r="G2" s="296"/>
      <c r="H2" s="296"/>
      <c r="I2" s="296"/>
      <c r="J2" s="296"/>
    </row>
    <row r="3" spans="2:14" ht="15.75" thickBot="1" x14ac:dyDescent="0.3"/>
    <row r="4" spans="2:14" ht="15.75" thickBot="1" x14ac:dyDescent="0.3">
      <c r="B4" s="92" t="s">
        <v>1</v>
      </c>
      <c r="C4" s="1" t="s">
        <v>2</v>
      </c>
      <c r="D4" s="96" t="s">
        <v>21</v>
      </c>
      <c r="E4" s="1" t="s">
        <v>3</v>
      </c>
      <c r="F4" s="96" t="s">
        <v>22</v>
      </c>
      <c r="G4" s="1" t="s">
        <v>4</v>
      </c>
      <c r="H4" s="96" t="s">
        <v>23</v>
      </c>
      <c r="I4" s="1" t="s">
        <v>5</v>
      </c>
      <c r="J4" s="96" t="s">
        <v>20</v>
      </c>
      <c r="K4" s="1" t="s">
        <v>6</v>
      </c>
      <c r="L4" s="163" t="s">
        <v>179</v>
      </c>
      <c r="M4" s="1" t="s">
        <v>7</v>
      </c>
      <c r="N4" s="1" t="s">
        <v>8</v>
      </c>
    </row>
    <row r="5" spans="2:14" x14ac:dyDescent="0.25">
      <c r="B5" s="93" t="s">
        <v>37</v>
      </c>
      <c r="C5" s="164">
        <v>2</v>
      </c>
      <c r="D5" s="176"/>
      <c r="E5" s="164">
        <v>1</v>
      </c>
      <c r="F5" s="176"/>
      <c r="G5" s="164"/>
      <c r="H5" s="176"/>
      <c r="I5" s="164"/>
      <c r="J5" s="176"/>
      <c r="K5" s="164"/>
      <c r="L5" s="176"/>
      <c r="M5" s="164"/>
      <c r="N5" s="177" t="s">
        <v>135</v>
      </c>
    </row>
    <row r="6" spans="2:14" x14ac:dyDescent="0.25">
      <c r="B6" s="94" t="s">
        <v>38</v>
      </c>
      <c r="C6" s="4">
        <v>1</v>
      </c>
      <c r="D6" s="97"/>
      <c r="E6" s="2"/>
      <c r="F6" s="97"/>
      <c r="G6" s="3">
        <v>1</v>
      </c>
      <c r="H6" s="100">
        <v>1</v>
      </c>
      <c r="I6" s="3">
        <v>1</v>
      </c>
      <c r="J6" s="97"/>
      <c r="K6" s="2"/>
      <c r="L6" s="98"/>
      <c r="M6" s="4"/>
      <c r="N6" s="160"/>
    </row>
    <row r="7" spans="2:14" x14ac:dyDescent="0.25">
      <c r="B7" s="94" t="s">
        <v>39</v>
      </c>
      <c r="C7" s="4">
        <v>3</v>
      </c>
      <c r="D7" s="98"/>
      <c r="E7" s="4">
        <v>2</v>
      </c>
      <c r="F7" s="97"/>
      <c r="G7" s="3">
        <v>1</v>
      </c>
      <c r="H7" s="100"/>
      <c r="I7" s="3"/>
      <c r="J7" s="100"/>
      <c r="K7" s="3"/>
      <c r="L7" s="101"/>
      <c r="M7" s="5"/>
      <c r="N7" s="161"/>
    </row>
    <row r="8" spans="2:14" x14ac:dyDescent="0.25">
      <c r="B8" s="94" t="s">
        <v>40</v>
      </c>
      <c r="C8" s="6">
        <v>2</v>
      </c>
      <c r="D8" s="99">
        <v>1</v>
      </c>
      <c r="E8" s="4">
        <v>1</v>
      </c>
      <c r="F8" s="97"/>
      <c r="G8" s="3"/>
      <c r="H8" s="100"/>
      <c r="I8" s="3"/>
      <c r="J8" s="100"/>
      <c r="K8" s="3"/>
      <c r="L8" s="101"/>
      <c r="M8" s="5"/>
      <c r="N8" s="161"/>
    </row>
    <row r="9" spans="2:14" x14ac:dyDescent="0.25">
      <c r="B9" s="94" t="s">
        <v>47</v>
      </c>
      <c r="C9" s="4">
        <v>3</v>
      </c>
      <c r="D9" s="98">
        <v>2</v>
      </c>
      <c r="E9" s="4">
        <v>2</v>
      </c>
      <c r="F9" s="97"/>
      <c r="G9" s="3"/>
      <c r="H9" s="100"/>
      <c r="I9" s="3"/>
      <c r="J9" s="100"/>
      <c r="K9" s="3"/>
      <c r="L9" s="101"/>
      <c r="M9" s="5"/>
      <c r="N9" s="161"/>
    </row>
    <row r="10" spans="2:14" x14ac:dyDescent="0.25">
      <c r="B10" s="94" t="s">
        <v>48</v>
      </c>
      <c r="C10" s="4">
        <v>3</v>
      </c>
      <c r="D10" s="98">
        <v>2</v>
      </c>
      <c r="E10" s="4">
        <v>2</v>
      </c>
      <c r="F10" s="98"/>
      <c r="G10" s="5"/>
      <c r="H10" s="101"/>
      <c r="I10" s="5"/>
      <c r="J10" s="101"/>
      <c r="K10" s="5"/>
      <c r="L10" s="101"/>
      <c r="M10" s="5"/>
      <c r="N10" s="161" t="s">
        <v>131</v>
      </c>
    </row>
    <row r="11" spans="2:14" x14ac:dyDescent="0.25">
      <c r="B11" s="94" t="s">
        <v>49</v>
      </c>
      <c r="C11" s="4">
        <v>2</v>
      </c>
      <c r="D11" s="98"/>
      <c r="E11" s="4">
        <v>2</v>
      </c>
      <c r="F11" s="98"/>
      <c r="G11" s="5"/>
      <c r="H11" s="101"/>
      <c r="I11" s="5"/>
      <c r="J11" s="101"/>
      <c r="K11" s="5"/>
      <c r="L11" s="101"/>
      <c r="M11" s="5"/>
      <c r="N11" s="161" t="s">
        <v>132</v>
      </c>
    </row>
    <row r="12" spans="2:14" x14ac:dyDescent="0.25">
      <c r="B12" s="94" t="s">
        <v>41</v>
      </c>
      <c r="C12" s="4"/>
      <c r="D12" s="98"/>
      <c r="E12" s="4"/>
      <c r="F12" s="98"/>
      <c r="G12" s="5"/>
      <c r="H12" s="101"/>
      <c r="I12" s="5"/>
      <c r="J12" s="101"/>
      <c r="K12" s="5"/>
      <c r="L12" s="101"/>
      <c r="M12" s="5"/>
      <c r="N12" s="161" t="s">
        <v>133</v>
      </c>
    </row>
    <row r="13" spans="2:14" ht="30" x14ac:dyDescent="0.25">
      <c r="B13" s="178" t="s">
        <v>190</v>
      </c>
      <c r="C13" s="180">
        <v>3</v>
      </c>
      <c r="D13" s="182"/>
      <c r="E13" s="180"/>
      <c r="F13" s="182"/>
      <c r="G13" s="180">
        <v>1</v>
      </c>
      <c r="H13" s="184"/>
      <c r="I13" s="185"/>
      <c r="J13" s="184"/>
      <c r="K13" s="185"/>
      <c r="L13" s="184"/>
      <c r="M13" s="185"/>
      <c r="N13" s="188" t="s">
        <v>191</v>
      </c>
    </row>
    <row r="14" spans="2:14" ht="45.75" thickBot="1" x14ac:dyDescent="0.3">
      <c r="B14" s="179" t="s">
        <v>137</v>
      </c>
      <c r="C14" s="181">
        <v>10</v>
      </c>
      <c r="D14" s="183"/>
      <c r="E14" s="181">
        <v>4</v>
      </c>
      <c r="F14" s="183"/>
      <c r="G14" s="181">
        <v>4</v>
      </c>
      <c r="H14" s="183"/>
      <c r="I14" s="181">
        <v>2</v>
      </c>
      <c r="J14" s="186"/>
      <c r="K14" s="187"/>
      <c r="L14" s="186"/>
      <c r="M14" s="187"/>
      <c r="N14" s="189" t="s">
        <v>192</v>
      </c>
    </row>
    <row r="18" spans="2:14" x14ac:dyDescent="0.25">
      <c r="C18" s="297" t="s">
        <v>198</v>
      </c>
      <c r="D18" s="297"/>
      <c r="E18" s="297"/>
      <c r="F18" s="297"/>
      <c r="G18" s="297"/>
      <c r="H18" s="297"/>
      <c r="I18" s="297"/>
      <c r="J18" s="297"/>
      <c r="K18" s="297"/>
      <c r="L18" s="297"/>
      <c r="M18" s="297"/>
    </row>
    <row r="19" spans="2:14" ht="15.75" thickBot="1" x14ac:dyDescent="0.3">
      <c r="C19" s="298"/>
      <c r="D19" s="298"/>
      <c r="E19" s="298"/>
      <c r="F19" s="298"/>
      <c r="G19" s="298"/>
      <c r="H19" s="298"/>
      <c r="I19" s="298"/>
      <c r="J19" s="298"/>
      <c r="K19" s="298"/>
      <c r="L19" s="298"/>
      <c r="M19" s="298"/>
    </row>
    <row r="20" spans="2:14" ht="15.75" thickBot="1" x14ac:dyDescent="0.3">
      <c r="B20" s="92" t="s">
        <v>1</v>
      </c>
      <c r="C20" s="1" t="s">
        <v>2</v>
      </c>
      <c r="D20" s="96" t="s">
        <v>21</v>
      </c>
      <c r="E20" s="1" t="s">
        <v>3</v>
      </c>
      <c r="F20" s="96" t="s">
        <v>22</v>
      </c>
      <c r="G20" s="1" t="s">
        <v>4</v>
      </c>
      <c r="H20" s="96" t="s">
        <v>23</v>
      </c>
      <c r="I20" s="1" t="s">
        <v>5</v>
      </c>
      <c r="J20" s="96" t="s">
        <v>20</v>
      </c>
      <c r="K20" s="1" t="s">
        <v>6</v>
      </c>
      <c r="L20" s="163" t="s">
        <v>179</v>
      </c>
      <c r="M20" s="1" t="s">
        <v>7</v>
      </c>
      <c r="N20" s="1" t="s">
        <v>8</v>
      </c>
    </row>
    <row r="21" spans="2:14" x14ac:dyDescent="0.25">
      <c r="B21" s="93" t="s">
        <v>200</v>
      </c>
      <c r="C21" s="164">
        <v>158</v>
      </c>
      <c r="D21" s="176"/>
      <c r="E21" s="164">
        <v>76</v>
      </c>
      <c r="F21" s="176"/>
      <c r="G21" s="164">
        <v>62</v>
      </c>
      <c r="H21" s="176">
        <v>4</v>
      </c>
      <c r="I21" s="164">
        <v>20</v>
      </c>
      <c r="J21" s="176">
        <v>118</v>
      </c>
      <c r="K21" s="164"/>
      <c r="L21" s="176"/>
      <c r="M21" s="164"/>
      <c r="N21" s="177" t="s">
        <v>199</v>
      </c>
    </row>
    <row r="22" spans="2:14" x14ac:dyDescent="0.25">
      <c r="B22" s="94" t="s">
        <v>201</v>
      </c>
      <c r="C22" s="4">
        <v>19</v>
      </c>
      <c r="D22" s="97">
        <v>2</v>
      </c>
      <c r="E22" s="2">
        <v>27</v>
      </c>
      <c r="F22" s="97"/>
      <c r="G22" s="3">
        <v>11</v>
      </c>
      <c r="H22" s="100"/>
      <c r="I22" s="3">
        <v>6</v>
      </c>
      <c r="J22" s="97"/>
      <c r="K22" s="2"/>
      <c r="L22" s="98"/>
      <c r="M22" s="4"/>
      <c r="N22" s="160" t="s">
        <v>202</v>
      </c>
    </row>
    <row r="23" spans="2:14" x14ac:dyDescent="0.25">
      <c r="B23" s="94" t="s">
        <v>203</v>
      </c>
      <c r="C23" s="4">
        <v>30</v>
      </c>
      <c r="D23" s="98">
        <v>5</v>
      </c>
      <c r="E23" s="4">
        <v>26</v>
      </c>
      <c r="F23" s="97"/>
      <c r="G23" s="3">
        <v>8</v>
      </c>
      <c r="H23" s="100"/>
      <c r="I23" s="3">
        <v>3</v>
      </c>
      <c r="J23" s="100">
        <v>1</v>
      </c>
      <c r="K23" s="3"/>
      <c r="L23" s="101"/>
      <c r="M23" s="5"/>
      <c r="N23" s="161" t="s">
        <v>204</v>
      </c>
    </row>
    <row r="24" spans="2:14" ht="15.75" thickBot="1" x14ac:dyDescent="0.3">
      <c r="B24" s="95" t="s">
        <v>205</v>
      </c>
      <c r="C24" s="190">
        <v>7</v>
      </c>
      <c r="D24" s="191"/>
      <c r="E24" s="74">
        <v>3</v>
      </c>
      <c r="F24" s="192"/>
      <c r="G24" s="193">
        <v>4</v>
      </c>
      <c r="H24" s="194"/>
      <c r="I24" s="193">
        <v>1</v>
      </c>
      <c r="J24" s="194">
        <v>10</v>
      </c>
      <c r="K24" s="193"/>
      <c r="L24" s="102"/>
      <c r="M24" s="7"/>
      <c r="N24" s="162" t="s">
        <v>206</v>
      </c>
    </row>
  </sheetData>
  <sheetProtection formatCells="0" formatColumns="0" formatRows="0" insertColumns="0" insertRows="0" insertHyperlinks="0" deleteColumns="0" deleteRows="0" sort="0" autoFilter="0" pivotTables="0"/>
  <mergeCells count="3">
    <mergeCell ref="B1:J1"/>
    <mergeCell ref="B2:J2"/>
    <mergeCell ref="C18:M19"/>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70" zoomScaleNormal="70" workbookViewId="0">
      <pane ySplit="1" topLeftCell="A2" activePane="bottomLeft" state="frozen"/>
      <selection pane="bottomLeft" activeCell="B41" sqref="B41"/>
    </sheetView>
  </sheetViews>
  <sheetFormatPr defaultRowHeight="15" x14ac:dyDescent="0.25"/>
  <cols>
    <col min="1" max="1" width="28.28515625" customWidth="1"/>
    <col min="4" max="4" width="17.5703125" customWidth="1"/>
    <col min="5" max="5" width="30.140625" customWidth="1"/>
    <col min="6" max="6" width="32.140625" bestFit="1" customWidth="1"/>
    <col min="7" max="7" width="49.28515625" customWidth="1"/>
  </cols>
  <sheetData>
    <row r="1" spans="1:7" x14ac:dyDescent="0.25">
      <c r="A1" s="83" t="s">
        <v>50</v>
      </c>
      <c r="B1" s="299" t="s">
        <v>19</v>
      </c>
      <c r="C1" s="299"/>
      <c r="D1" s="84" t="s">
        <v>51</v>
      </c>
      <c r="E1" s="84" t="s">
        <v>52</v>
      </c>
      <c r="F1" s="84" t="s">
        <v>53</v>
      </c>
      <c r="G1" s="84" t="s">
        <v>54</v>
      </c>
    </row>
    <row r="2" spans="1:7" ht="28.5" x14ac:dyDescent="0.25">
      <c r="A2" s="300" t="s">
        <v>55</v>
      </c>
      <c r="B2" s="81" t="s">
        <v>56</v>
      </c>
      <c r="C2" s="81" t="s">
        <v>57</v>
      </c>
      <c r="D2" s="81" t="s">
        <v>58</v>
      </c>
      <c r="E2" s="81" t="s">
        <v>59</v>
      </c>
      <c r="F2" s="81" t="s">
        <v>60</v>
      </c>
      <c r="G2" s="77" t="s">
        <v>61</v>
      </c>
    </row>
    <row r="3" spans="1:7" ht="28.5" x14ac:dyDescent="0.25">
      <c r="A3" s="300"/>
      <c r="B3" s="81" t="s">
        <v>56</v>
      </c>
      <c r="C3" s="81" t="s">
        <v>62</v>
      </c>
      <c r="D3" s="81" t="s">
        <v>58</v>
      </c>
      <c r="E3" s="81" t="s">
        <v>63</v>
      </c>
      <c r="F3" s="81" t="s">
        <v>64</v>
      </c>
      <c r="G3" s="77" t="s">
        <v>65</v>
      </c>
    </row>
    <row r="4" spans="1:7" ht="28.5" x14ac:dyDescent="0.25">
      <c r="A4" s="300"/>
      <c r="B4" s="81" t="s">
        <v>56</v>
      </c>
      <c r="C4" s="81" t="s">
        <v>62</v>
      </c>
      <c r="D4" s="81" t="s">
        <v>58</v>
      </c>
      <c r="E4" s="81" t="s">
        <v>63</v>
      </c>
      <c r="F4" s="81" t="s">
        <v>66</v>
      </c>
      <c r="G4" s="77" t="s">
        <v>67</v>
      </c>
    </row>
    <row r="5" spans="1:7" x14ac:dyDescent="0.25">
      <c r="A5" s="79"/>
      <c r="B5" s="90"/>
      <c r="C5" s="88"/>
      <c r="D5" s="88"/>
      <c r="E5" s="88"/>
      <c r="F5" s="88"/>
      <c r="G5" s="78"/>
    </row>
    <row r="6" spans="1:7" x14ac:dyDescent="0.25">
      <c r="A6" s="300" t="s">
        <v>38</v>
      </c>
      <c r="B6" s="81" t="s">
        <v>68</v>
      </c>
      <c r="C6" s="81" t="s">
        <v>57</v>
      </c>
      <c r="D6" s="81" t="s">
        <v>69</v>
      </c>
      <c r="E6" s="81" t="s">
        <v>70</v>
      </c>
      <c r="F6" s="81" t="s">
        <v>71</v>
      </c>
      <c r="G6" s="77" t="s">
        <v>72</v>
      </c>
    </row>
    <row r="7" spans="1:7" ht="57" x14ac:dyDescent="0.25">
      <c r="A7" s="300"/>
      <c r="B7" s="81" t="s">
        <v>68</v>
      </c>
      <c r="C7" s="81" t="s">
        <v>62</v>
      </c>
      <c r="D7" s="81" t="s">
        <v>69</v>
      </c>
      <c r="E7" s="81" t="s">
        <v>73</v>
      </c>
      <c r="F7" s="81" t="s">
        <v>74</v>
      </c>
      <c r="G7" s="77" t="s">
        <v>75</v>
      </c>
    </row>
    <row r="8" spans="1:7" ht="57" x14ac:dyDescent="0.25">
      <c r="A8" s="300"/>
      <c r="B8" s="81" t="s">
        <v>56</v>
      </c>
      <c r="C8" s="81" t="s">
        <v>62</v>
      </c>
      <c r="D8" s="81" t="s">
        <v>58</v>
      </c>
      <c r="E8" s="81" t="s">
        <v>63</v>
      </c>
      <c r="F8" s="81" t="s">
        <v>76</v>
      </c>
      <c r="G8" s="77" t="s">
        <v>67</v>
      </c>
    </row>
    <row r="9" spans="1:7" x14ac:dyDescent="0.25">
      <c r="A9" s="75"/>
      <c r="B9" s="91"/>
      <c r="C9" s="91"/>
      <c r="D9" s="91"/>
      <c r="E9" s="91"/>
      <c r="F9" s="91"/>
      <c r="G9" s="91"/>
    </row>
    <row r="10" spans="1:7" x14ac:dyDescent="0.25">
      <c r="A10" s="300" t="s">
        <v>39</v>
      </c>
      <c r="B10" s="81" t="s">
        <v>56</v>
      </c>
      <c r="C10" s="81" t="s">
        <v>57</v>
      </c>
      <c r="D10" s="81" t="s">
        <v>58</v>
      </c>
      <c r="E10" s="81" t="s">
        <v>59</v>
      </c>
      <c r="F10" s="81" t="s">
        <v>77</v>
      </c>
      <c r="G10" s="77" t="s">
        <v>78</v>
      </c>
    </row>
    <row r="11" spans="1:7" x14ac:dyDescent="0.25">
      <c r="A11" s="300"/>
      <c r="B11" s="81" t="s">
        <v>56</v>
      </c>
      <c r="C11" s="81" t="s">
        <v>57</v>
      </c>
      <c r="D11" s="81" t="s">
        <v>58</v>
      </c>
      <c r="E11" s="81" t="s">
        <v>59</v>
      </c>
      <c r="F11" s="81" t="s">
        <v>79</v>
      </c>
      <c r="G11" s="77" t="s">
        <v>80</v>
      </c>
    </row>
    <row r="12" spans="1:7" ht="28.5" x14ac:dyDescent="0.25">
      <c r="A12" s="300"/>
      <c r="B12" s="81" t="s">
        <v>56</v>
      </c>
      <c r="C12" s="81" t="s">
        <v>62</v>
      </c>
      <c r="D12" s="81" t="s">
        <v>58</v>
      </c>
      <c r="E12" s="81" t="s">
        <v>63</v>
      </c>
      <c r="F12" s="81" t="s">
        <v>64</v>
      </c>
      <c r="G12" s="77" t="s">
        <v>65</v>
      </c>
    </row>
    <row r="13" spans="1:7" ht="28.5" x14ac:dyDescent="0.25">
      <c r="A13" s="300"/>
      <c r="B13" s="81" t="s">
        <v>56</v>
      </c>
      <c r="C13" s="81" t="s">
        <v>62</v>
      </c>
      <c r="D13" s="81" t="s">
        <v>58</v>
      </c>
      <c r="E13" s="81" t="s">
        <v>63</v>
      </c>
      <c r="F13" s="81" t="s">
        <v>66</v>
      </c>
      <c r="G13" s="77" t="s">
        <v>67</v>
      </c>
    </row>
    <row r="14" spans="1:7" ht="28.5" x14ac:dyDescent="0.25">
      <c r="A14" s="300"/>
      <c r="B14" s="81" t="s">
        <v>56</v>
      </c>
      <c r="C14" s="81" t="s">
        <v>62</v>
      </c>
      <c r="D14" s="81" t="s">
        <v>58</v>
      </c>
      <c r="E14" s="81" t="s">
        <v>81</v>
      </c>
      <c r="F14" s="81" t="s">
        <v>82</v>
      </c>
      <c r="G14" s="77" t="s">
        <v>83</v>
      </c>
    </row>
    <row r="15" spans="1:7" ht="57" x14ac:dyDescent="0.25">
      <c r="A15" s="300"/>
      <c r="B15" s="81" t="s">
        <v>68</v>
      </c>
      <c r="C15" s="81" t="s">
        <v>62</v>
      </c>
      <c r="D15" s="81" t="s">
        <v>69</v>
      </c>
      <c r="E15" s="81" t="s">
        <v>84</v>
      </c>
      <c r="F15" s="81" t="s">
        <v>85</v>
      </c>
      <c r="G15" s="77" t="s">
        <v>86</v>
      </c>
    </row>
    <row r="16" spans="1:7" x14ac:dyDescent="0.25">
      <c r="A16" s="80"/>
      <c r="B16" s="90"/>
      <c r="C16" s="89"/>
      <c r="D16" s="89"/>
      <c r="E16" s="89"/>
      <c r="F16" s="89"/>
      <c r="G16" s="91"/>
    </row>
    <row r="17" spans="1:7" x14ac:dyDescent="0.25">
      <c r="A17" s="300" t="s">
        <v>40</v>
      </c>
      <c r="B17" s="81" t="s">
        <v>56</v>
      </c>
      <c r="C17" s="81" t="s">
        <v>57</v>
      </c>
      <c r="D17" s="81" t="s">
        <v>58</v>
      </c>
      <c r="E17" s="81" t="s">
        <v>59</v>
      </c>
      <c r="F17" s="81" t="s">
        <v>87</v>
      </c>
      <c r="G17" s="77" t="s">
        <v>88</v>
      </c>
    </row>
    <row r="18" spans="1:7" ht="28.5" x14ac:dyDescent="0.25">
      <c r="A18" s="300"/>
      <c r="B18" s="174" t="s">
        <v>56</v>
      </c>
      <c r="C18" s="81" t="s">
        <v>62</v>
      </c>
      <c r="D18" s="81" t="s">
        <v>58</v>
      </c>
      <c r="E18" s="81" t="s">
        <v>89</v>
      </c>
      <c r="F18" s="81" t="s">
        <v>90</v>
      </c>
      <c r="G18" s="77" t="s">
        <v>91</v>
      </c>
    </row>
    <row r="19" spans="1:7" ht="28.5" x14ac:dyDescent="0.25">
      <c r="A19" s="300"/>
      <c r="B19" s="174" t="s">
        <v>56</v>
      </c>
      <c r="C19" s="81" t="s">
        <v>62</v>
      </c>
      <c r="D19" s="81" t="s">
        <v>58</v>
      </c>
      <c r="E19" s="81" t="s">
        <v>92</v>
      </c>
      <c r="F19" s="81" t="s">
        <v>93</v>
      </c>
      <c r="G19" s="77" t="s">
        <v>94</v>
      </c>
    </row>
    <row r="20" spans="1:7" ht="28.5" x14ac:dyDescent="0.25">
      <c r="A20" s="300"/>
      <c r="B20" s="81" t="s">
        <v>182</v>
      </c>
      <c r="C20" s="81" t="s">
        <v>62</v>
      </c>
      <c r="D20" s="81"/>
      <c r="E20" s="81" t="s">
        <v>95</v>
      </c>
      <c r="F20" s="81" t="s">
        <v>96</v>
      </c>
      <c r="G20" s="77" t="s">
        <v>97</v>
      </c>
    </row>
    <row r="21" spans="1:7" x14ac:dyDescent="0.25">
      <c r="A21" s="75"/>
      <c r="B21" s="91"/>
      <c r="C21" s="91"/>
      <c r="D21" s="91"/>
      <c r="E21" s="91"/>
      <c r="F21" s="91"/>
      <c r="G21" s="91"/>
    </row>
    <row r="22" spans="1:7" x14ac:dyDescent="0.25">
      <c r="A22" s="300" t="s">
        <v>98</v>
      </c>
      <c r="B22" s="81" t="s">
        <v>56</v>
      </c>
      <c r="C22" s="81" t="s">
        <v>57</v>
      </c>
      <c r="D22" s="81" t="s">
        <v>99</v>
      </c>
      <c r="E22" s="81" t="s">
        <v>100</v>
      </c>
      <c r="F22" s="81" t="s">
        <v>101</v>
      </c>
      <c r="G22" s="77" t="s">
        <v>78</v>
      </c>
    </row>
    <row r="23" spans="1:7" x14ac:dyDescent="0.25">
      <c r="A23" s="300"/>
      <c r="B23" s="81" t="s">
        <v>56</v>
      </c>
      <c r="C23" s="81" t="s">
        <v>57</v>
      </c>
      <c r="D23" s="81" t="s">
        <v>99</v>
      </c>
      <c r="E23" s="81" t="s">
        <v>100</v>
      </c>
      <c r="F23" s="81" t="s">
        <v>102</v>
      </c>
      <c r="G23" s="77" t="s">
        <v>80</v>
      </c>
    </row>
    <row r="24" spans="1:7" ht="28.5" x14ac:dyDescent="0.25">
      <c r="A24" s="300"/>
      <c r="B24" s="81" t="s">
        <v>56</v>
      </c>
      <c r="C24" s="81" t="s">
        <v>62</v>
      </c>
      <c r="D24" s="81" t="s">
        <v>58</v>
      </c>
      <c r="E24" s="81" t="s">
        <v>89</v>
      </c>
      <c r="F24" s="81" t="s">
        <v>90</v>
      </c>
      <c r="G24" s="77" t="s">
        <v>91</v>
      </c>
    </row>
    <row r="25" spans="1:7" x14ac:dyDescent="0.25">
      <c r="A25" s="300"/>
      <c r="B25" s="81" t="s">
        <v>56</v>
      </c>
      <c r="C25" s="81" t="s">
        <v>62</v>
      </c>
      <c r="D25" s="81" t="s">
        <v>58</v>
      </c>
      <c r="E25" s="81" t="s">
        <v>95</v>
      </c>
      <c r="F25" s="81" t="s">
        <v>103</v>
      </c>
      <c r="G25" s="77" t="s">
        <v>94</v>
      </c>
    </row>
    <row r="26" spans="1:7" ht="28.5" x14ac:dyDescent="0.25">
      <c r="A26" s="300"/>
      <c r="B26" s="81" t="s">
        <v>56</v>
      </c>
      <c r="C26" s="81" t="s">
        <v>62</v>
      </c>
      <c r="D26" s="81" t="s">
        <v>58</v>
      </c>
      <c r="E26" s="81" t="s">
        <v>104</v>
      </c>
      <c r="F26" s="81" t="s">
        <v>105</v>
      </c>
      <c r="G26" s="77" t="s">
        <v>97</v>
      </c>
    </row>
    <row r="27" spans="1:7" ht="28.5" x14ac:dyDescent="0.25">
      <c r="A27" s="300"/>
      <c r="B27" s="81" t="s">
        <v>182</v>
      </c>
      <c r="C27" s="81" t="s">
        <v>62</v>
      </c>
      <c r="D27" s="81" t="s">
        <v>58</v>
      </c>
      <c r="E27" s="81" t="s">
        <v>95</v>
      </c>
      <c r="F27" s="81" t="s">
        <v>106</v>
      </c>
      <c r="G27" s="77" t="s">
        <v>107</v>
      </c>
    </row>
    <row r="28" spans="1:7" ht="28.5" x14ac:dyDescent="0.25">
      <c r="A28" s="300"/>
      <c r="B28" s="81" t="s">
        <v>182</v>
      </c>
      <c r="C28" s="81" t="s">
        <v>62</v>
      </c>
      <c r="D28" s="81" t="s">
        <v>58</v>
      </c>
      <c r="E28" s="81" t="s">
        <v>95</v>
      </c>
      <c r="F28" s="81" t="s">
        <v>108</v>
      </c>
      <c r="G28" s="77" t="s">
        <v>109</v>
      </c>
    </row>
    <row r="29" spans="1:7" x14ac:dyDescent="0.25">
      <c r="A29" s="75"/>
      <c r="B29" s="91"/>
      <c r="C29" s="91"/>
      <c r="D29" s="91"/>
      <c r="E29" s="91"/>
      <c r="F29" s="91"/>
      <c r="G29" s="91"/>
    </row>
    <row r="30" spans="1:7" x14ac:dyDescent="0.25">
      <c r="A30" s="300" t="s">
        <v>110</v>
      </c>
      <c r="B30" s="81" t="s">
        <v>56</v>
      </c>
      <c r="C30" s="81" t="s">
        <v>57</v>
      </c>
      <c r="D30" s="81" t="s">
        <v>99</v>
      </c>
      <c r="E30" s="81" t="s">
        <v>100</v>
      </c>
      <c r="F30" s="81" t="s">
        <v>111</v>
      </c>
      <c r="G30" s="82" t="s">
        <v>78</v>
      </c>
    </row>
    <row r="31" spans="1:7" x14ac:dyDescent="0.25">
      <c r="A31" s="300"/>
      <c r="B31" s="81" t="s">
        <v>56</v>
      </c>
      <c r="C31" s="81" t="s">
        <v>57</v>
      </c>
      <c r="D31" s="81" t="s">
        <v>99</v>
      </c>
      <c r="E31" s="81" t="s">
        <v>100</v>
      </c>
      <c r="F31" s="81" t="s">
        <v>112</v>
      </c>
      <c r="G31" s="82" t="s">
        <v>80</v>
      </c>
    </row>
    <row r="32" spans="1:7" x14ac:dyDescent="0.25">
      <c r="A32" s="300"/>
      <c r="B32" s="81" t="s">
        <v>56</v>
      </c>
      <c r="C32" s="81" t="s">
        <v>62</v>
      </c>
      <c r="D32" s="81" t="s">
        <v>58</v>
      </c>
      <c r="E32" s="81" t="s">
        <v>63</v>
      </c>
      <c r="F32" s="81" t="s">
        <v>113</v>
      </c>
      <c r="G32" s="85" t="s">
        <v>67</v>
      </c>
    </row>
    <row r="33" spans="1:7" ht="28.5" x14ac:dyDescent="0.25">
      <c r="A33" s="300"/>
      <c r="B33" s="81" t="s">
        <v>183</v>
      </c>
      <c r="C33" s="81" t="s">
        <v>62</v>
      </c>
      <c r="D33" s="81" t="s">
        <v>58</v>
      </c>
      <c r="E33" s="81" t="s">
        <v>95</v>
      </c>
      <c r="F33" s="81" t="s">
        <v>103</v>
      </c>
      <c r="G33" s="77" t="s">
        <v>94</v>
      </c>
    </row>
    <row r="34" spans="1:7" ht="28.5" x14ac:dyDescent="0.25">
      <c r="A34" s="300"/>
      <c r="B34" s="81" t="s">
        <v>56</v>
      </c>
      <c r="C34" s="81" t="s">
        <v>62</v>
      </c>
      <c r="D34" s="81" t="s">
        <v>58</v>
      </c>
      <c r="E34" s="81" t="s">
        <v>104</v>
      </c>
      <c r="F34" s="81" t="s">
        <v>105</v>
      </c>
      <c r="G34" s="77" t="s">
        <v>97</v>
      </c>
    </row>
    <row r="35" spans="1:7" ht="28.5" x14ac:dyDescent="0.25">
      <c r="A35" s="300"/>
      <c r="B35" s="81" t="s">
        <v>182</v>
      </c>
      <c r="C35" s="81" t="s">
        <v>62</v>
      </c>
      <c r="D35" s="81" t="s">
        <v>58</v>
      </c>
      <c r="E35" s="81" t="s">
        <v>95</v>
      </c>
      <c r="F35" s="81" t="s">
        <v>106</v>
      </c>
      <c r="G35" s="77" t="s">
        <v>107</v>
      </c>
    </row>
    <row r="36" spans="1:7" ht="28.5" x14ac:dyDescent="0.25">
      <c r="A36" s="300"/>
      <c r="B36" s="81" t="s">
        <v>182</v>
      </c>
      <c r="C36" s="81" t="s">
        <v>62</v>
      </c>
      <c r="D36" s="81" t="s">
        <v>58</v>
      </c>
      <c r="E36" s="81" t="s">
        <v>95</v>
      </c>
      <c r="F36" s="81" t="s">
        <v>108</v>
      </c>
      <c r="G36" s="77" t="s">
        <v>109</v>
      </c>
    </row>
    <row r="37" spans="1:7" x14ac:dyDescent="0.25">
      <c r="A37" s="76"/>
      <c r="B37" s="91"/>
      <c r="C37" s="91"/>
      <c r="D37" s="91"/>
      <c r="E37" s="91"/>
      <c r="F37" s="91"/>
      <c r="G37" s="86"/>
    </row>
    <row r="38" spans="1:7" x14ac:dyDescent="0.25">
      <c r="A38" s="300" t="s">
        <v>114</v>
      </c>
      <c r="B38" s="81" t="s">
        <v>56</v>
      </c>
      <c r="C38" s="81" t="s">
        <v>57</v>
      </c>
      <c r="D38" s="81" t="s">
        <v>99</v>
      </c>
      <c r="E38" s="81" t="s">
        <v>100</v>
      </c>
      <c r="F38" s="81" t="s">
        <v>111</v>
      </c>
      <c r="G38" s="82" t="s">
        <v>78</v>
      </c>
    </row>
    <row r="39" spans="1:7" x14ac:dyDescent="0.25">
      <c r="A39" s="300"/>
      <c r="B39" s="81" t="s">
        <v>56</v>
      </c>
      <c r="C39" s="81" t="s">
        <v>57</v>
      </c>
      <c r="D39" s="81" t="s">
        <v>99</v>
      </c>
      <c r="E39" s="81" t="s">
        <v>100</v>
      </c>
      <c r="F39" s="81" t="s">
        <v>112</v>
      </c>
      <c r="G39" s="82" t="s">
        <v>80</v>
      </c>
    </row>
    <row r="40" spans="1:7" x14ac:dyDescent="0.25">
      <c r="A40" s="300"/>
      <c r="B40" s="81" t="s">
        <v>56</v>
      </c>
      <c r="C40" s="81" t="s">
        <v>62</v>
      </c>
      <c r="D40" s="81" t="s">
        <v>58</v>
      </c>
      <c r="E40" s="81" t="s">
        <v>63</v>
      </c>
      <c r="F40" s="81" t="s">
        <v>113</v>
      </c>
      <c r="G40" s="85" t="s">
        <v>67</v>
      </c>
    </row>
    <row r="41" spans="1:7" x14ac:dyDescent="0.25">
      <c r="A41" s="300"/>
      <c r="B41" s="81" t="s">
        <v>56</v>
      </c>
      <c r="C41" s="81" t="s">
        <v>62</v>
      </c>
      <c r="D41" s="81" t="s">
        <v>58</v>
      </c>
      <c r="E41" s="81" t="s">
        <v>95</v>
      </c>
      <c r="F41" s="81" t="s">
        <v>103</v>
      </c>
      <c r="G41" s="77" t="s">
        <v>94</v>
      </c>
    </row>
    <row r="42" spans="1:7" x14ac:dyDescent="0.25">
      <c r="A42" s="76"/>
      <c r="B42" s="91"/>
      <c r="C42" s="91"/>
      <c r="D42" s="91"/>
      <c r="E42" s="91"/>
      <c r="F42" s="91"/>
      <c r="G42" s="86"/>
    </row>
    <row r="43" spans="1:7" x14ac:dyDescent="0.25">
      <c r="A43" s="300" t="s">
        <v>41</v>
      </c>
      <c r="B43" s="81" t="s">
        <v>68</v>
      </c>
      <c r="C43" s="81" t="s">
        <v>62</v>
      </c>
      <c r="D43" s="81" t="s">
        <v>69</v>
      </c>
      <c r="E43" s="81" t="s">
        <v>70</v>
      </c>
      <c r="F43" s="81" t="s">
        <v>115</v>
      </c>
      <c r="G43" s="81" t="s">
        <v>116</v>
      </c>
    </row>
    <row r="44" spans="1:7" x14ac:dyDescent="0.25">
      <c r="A44" s="300"/>
      <c r="B44" s="81" t="s">
        <v>68</v>
      </c>
      <c r="C44" s="81" t="s">
        <v>62</v>
      </c>
      <c r="D44" s="81" t="s">
        <v>69</v>
      </c>
      <c r="E44" s="81" t="s">
        <v>70</v>
      </c>
      <c r="F44" s="81" t="s">
        <v>117</v>
      </c>
      <c r="G44" s="77" t="s">
        <v>118</v>
      </c>
    </row>
    <row r="45" spans="1:7" x14ac:dyDescent="0.25">
      <c r="A45" s="300"/>
      <c r="B45" s="81" t="s">
        <v>68</v>
      </c>
      <c r="C45" s="81" t="s">
        <v>62</v>
      </c>
      <c r="D45" s="81" t="s">
        <v>69</v>
      </c>
      <c r="E45" s="81" t="s">
        <v>70</v>
      </c>
      <c r="F45" s="81" t="s">
        <v>119</v>
      </c>
      <c r="G45" s="77" t="s">
        <v>120</v>
      </c>
    </row>
    <row r="46" spans="1:7" x14ac:dyDescent="0.25">
      <c r="A46" s="300"/>
      <c r="B46" s="81" t="s">
        <v>68</v>
      </c>
      <c r="C46" s="81" t="s">
        <v>62</v>
      </c>
      <c r="D46" s="81" t="s">
        <v>69</v>
      </c>
      <c r="E46" s="81" t="s">
        <v>121</v>
      </c>
      <c r="F46" s="81" t="s">
        <v>122</v>
      </c>
      <c r="G46" s="82" t="s">
        <v>123</v>
      </c>
    </row>
    <row r="47" spans="1:7" x14ac:dyDescent="0.25">
      <c r="A47" s="300"/>
      <c r="B47" s="81" t="s">
        <v>68</v>
      </c>
      <c r="C47" s="81" t="s">
        <v>62</v>
      </c>
      <c r="D47" s="81" t="s">
        <v>69</v>
      </c>
      <c r="E47" s="81"/>
      <c r="F47" s="81" t="s">
        <v>124</v>
      </c>
      <c r="G47" s="77" t="s">
        <v>123</v>
      </c>
    </row>
    <row r="48" spans="1:7" ht="71.25" x14ac:dyDescent="0.25">
      <c r="A48" s="300"/>
      <c r="B48" s="81" t="s">
        <v>56</v>
      </c>
      <c r="C48" s="81" t="s">
        <v>62</v>
      </c>
      <c r="D48" s="81" t="s">
        <v>58</v>
      </c>
      <c r="E48" s="81" t="s">
        <v>125</v>
      </c>
      <c r="F48" s="81" t="s">
        <v>126</v>
      </c>
      <c r="G48" s="77" t="s">
        <v>127</v>
      </c>
    </row>
    <row r="49" spans="1:7" x14ac:dyDescent="0.25">
      <c r="A49" s="75"/>
      <c r="B49" s="75"/>
      <c r="C49" s="75"/>
      <c r="D49" s="75"/>
      <c r="E49" s="75"/>
      <c r="F49" s="75"/>
      <c r="G49" s="75"/>
    </row>
    <row r="50" spans="1:7" x14ac:dyDescent="0.25">
      <c r="A50" s="305" t="s">
        <v>128</v>
      </c>
      <c r="B50" s="306"/>
      <c r="C50" s="306"/>
      <c r="D50" s="306"/>
      <c r="E50" s="306"/>
      <c r="F50" s="306"/>
      <c r="G50" s="307"/>
    </row>
    <row r="51" spans="1:7" x14ac:dyDescent="0.25">
      <c r="A51" s="87">
        <v>1</v>
      </c>
      <c r="B51" s="301" t="s">
        <v>129</v>
      </c>
      <c r="C51" s="301"/>
      <c r="D51" s="301"/>
      <c r="E51" s="301"/>
      <c r="F51" s="301"/>
      <c r="G51" s="301"/>
    </row>
    <row r="52" spans="1:7" x14ac:dyDescent="0.25">
      <c r="A52" s="87">
        <v>2</v>
      </c>
      <c r="B52" s="302" t="s">
        <v>130</v>
      </c>
      <c r="C52" s="303"/>
      <c r="D52" s="303"/>
      <c r="E52" s="303"/>
      <c r="F52" s="303"/>
      <c r="G52" s="304"/>
    </row>
  </sheetData>
  <sheetProtection password="C304" sheet="1" objects="1" scenarios="1" formatCells="0" formatColumns="0" formatRows="0" insertColumns="0" insertRows="0" insertHyperlinks="0" deleteColumns="0" deleteRows="0" sort="0" autoFilter="0" pivotTables="0"/>
  <mergeCells count="12">
    <mergeCell ref="B51:G51"/>
    <mergeCell ref="B52:G52"/>
    <mergeCell ref="A50:G50"/>
    <mergeCell ref="A43:A48"/>
    <mergeCell ref="A38:A41"/>
    <mergeCell ref="B1:C1"/>
    <mergeCell ref="A30:A36"/>
    <mergeCell ref="A22:A28"/>
    <mergeCell ref="A10:A15"/>
    <mergeCell ref="A17:A20"/>
    <mergeCell ref="A2:A4"/>
    <mergeCell ref="A6:A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KPE_x0020_Toolbox_x0020_Type xmlns="757ee88a-abc6-4304-a5f0-0971a7184b58">Equipment</KPE_x0020_Toolbox_x0020_Type>
    <Process xmlns="757ee88a-abc6-4304-a5f0-0971a7184b58">Engineering</Process>
    <Document_x0020_Owner xmlns="757ee88a-abc6-4304-a5f0-0971a7184b58">
      <UserInfo>
        <DisplayName>Wade.Walker</DisplayName>
        <AccountId>410</AccountId>
        <AccountType/>
      </UserInfo>
    </Document_x0020_Owner>
    <DesignEngineeringDiscipline xmlns="c6238112-5dde-4a71-92a3-e2d9437aaa54">
      <Value>Electrical/Controls</Value>
      <Value>Estimating</Value>
    </DesignEngineeringDiscipline>
    <KPE_x0020_Master_x0020_File_x0020_Number xmlns="603aaa51-fd64-4b88-898d-060849004e1d">10</KPE_x0020_Master_x0020_File_x0020_Number>
    <Document_x0020_Status xmlns="603aaa51-fd64-4b88-898d-060849004e1d">Approved</Document_x0020_Status>
    <Account_x0020_Code xmlns="603aaa51-fd64-4b88-898d-060849004e1d">867</Account_x0020_Code>
    <Content_x0020_Type xmlns="757ee88a-abc6-4304-a5f0-0971a7184b58">SPECIFICATIONS LE-28</Content_x0020_Type>
    <_dlc_DocId xmlns="c6238112-5dde-4a71-92a3-e2d9437aaa54">KPEX-11-5106</_dlc_DocId>
    <_dlc_DocIdUrl xmlns="c6238112-5dde-4a71-92a3-e2d9437aaa54">
      <Url>https://portal.kiewit.com/sites/kptoolbox/_layouts/DocIdRedir.aspx?ID=KPEX-11-5106</Url>
      <Description>KPEX-11-5106</Description>
    </_dlc_DocIdUrl>
    <Name_x0028_View_x0029_ xmlns="603aaa51-fd64-4b88-898d-060849004e1d" xsi:nil="true"/>
    <Content_x0020_Category xmlns="603aaa51-fd64-4b88-898d-060849004e1d"/>
    <Archive_x0020_Me xmlns="603aaa51-fd64-4b88-898d-060849004e1d">false</Archive_x0020_Me>
  </documentManagement>
</p:propertie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ct:contentTypeSchema xmlns:ct="http://schemas.microsoft.com/office/2006/metadata/contentType" xmlns:ma="http://schemas.microsoft.com/office/2006/metadata/properties/metaAttributes" ct:_="" ma:_="" ma:contentTypeName="Engineering Procedures ENG-27" ma:contentTypeID="0x010100F67935030963E344B2D6443E349B383100710B8FDAEA252C44B0A817992359B30001006A4FAD9ECC68004C93985E150909C39A" ma:contentTypeVersion="62" ma:contentTypeDescription="" ma:contentTypeScope="" ma:versionID="635a27a14cac574b42fa68c76e336c3c">
  <xsd:schema xmlns:xsd="http://www.w3.org/2001/XMLSchema" xmlns:xs="http://www.w3.org/2001/XMLSchema" xmlns:p="http://schemas.microsoft.com/office/2006/metadata/properties" xmlns:ns1="http://schemas.microsoft.com/sharepoint/v3" xmlns:ns2="603aaa51-fd64-4b88-898d-060849004e1d" xmlns:ns3="757ee88a-abc6-4304-a5f0-0971a7184b58" xmlns:ns4="c6238112-5dde-4a71-92a3-e2d9437aaa54" targetNamespace="http://schemas.microsoft.com/office/2006/metadata/properties" ma:root="true" ma:fieldsID="69c7b64d0a8298d62ff644f7f1582d93" ns1:_="" ns2:_="" ns3:_="" ns4:_="">
    <xsd:import namespace="http://schemas.microsoft.com/sharepoint/v3"/>
    <xsd:import namespace="603aaa51-fd64-4b88-898d-060849004e1d"/>
    <xsd:import namespace="757ee88a-abc6-4304-a5f0-0971a7184b58"/>
    <xsd:import namespace="c6238112-5dde-4a71-92a3-e2d9437aaa54"/>
    <xsd:element name="properties">
      <xsd:complexType>
        <xsd:sequence>
          <xsd:element name="documentManagement">
            <xsd:complexType>
              <xsd:all>
                <xsd:element ref="ns2:Account_x0020_Code"/>
                <xsd:element ref="ns2:KPE_x0020_Master_x0020_File_x0020_Number" minOccurs="0"/>
                <xsd:element ref="ns3:Document_x0020_Owner"/>
                <xsd:element ref="ns4:DesignEngineeringDiscipline" minOccurs="0"/>
                <xsd:element ref="ns3:Content_x0020_Type"/>
                <xsd:element ref="ns2:Content_x0020_Category"/>
                <xsd:element ref="ns3:Process"/>
                <xsd:element ref="ns3:KPE_x0020_Toolbox_x0020_Type" minOccurs="0"/>
                <xsd:element ref="ns2:Document_x0020_Status"/>
                <xsd:element ref="ns4:_dlc_DocId" minOccurs="0"/>
                <xsd:element ref="ns4:_dlc_DocIdUrl" minOccurs="0"/>
                <xsd:element ref="ns4:_dlc_DocIdPersistId" minOccurs="0"/>
                <xsd:element ref="ns2:Name_x0028_View_x0029_" minOccurs="0"/>
                <xsd:element ref="ns2:Archive_x0020_Me"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6"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3aaa51-fd64-4b88-898d-060849004e1d" elementFormDefault="qualified">
    <xsd:import namespace="http://schemas.microsoft.com/office/2006/documentManagement/types"/>
    <xsd:import namespace="http://schemas.microsoft.com/office/infopath/2007/PartnerControls"/>
    <xsd:element name="Account_x0020_Code" ma:index="1" ma:displayName="Account Code" ma:indexed="true" ma:list="{e735ca9d-bf8f-44d1-89c4-829f8c50dfaa}" ma:internalName="Account_x0020_Code" ma:readOnly="false" ma:showField="Title_x0020__x002d__x0020_Descri">
      <xsd:simpleType>
        <xsd:restriction base="dms:Lookup"/>
      </xsd:simpleType>
    </xsd:element>
    <xsd:element name="KPE_x0020_Master_x0020_File_x0020_Number" ma:index="2" nillable="true" ma:displayName="KPE Master File Number" ma:indexed="true" ma:list="{15b5b131-cabc-42bf-8495-338f6245591b}" ma:internalName="KPE_x0020_Master_x0020_File_x0020_Number" ma:showField="File_x0020_Number_x0020__x002d__0">
      <xsd:simpleType>
        <xsd:restriction base="dms:Lookup"/>
      </xsd:simpleType>
    </xsd:element>
    <xsd:element name="Content_x0020_Category" ma:index="6" ma:displayName="Content Category" ma:format="Dropdown" ma:indexed="true" ma:internalName="Content_x0020_Category">
      <xsd:simpleType>
        <xsd:restriction base="dms:Choice">
          <xsd:enumeration value="CALCULATIONS"/>
          <xsd:enumeration value="CHECKLISTS AND CHECK PACKETS"/>
          <xsd:enumeration value="HISTORICAL INFORMATION"/>
          <xsd:enumeration value="INDUSTRY CODES AND STANDARDS"/>
          <xsd:enumeration value="INSPECTION AND TEST PLANS"/>
          <xsd:enumeration value="LISTS"/>
          <xsd:enumeration value="MEMOS AND FORMS"/>
          <xsd:enumeration value="PROCEDURES AND GUIDELINES"/>
          <xsd:enumeration value="PROJECT PROCEDURES MANUAL SUPPORT DOCS"/>
          <xsd:enumeration value="REFERENCE DOCUMENTS"/>
          <xsd:enumeration value="SCHEDULING AND PLANNING"/>
          <xsd:enumeration value="SPECIFICATIONS"/>
          <xsd:enumeration value="TECHNICAL BID ANALYSIS AND QCS"/>
          <xsd:enumeration value="TRACKING"/>
          <xsd:enumeration value="TRAINING"/>
          <xsd:enumeration value="WORKFLOWS"/>
        </xsd:restriction>
      </xsd:simpleType>
    </xsd:element>
    <xsd:element name="Document_x0020_Status" ma:index="9" ma:displayName="Document Status" ma:format="RadioButtons" ma:indexed="true" ma:internalName="Document_x0020_Status" ma:readOnly="false">
      <xsd:simpleType>
        <xsd:restriction base="dms:Choice">
          <xsd:enumeration value="Under Development"/>
          <xsd:enumeration value="Approved"/>
        </xsd:restriction>
      </xsd:simpleType>
    </xsd:element>
    <xsd:element name="Name_x0028_View_x0029_" ma:index="22" nillable="true" ma:displayName="Name(View)" ma:hidden="true" ma:indexed="true" ma:internalName="Name_x0028_View_x0029_" ma:readOnly="false">
      <xsd:simpleType>
        <xsd:restriction base="dms:Text">
          <xsd:maxLength value="255"/>
        </xsd:restriction>
      </xsd:simpleType>
    </xsd:element>
    <xsd:element name="Archive_x0020_Me" ma:index="25" nillable="true" ma:displayName="Archive Me" ma:default="0" ma:indexed="true" ma:internalName="Archive_x0020_M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7ee88a-abc6-4304-a5f0-0971a7184b58" elementFormDefault="qualified">
    <xsd:import namespace="http://schemas.microsoft.com/office/2006/documentManagement/types"/>
    <xsd:import namespace="http://schemas.microsoft.com/office/infopath/2007/PartnerControls"/>
    <xsd:element name="Document_x0020_Owner" ma:index="3" ma:displayName="Document Owner" ma:list="UserInfo" ma:SharePointGroup="0" ma:internalName="Document_x0020_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Content_x0020_Type" ma:index="5" ma:displayName="Project Content Type" ma:format="Dropdown" ma:indexed="true" ma:internalName="Content_x0020_Type">
      <xsd:simpleType>
        <xsd:restriction base="dms:Choice">
          <xsd:enumeration value="DESIGN CALCULATIONS ENG-01"/>
          <xsd:enumeration value="DESIGN CHECKLIST OR CHECK PACKET ENG-01"/>
          <xsd:enumeration value="DESIGN HISTORICAL INFORMATION ENG-01"/>
          <xsd:enumeration value="DESIGN LIST ENG-01"/>
          <xsd:enumeration value="DESIGN MEMOS, FORMS, AND DOCUMENTATION ENG-01"/>
          <xsd:enumeration value="DESIGN REFERENCE DOCUMENTS ENG-01"/>
          <xsd:enumeration value="DESIGN WORKFLOW AND TRACKING ENG-01"/>
          <xsd:enumeration value="ENGINEERING PROCEDURES ENG -27"/>
          <xsd:enumeration value="INDUSTRY CODES AND STANDARDS ENG-01"/>
          <xsd:enumeration value="VENDOR QUOTE COMPARISON LE-29P"/>
          <xsd:enumeration value="TECHNICAL BID ANALYSIS LE-29P"/>
          <xsd:enumeration value="SPECIFICATIONS LE-28"/>
          <xsd:enumeration value="QUALITY INSPECTIONS AND CHECKLISTS QU-08"/>
          <xsd:enumeration value="INSPECTION AND TEST PLAN (ITP) QU-04"/>
          <xsd:enumeration value="PHOTO ENG-28I"/>
          <xsd:enumeration value="PROJECT SCHEDULE ENG-14"/>
          <xsd:enumeration value="PROJECT TRAINING TR-14"/>
          <xsd:enumeration value="PROJECT PROCEDURES MANUAL SUPPORT DOCS ENG-01"/>
        </xsd:restriction>
      </xsd:simpleType>
    </xsd:element>
    <xsd:element name="Process" ma:index="7" ma:displayName="Process" ma:format="Dropdown" ma:indexed="true" ma:internalName="Process" ma:readOnly="false">
      <xsd:simpleType>
        <xsd:restriction base="dms:Choice">
          <xsd:enumeration value="Design"/>
          <xsd:enumeration value="Engineering"/>
          <xsd:enumeration value="Both"/>
          <xsd:enumeration value="Neither"/>
        </xsd:restriction>
      </xsd:simpleType>
    </xsd:element>
    <xsd:element name="KPE_x0020_Toolbox_x0020_Type" ma:index="8" nillable="true" ma:displayName="KPE Toolbox Type" ma:format="Dropdown" ma:indexed="true" ma:internalName="KPE_x0020_Toolbox_x0020_Type">
      <xsd:simpleType>
        <xsd:restriction base="dms:Choice">
          <xsd:enumeration value="Basics"/>
          <xsd:enumeration value="Deliverables"/>
          <xsd:enumeration value="Equipment"/>
          <xsd:enumeration value="Systems"/>
          <xsd:enumeration value="Software"/>
        </xsd:restriction>
      </xsd:simpleType>
    </xsd:element>
  </xsd:schema>
  <xsd:schema xmlns:xsd="http://www.w3.org/2001/XMLSchema" xmlns:xs="http://www.w3.org/2001/XMLSchema" xmlns:dms="http://schemas.microsoft.com/office/2006/documentManagement/types" xmlns:pc="http://schemas.microsoft.com/office/infopath/2007/PartnerControls" targetNamespace="c6238112-5dde-4a71-92a3-e2d9437aaa54" elementFormDefault="qualified">
    <xsd:import namespace="http://schemas.microsoft.com/office/2006/documentManagement/types"/>
    <xsd:import namespace="http://schemas.microsoft.com/office/infopath/2007/PartnerControls"/>
    <xsd:element name="DesignEngineeringDiscipline" ma:index="4" nillable="true" ma:displayName="Discipline" ma:description="Select all that apply" ma:internalName="DesignEngineeringDiscipline">
      <xsd:complexType>
        <xsd:complexContent>
          <xsd:extension base="dms:MultiChoice">
            <xsd:sequence>
              <xsd:element name="Value" maxOccurs="unbounded" minOccurs="0" nillable="true">
                <xsd:simpleType>
                  <xsd:restriction base="dms:Choice">
                    <xsd:enumeration value="Administrative"/>
                    <xsd:enumeration value="Architectural"/>
                    <xsd:enumeration value="Building Group – Structural"/>
                    <xsd:enumeration value="Civil"/>
                    <xsd:enumeration value="Electrical/Controls"/>
                    <xsd:enumeration value="Engineering Services"/>
                    <xsd:enumeration value="Estimating"/>
                    <xsd:enumeration value="Geotechnical"/>
                    <xsd:enumeration value="Mechanical"/>
                    <xsd:enumeration value="Power Delivery"/>
                    <xsd:enumeration value="Procurement"/>
                    <xsd:enumeration value="Project Controls"/>
                    <xsd:enumeration value="Project Management"/>
                    <xsd:enumeration value="Structural"/>
                  </xsd:restriction>
                </xsd:simpleType>
              </xsd:element>
            </xsd:sequence>
          </xsd:extension>
        </xsd:complexContent>
      </xsd:complexType>
    </xsd:element>
    <xsd:element name="_dlc_DocId" ma:index="16" nillable="true" ma:displayName="Document ID Value" ma:description="The value of the document ID assigned to this item."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f80ea469-1d81-4d10-a97e-7dfee9d60b6a" ContentTypeId="0x010100F67935030963E344B2D6443E349B383100710B8FDAEA252C44B0A817992359B30001" PreviousValue="false"/>
</file>

<file path=customXml/item7.xml><?xml version="1.0" encoding="utf-8"?>
<?mso-contentType ?>
<p:Policy xmlns:p="office.server.policy" id="" local="true">
  <p:Name>Engineering Procedures ENG-27</p:Name>
  <p:Description/>
  <p:Statement/>
  <p:PolicyItems>
    <p:PolicyItem featureId="Microsoft.Office.RecordsManagement.PolicyFeatures.PolicyAudit" staticId="0x010100F67935030963E344B2D6443E349B383100710B8FDAEA252C44B0A817992359B30001006A4FAD9ECC68004C93985E150909C39A|8138272" UniqueId="93bbd323-7934-4244-a974-853b9c106f9b">
      <p:Name>Auditing</p:Name>
      <p:Description>Audits user actions on documents and list items to the Audit Log.</p:Description>
      <p:CustomData>
        <Audit>
          <Update/>
          <View/>
          <CheckInOut/>
          <MoveCopy/>
          <DeleteRestore/>
        </Audit>
      </p:CustomData>
    </p:PolicyItem>
  </p:PolicyItems>
</p:Policy>
</file>

<file path=customXml/itemProps1.xml><?xml version="1.0" encoding="utf-8"?>
<ds:datastoreItem xmlns:ds="http://schemas.openxmlformats.org/officeDocument/2006/customXml" ds:itemID="{DA4B480A-467D-404B-A6DE-75B90C4E8B21}"/>
</file>

<file path=customXml/itemProps2.xml><?xml version="1.0" encoding="utf-8"?>
<ds:datastoreItem xmlns:ds="http://schemas.openxmlformats.org/officeDocument/2006/customXml" ds:itemID="{9750EECF-1E9E-4A83-A66E-A4A42F046D8F}"/>
</file>

<file path=customXml/itemProps3.xml><?xml version="1.0" encoding="utf-8"?>
<ds:datastoreItem xmlns:ds="http://schemas.openxmlformats.org/officeDocument/2006/customXml" ds:itemID="{DBBC268A-8B74-4E3A-8211-6DB67F2DE869}"/>
</file>

<file path=customXml/itemProps4.xml><?xml version="1.0" encoding="utf-8"?>
<ds:datastoreItem xmlns:ds="http://schemas.openxmlformats.org/officeDocument/2006/customXml" ds:itemID="{96C3237B-E36B-496D-ACEE-8CF5861FC9DF}"/>
</file>

<file path=customXml/itemProps5.xml><?xml version="1.0" encoding="utf-8"?>
<ds:datastoreItem xmlns:ds="http://schemas.openxmlformats.org/officeDocument/2006/customXml" ds:itemID="{8B677B3F-9A21-45F2-8C56-9C8FF54CCEF1}"/>
</file>

<file path=customXml/itemProps6.xml><?xml version="1.0" encoding="utf-8"?>
<ds:datastoreItem xmlns:ds="http://schemas.openxmlformats.org/officeDocument/2006/customXml" ds:itemID="{A3484D46-275E-47A9-A710-DC51BB2A8E12}"/>
</file>

<file path=customXml/itemProps7.xml><?xml version="1.0" encoding="utf-8"?>
<ds:datastoreItem xmlns:ds="http://schemas.openxmlformats.org/officeDocument/2006/customXml" ds:itemID="{8CBCAD64-6FFE-4D61-BB3E-3825EE885D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Overview</vt:lpstr>
      <vt:lpstr>DCS IO Count</vt:lpstr>
      <vt:lpstr>Options</vt:lpstr>
      <vt:lpstr>Signal Count</vt:lpstr>
      <vt:lpstr>Signal Philosophy</vt:lpstr>
      <vt:lpstr>Overview!Print_Area</vt:lpstr>
    </vt:vector>
  </TitlesOfParts>
  <Company>Kiewit Power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Ashton.Draper</dc:creator>
  <cp:lastModifiedBy>Neil.Stewart</cp:lastModifiedBy>
  <cp:lastPrinted>2014-11-05T21:11:39Z</cp:lastPrinted>
  <dcterms:created xsi:type="dcterms:W3CDTF">2012-07-10T18:25:31Z</dcterms:created>
  <dcterms:modified xsi:type="dcterms:W3CDTF">2014-11-17T17:45:51Z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0x010100F67935030963E344B2D6443E349B383100710B8FDAEA252C44B0A817992359B30001006A4FAD9ECC68004C93985E150909C39A</vt:lpwstr>
  </property>
  <property fmtid="{D5CDD505-2E9C-101B-9397-08002B2CF9AE}" pid="3" name="_dlc_DocIdItemGuid">
    <vt:lpwstr>ba0bdb9a-c1a8-41a0-ba2e-8955cb4d8e1d</vt:lpwstr>
  </property>
  <property fmtid="{D5CDD505-2E9C-101B-9397-08002B2CF9AE}" pid="4" name="Order">
    <vt:r8>510600</vt:r8>
  </property>
  <property fmtid="{D5CDD505-2E9C-101B-9397-08002B2CF9AE}" pid="5" name="update">
    <vt:bool>true</vt:bool>
  </property>
  <property fmtid="{D5CDD505-2E9C-101B-9397-08002B2CF9AE}" pid="6" name="AccountCode(View)">
    <vt:lpwstr>94.03.18.100 - Plant Control &amp; Communication Systems - DCS (Distributed Control System)</vt:lpwstr>
  </property>
  <property fmtid="{D5CDD505-2E9C-101B-9397-08002B2CF9AE}" pid="7" name="WorkflowChangePath">
    <vt:lpwstr>1581b2ab-fff9-47b8-aa27-ce8006be555e,11;b4126cde-64cf-42ed-b38f-a3501a6fbb0c,14;b4126cde-64cf-42ed-b38f-a3501a6fbb0c,18;b4126cde-64cf-42ed-b38f-a3501a6fbb0c,22;b4126cde-64cf-42ed-b38f-a3501a6fbb0c,25;b4126cde-64cf-42ed-b38f-a3501a6fbb0c,28;</vt:lpwstr>
  </property>
</Properties>
</file>