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tm372\Downloads\"/>
    </mc:Choice>
  </mc:AlternateContent>
  <xr:revisionPtr revIDLastSave="0" documentId="10_ncr:100000_{7B888C21-DB33-40C6-904E-AC26CE9CBA43}" xr6:coauthVersionLast="31" xr6:coauthVersionMax="31" xr10:uidLastSave="{00000000-0000-0000-0000-000000000000}"/>
  <bookViews>
    <workbookView xWindow="0" yWindow="0" windowWidth="28800" windowHeight="12225" firstSheet="5" activeTab="7" xr2:uid="{833F1CDF-AA35-4842-A1AD-AFDC5761A549}"/>
  </bookViews>
  <sheets>
    <sheet name="Answer Report 1" sheetId="2" r:id="rId1"/>
    <sheet name="Sensitivity Report 1" sheetId="3" r:id="rId2"/>
    <sheet name="Limits Report 1" sheetId="4" r:id="rId3"/>
    <sheet name="Sheet1" sheetId="1" r:id="rId4"/>
    <sheet name="Sensitivity Report 2" sheetId="20" r:id="rId5"/>
    <sheet name="Sheet5" sheetId="5" r:id="rId6"/>
    <sheet name="Sensitivity Report 3" sheetId="22" r:id="rId7"/>
    <sheet name="Sheet21" sheetId="21" r:id="rId8"/>
  </sheets>
  <definedNames>
    <definedName name="solver_adj" localSheetId="3" hidden="1">Sheet1!$B$6:$B$7</definedName>
    <definedName name="solver_adj" localSheetId="7" hidden="1">Sheet21!$B$12:$C$12</definedName>
    <definedName name="solver_adj" localSheetId="5" hidden="1">Sheet5!$B$7:$B$9</definedName>
    <definedName name="solver_cvg" localSheetId="3" hidden="1">0.0001</definedName>
    <definedName name="solver_cvg" localSheetId="7" hidden="1">0.0001</definedName>
    <definedName name="solver_cvg" localSheetId="5" hidden="1">0.0001</definedName>
    <definedName name="solver_drv" localSheetId="3" hidden="1">1</definedName>
    <definedName name="solver_drv" localSheetId="7" hidden="1">1</definedName>
    <definedName name="solver_drv" localSheetId="5" hidden="1">1</definedName>
    <definedName name="solver_eng" localSheetId="3" hidden="1">2</definedName>
    <definedName name="solver_eng" localSheetId="7" hidden="1">2</definedName>
    <definedName name="solver_eng" localSheetId="5" hidden="1">2</definedName>
    <definedName name="solver_est" localSheetId="3" hidden="1">1</definedName>
    <definedName name="solver_est" localSheetId="7" hidden="1">1</definedName>
    <definedName name="solver_est" localSheetId="5" hidden="1">1</definedName>
    <definedName name="solver_itr" localSheetId="3" hidden="1">2147483647</definedName>
    <definedName name="solver_itr" localSheetId="7" hidden="1">2147483647</definedName>
    <definedName name="solver_itr" localSheetId="5" hidden="1">2147483647</definedName>
    <definedName name="solver_lhs1" localSheetId="3" hidden="1">Sheet1!$C$8</definedName>
    <definedName name="solver_lhs1" localSheetId="7" hidden="1">Sheet21!$B$17:$B$18</definedName>
    <definedName name="solver_lhs1" localSheetId="5" hidden="1">Sheet5!$B$20</definedName>
    <definedName name="solver_lhs2" localSheetId="3" hidden="1">Sheet1!$D$8</definedName>
    <definedName name="solver_lhs2" localSheetId="5" hidden="1">Sheet5!$B$21</definedName>
    <definedName name="solver_lhs3" localSheetId="5" hidden="1">Sheet5!$B$22:$B$24</definedName>
    <definedName name="solver_lhs4" localSheetId="5" hidden="1">Sheet5!#REF!</definedName>
    <definedName name="solver_lhs5" localSheetId="5" hidden="1">Sheet5!#REF!</definedName>
    <definedName name="solver_mip" localSheetId="3" hidden="1">2147483647</definedName>
    <definedName name="solver_mip" localSheetId="7" hidden="1">2147483647</definedName>
    <definedName name="solver_mip" localSheetId="5" hidden="1">2147483647</definedName>
    <definedName name="solver_mni" localSheetId="3" hidden="1">30</definedName>
    <definedName name="solver_mni" localSheetId="7" hidden="1">30</definedName>
    <definedName name="solver_mni" localSheetId="5" hidden="1">30</definedName>
    <definedName name="solver_mrt" localSheetId="3" hidden="1">0.075</definedName>
    <definedName name="solver_mrt" localSheetId="7" hidden="1">0.075</definedName>
    <definedName name="solver_mrt" localSheetId="5" hidden="1">0.075</definedName>
    <definedName name="solver_msl" localSheetId="3" hidden="1">2</definedName>
    <definedName name="solver_msl" localSheetId="7" hidden="1">2</definedName>
    <definedName name="solver_msl" localSheetId="5" hidden="1">2</definedName>
    <definedName name="solver_neg" localSheetId="3" hidden="1">1</definedName>
    <definedName name="solver_neg" localSheetId="7" hidden="1">1</definedName>
    <definedName name="solver_neg" localSheetId="5" hidden="1">1</definedName>
    <definedName name="solver_nod" localSheetId="3" hidden="1">2147483647</definedName>
    <definedName name="solver_nod" localSheetId="7" hidden="1">2147483647</definedName>
    <definedName name="solver_nod" localSheetId="5" hidden="1">2147483647</definedName>
    <definedName name="solver_num" localSheetId="3" hidden="1">2</definedName>
    <definedName name="solver_num" localSheetId="7" hidden="1">1</definedName>
    <definedName name="solver_num" localSheetId="5" hidden="1">3</definedName>
    <definedName name="solver_nwt" localSheetId="3" hidden="1">1</definedName>
    <definedName name="solver_nwt" localSheetId="7" hidden="1">1</definedName>
    <definedName name="solver_nwt" localSheetId="5" hidden="1">1</definedName>
    <definedName name="solver_opt" localSheetId="3" hidden="1">Sheet1!$E$9</definedName>
    <definedName name="solver_opt" localSheetId="7" hidden="1">Sheet21!$B$14</definedName>
    <definedName name="solver_opt" localSheetId="5" hidden="1">Sheet5!$B$16</definedName>
    <definedName name="solver_pre" localSheetId="3" hidden="1">0.000001</definedName>
    <definedName name="solver_pre" localSheetId="7" hidden="1">0.000001</definedName>
    <definedName name="solver_pre" localSheetId="5" hidden="1">0.000001</definedName>
    <definedName name="solver_rbv" localSheetId="3" hidden="1">1</definedName>
    <definedName name="solver_rbv" localSheetId="7" hidden="1">1</definedName>
    <definedName name="solver_rbv" localSheetId="5" hidden="1">1</definedName>
    <definedName name="solver_rel1" localSheetId="3" hidden="1">1</definedName>
    <definedName name="solver_rel1" localSheetId="7" hidden="1">3</definedName>
    <definedName name="solver_rel1" localSheetId="5" hidden="1">2</definedName>
    <definedName name="solver_rel2" localSheetId="3" hidden="1">1</definedName>
    <definedName name="solver_rel2" localSheetId="5" hidden="1">1</definedName>
    <definedName name="solver_rel3" localSheetId="5" hidden="1">3</definedName>
    <definedName name="solver_rel4" localSheetId="5" hidden="1">1</definedName>
    <definedName name="solver_rel5" localSheetId="5" hidden="1">1</definedName>
    <definedName name="solver_rhs1" localSheetId="3" hidden="1">Sheet1!$C$9</definedName>
    <definedName name="solver_rhs1" localSheetId="7" hidden="1">Sheet21!$D$17:$D$18</definedName>
    <definedName name="solver_rhs1" localSheetId="5" hidden="1">Sheet5!$D$20</definedName>
    <definedName name="solver_rhs2" localSheetId="3" hidden="1">Sheet1!$D$9</definedName>
    <definedName name="solver_rhs2" localSheetId="5" hidden="1">Sheet5!$D$21</definedName>
    <definedName name="solver_rhs3" localSheetId="5" hidden="1">Sheet5!$D$22:$D$24</definedName>
    <definedName name="solver_rhs4" localSheetId="5" hidden="1">Sheet5!#REF!</definedName>
    <definedName name="solver_rhs5" localSheetId="5" hidden="1">Sheet5!#REF!</definedName>
    <definedName name="solver_rlx" localSheetId="3" hidden="1">2</definedName>
    <definedName name="solver_rlx" localSheetId="7" hidden="1">2</definedName>
    <definedName name="solver_rlx" localSheetId="5" hidden="1">2</definedName>
    <definedName name="solver_rsd" localSheetId="3" hidden="1">0</definedName>
    <definedName name="solver_rsd" localSheetId="7" hidden="1">0</definedName>
    <definedName name="solver_rsd" localSheetId="5" hidden="1">0</definedName>
    <definedName name="solver_scl" localSheetId="3" hidden="1">1</definedName>
    <definedName name="solver_scl" localSheetId="7" hidden="1">1</definedName>
    <definedName name="solver_scl" localSheetId="5" hidden="1">1</definedName>
    <definedName name="solver_sho" localSheetId="2" hidden="1">2</definedName>
    <definedName name="solver_sho" localSheetId="3" hidden="1">2</definedName>
    <definedName name="solver_sho" localSheetId="7" hidden="1">2</definedName>
    <definedName name="solver_sho" localSheetId="5" hidden="1">2</definedName>
    <definedName name="solver_ssz" localSheetId="3" hidden="1">100</definedName>
    <definedName name="solver_ssz" localSheetId="7" hidden="1">100</definedName>
    <definedName name="solver_ssz" localSheetId="5" hidden="1">100</definedName>
    <definedName name="solver_tim" localSheetId="3" hidden="1">2147483647</definedName>
    <definedName name="solver_tim" localSheetId="7" hidden="1">2147483647</definedName>
    <definedName name="solver_tim" localSheetId="5" hidden="1">2147483647</definedName>
    <definedName name="solver_tol" localSheetId="3" hidden="1">0.01</definedName>
    <definedName name="solver_tol" localSheetId="7" hidden="1">0.01</definedName>
    <definedName name="solver_tol" localSheetId="5" hidden="1">0.01</definedName>
    <definedName name="solver_typ" localSheetId="3" hidden="1">1</definedName>
    <definedName name="solver_typ" localSheetId="7" hidden="1">2</definedName>
    <definedName name="solver_typ" localSheetId="5" hidden="1">1</definedName>
    <definedName name="solver_val" localSheetId="3" hidden="1">0</definedName>
    <definedName name="solver_val" localSheetId="7" hidden="1">0</definedName>
    <definedName name="solver_val" localSheetId="5" hidden="1">0</definedName>
    <definedName name="solver_ver" localSheetId="3" hidden="1">3</definedName>
    <definedName name="solver_ver" localSheetId="7" hidden="1">3</definedName>
    <definedName name="solver_ver" localSheetId="5" hidden="1">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21" l="1"/>
  <c r="B17" i="21"/>
  <c r="B14" i="21"/>
  <c r="B16" i="5"/>
  <c r="D20" i="5"/>
  <c r="D24" i="5"/>
  <c r="D23" i="5"/>
  <c r="D22" i="5"/>
  <c r="D21" i="5"/>
  <c r="B24" i="5"/>
  <c r="B23" i="5"/>
  <c r="B22" i="5"/>
  <c r="B21" i="5"/>
  <c r="B20" i="5"/>
  <c r="D9" i="1"/>
  <c r="C9" i="1"/>
  <c r="E9" i="1"/>
  <c r="C8" i="1"/>
  <c r="D8" i="1"/>
</calcChain>
</file>

<file path=xl/sharedStrings.xml><?xml version="1.0" encoding="utf-8"?>
<sst xmlns="http://schemas.openxmlformats.org/spreadsheetml/2006/main" count="261" uniqueCount="129">
  <si>
    <t>mug</t>
  </si>
  <si>
    <t>bowl</t>
  </si>
  <si>
    <t>labor</t>
  </si>
  <si>
    <t>clay</t>
  </si>
  <si>
    <t>prof</t>
  </si>
  <si>
    <t>avail</t>
  </si>
  <si>
    <t>profit</t>
  </si>
  <si>
    <t>Microsoft Excel 16.0 Answer Report</t>
  </si>
  <si>
    <t>Worksheet: [Book1]Sheet1</t>
  </si>
  <si>
    <t>Report Created: 10/8/2019 6:52:48 PM</t>
  </si>
  <si>
    <t>Result: Solver found a solution.  All Constraints and optimality conditions are satisfied.</t>
  </si>
  <si>
    <t>Solver Engine</t>
  </si>
  <si>
    <t>Engine: Simplex LP</t>
  </si>
  <si>
    <t>Solution Time: 0.016 Seconds.</t>
  </si>
  <si>
    <t>Iterations: 2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</si>
  <si>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</si>
  <si>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</si>
  <si>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</si>
  <si>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</si>
  <si>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</si>
  <si>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</si>
  <si>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</si>
  <si>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</si>
  <si>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</si>
  <si>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</si>
  <si>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</si>
  <si>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</si>
  <si>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</si>
  <si>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</si>
  <si>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</si>
  <si>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$E$8</t>
  </si>
  <si>
    <t>$B$6</t>
  </si>
  <si>
    <t>bowl labor</t>
  </si>
  <si>
    <t>Contin</t>
  </si>
  <si>
    <t>$B$7</t>
  </si>
  <si>
    <t>mug labor</t>
  </si>
  <si>
    <t>$C$8</t>
  </si>
  <si>
    <t>$C$8&lt;=$C$9</t>
  </si>
  <si>
    <t>Binding</t>
  </si>
  <si>
    <t>$D$8</t>
  </si>
  <si>
    <t>$D$8&lt;=$D$9</t>
  </si>
  <si>
    <t>Microsoft Excel 16.0 Sensitivity Report</t>
  </si>
  <si>
    <t>Final</t>
  </si>
  <si>
    <t>Value</t>
  </si>
  <si>
    <t>Reduced</t>
  </si>
  <si>
    <t>Cost</t>
  </si>
  <si>
    <t>Objective</t>
  </si>
  <si>
    <t>Coefficient</t>
  </si>
  <si>
    <t>Allowable</t>
  </si>
  <si>
    <t>Increase</t>
  </si>
  <si>
    <t>Decrease</t>
  </si>
  <si>
    <t>Shadow</t>
  </si>
  <si>
    <t>Price</t>
  </si>
  <si>
    <t>Constraint</t>
  </si>
  <si>
    <t>R.H. Side</t>
  </si>
  <si>
    <t>Microsoft Excel 16.0 Limits Report</t>
  </si>
  <si>
    <t>Variable</t>
  </si>
  <si>
    <t>Lower</t>
  </si>
  <si>
    <t>Limit</t>
  </si>
  <si>
    <t>Result</t>
  </si>
  <si>
    <t>Upper</t>
  </si>
  <si>
    <t>=</t>
  </si>
  <si>
    <t>constraints</t>
  </si>
  <si>
    <t>Worksheet: [Book1]Sheet5</t>
  </si>
  <si>
    <t>$B$8</t>
  </si>
  <si>
    <t>$B$9</t>
  </si>
  <si>
    <t>$B$7:$B$9</t>
  </si>
  <si>
    <t>&lt;=</t>
  </si>
  <si>
    <t>&gt;=</t>
  </si>
  <si>
    <t>$B$16</t>
  </si>
  <si>
    <t>$B$17</t>
  </si>
  <si>
    <t>growth min</t>
  </si>
  <si>
    <t>income min</t>
  </si>
  <si>
    <t>money market min</t>
  </si>
  <si>
    <t>growth weighting</t>
  </si>
  <si>
    <t>income weighting</t>
  </si>
  <si>
    <t>money market weighting</t>
  </si>
  <si>
    <t>Maximize Yield</t>
  </si>
  <si>
    <t>sum to 1</t>
  </si>
  <si>
    <t>risk limit</t>
  </si>
  <si>
    <t>Decision Variables</t>
  </si>
  <si>
    <t>min %</t>
  </si>
  <si>
    <t>risk index</t>
  </si>
  <si>
    <t>yield</t>
  </si>
  <si>
    <t>Decision Variables: % to Invest</t>
  </si>
  <si>
    <t>Objective Function</t>
  </si>
  <si>
    <t>$B$12</t>
  </si>
  <si>
    <t>growth weighting min %</t>
  </si>
  <si>
    <t>income weighting min %</t>
  </si>
  <si>
    <t>money market weighting min %</t>
  </si>
  <si>
    <t>sum to 1 min %</t>
  </si>
  <si>
    <t>risk limit min %</t>
  </si>
  <si>
    <t>growth min min %</t>
  </si>
  <si>
    <t>income min min %</t>
  </si>
  <si>
    <t>$B$20</t>
  </si>
  <si>
    <t>money market min min %</t>
  </si>
  <si>
    <t>Column1</t>
  </si>
  <si>
    <t>Risk index</t>
  </si>
  <si>
    <t>Money available</t>
  </si>
  <si>
    <t>Total Portfolio</t>
  </si>
  <si>
    <t>Report Created: 10/8/2019 7:34:08 PM</t>
  </si>
  <si>
    <t>$B$21</t>
  </si>
  <si>
    <t>$B$22</t>
  </si>
  <si>
    <t>$B$23</t>
  </si>
  <si>
    <t>$B$24</t>
  </si>
  <si>
    <t>$B$22:$B$24 &gt;= $D$22:$D$24</t>
  </si>
  <si>
    <t>Beaver Creek Revised</t>
  </si>
  <si>
    <t>resource requirements</t>
  </si>
  <si>
    <t>product</t>
  </si>
  <si>
    <t>available</t>
  </si>
  <si>
    <t>max 40x1 + 50x2</t>
  </si>
  <si>
    <t>st 4x1 + 3x2 &lt;= 120</t>
  </si>
  <si>
    <t>st 1x1 + 2x2 &lt;= 40</t>
  </si>
  <si>
    <t>Primal</t>
  </si>
  <si>
    <t>Dual</t>
  </si>
  <si>
    <t>min 40y1+ 120y2</t>
  </si>
  <si>
    <t>st 1y1 + 4y2 &gt;= 40</t>
  </si>
  <si>
    <t>y1, y2 &gt;= 0</t>
  </si>
  <si>
    <t>x1, x2 &gt;= 0</t>
  </si>
  <si>
    <t>How many bowls and mugs should be produced to maximize profits, given labor and materials constraints?</t>
  </si>
  <si>
    <t>A rival firm is planning to put Beaver Creek out of business by taking all their labor and purchasing all of their clay. They need to buy up all resources but want to spend as little as possible.</t>
  </si>
  <si>
    <t>Labor ($/hr)</t>
  </si>
  <si>
    <t>Clay ($/lb)</t>
  </si>
  <si>
    <t>minimize cost</t>
  </si>
  <si>
    <t>st 2y1 + 3y2 &gt;= 50</t>
  </si>
  <si>
    <t>Worksheet: [Book1.xlsx]Sheet21</t>
  </si>
  <si>
    <t>Report Created: 10/8/2019 9:08:25 PM</t>
  </si>
  <si>
    <t>$C$12</t>
  </si>
  <si>
    <t>constraints Labor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</si>
</sst>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70" formatCode="0.0%"/>
    <numFmt numFmtId="172" formatCode="_(&quot;$&quot;* #,##0_);_(&quot;$&quot;* \(#,##0\);_(&quot;$&quot;* &quot;-&quot;??_);_(@_)"/>
    <numFmt numFmtId="174" formatCode="&quot;$&quot;#,##0.00"/>
    <numFmt numFmtId="176" formatCode="0.00000%"/>
    <numFmt numFmtId="177" formatCode="0.00000000000000%"/>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indexed="18"/>
      <name val="Calibri"/>
      <family val="2"/>
      <scheme val="minor"/>
    </font>
    <font>
      <b/>
      <sz val="1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2" borderId="0" xfId="0" applyFill="1"/>
    <xf numFmtId="0" fontId="0" fillId="2" borderId="1" xfId="0" applyFill="1" applyBorder="1"/>
    <xf numFmtId="0" fontId="0" fillId="2" borderId="2" xfId="0" applyFill="1" applyBorder="1"/>
    <xf numFmtId="0" fontId="3" fillId="0" borderId="0" xfId="0" applyFont="1"/>
    <xf numFmtId="0" fontId="0" fillId="0" borderId="6" xfId="0" applyFill="1" applyBorder="1" applyAlignment="1"/>
    <xf numFmtId="0" fontId="4" fillId="0" borderId="5" xfId="0" applyFont="1" applyFill="1" applyBorder="1" applyAlignment="1">
      <alignment horizontal="center"/>
    </xf>
    <xf numFmtId="0" fontId="0" fillId="0" borderId="0" xfId="0" applyFill="1" applyBorder="1" applyAlignment="1"/>
    <xf numFmtId="0" fontId="0" fillId="0" borderId="7" xfId="0" applyFill="1" applyBorder="1" applyAlignment="1"/>
    <xf numFmtId="0" fontId="0" fillId="0" borderId="6" xfId="0" applyNumberFormat="1" applyFill="1" applyBorder="1" applyAlignment="1"/>
    <xf numFmtId="0" fontId="0" fillId="0" borderId="7" xfId="0" applyNumberFormat="1" applyFill="1" applyBorder="1" applyAlignment="1"/>
    <xf numFmtId="0" fontId="4" fillId="0" borderId="3" xfId="0" applyFont="1" applyFill="1" applyBorder="1" applyAlignment="1">
      <alignment horizontal="center"/>
    </xf>
    <xf numFmtId="0" fontId="4" fillId="0" borderId="4" xfId="0" applyFont="1" applyFill="1" applyBorder="1" applyAlignment="1">
      <alignment horizontal="center"/>
    </xf>
    <xf numFmtId="0" fontId="0" fillId="2" borderId="1" xfId="0" applyFill="1" applyBorder="1" applyAlignment="1">
      <alignment horizontal="center"/>
    </xf>
    <xf numFmtId="0" fontId="4" fillId="0" borderId="0" xfId="0" applyFont="1" applyFill="1" applyBorder="1" applyAlignment="1">
      <alignment horizontal="center"/>
    </xf>
    <xf numFmtId="0" fontId="5" fillId="0" borderId="0" xfId="0" applyFont="1" applyFill="1" applyBorder="1" applyAlignment="1">
      <alignment horizontal="left"/>
    </xf>
    <xf numFmtId="170" fontId="0" fillId="0" borderId="0" xfId="0" applyNumberFormat="1"/>
    <xf numFmtId="9" fontId="0" fillId="0" borderId="0" xfId="0" applyNumberFormat="1"/>
    <xf numFmtId="9" fontId="0" fillId="0" borderId="0" xfId="2" applyFont="1"/>
    <xf numFmtId="172" fontId="0" fillId="0" borderId="0" xfId="1" applyNumberFormat="1" applyFont="1"/>
    <xf numFmtId="170" fontId="0" fillId="2" borderId="1" xfId="0" applyNumberFormat="1" applyFill="1" applyBorder="1"/>
    <xf numFmtId="170" fontId="3" fillId="0" borderId="0" xfId="2" applyNumberFormat="1" applyFont="1" applyFill="1"/>
    <xf numFmtId="0" fontId="5" fillId="0" borderId="7" xfId="0" applyFont="1" applyFill="1" applyBorder="1" applyAlignment="1">
      <alignment horizontal="left"/>
    </xf>
    <xf numFmtId="0" fontId="0" fillId="2" borderId="0" xfId="0" applyFill="1" applyBorder="1"/>
    <xf numFmtId="0" fontId="0" fillId="0" borderId="0" xfId="0" applyFill="1" applyBorder="1"/>
    <xf numFmtId="0" fontId="0" fillId="0" borderId="0" xfId="0" applyFill="1"/>
    <xf numFmtId="170" fontId="0" fillId="0" borderId="0" xfId="0" applyNumberFormat="1" applyFill="1" applyBorder="1"/>
    <xf numFmtId="9" fontId="0" fillId="0" borderId="0" xfId="0" applyNumberFormat="1" applyFill="1"/>
    <xf numFmtId="172" fontId="0" fillId="0" borderId="0" xfId="1" applyNumberFormat="1" applyFont="1" applyFill="1"/>
    <xf numFmtId="0" fontId="3" fillId="0" borderId="0" xfId="0" applyFont="1" applyFill="1" applyBorder="1"/>
    <xf numFmtId="174" fontId="0" fillId="0" borderId="0" xfId="0" applyNumberFormat="1" applyFill="1" applyBorder="1"/>
    <xf numFmtId="0" fontId="2" fillId="0" borderId="7" xfId="0" applyFont="1" applyFill="1" applyBorder="1" applyAlignment="1"/>
    <xf numFmtId="0" fontId="6" fillId="0" borderId="7" xfId="0" applyFont="1" applyFill="1" applyBorder="1" applyAlignment="1"/>
    <xf numFmtId="176" fontId="3" fillId="3" borderId="0" xfId="2" applyNumberFormat="1" applyFont="1" applyFill="1"/>
    <xf numFmtId="177" fontId="0" fillId="0" borderId="0" xfId="0" applyNumberFormat="1"/>
    <xf numFmtId="0" fontId="0" fillId="0" borderId="0" xfId="0" applyAlignment="1">
      <alignment horizontal="left"/>
    </xf>
    <xf numFmtId="0" fontId="0" fillId="0" borderId="0" xfId="0" applyAlignment="1">
      <alignment horizontal="center" wrapText="1"/>
    </xf>
    <xf numFmtId="0" fontId="0" fillId="0" borderId="0" xfId="0" applyAlignment="1">
      <alignment horizontal="center" vertical="top" wrapText="1"/>
    </xf>
    <xf numFmtId="0" fontId="0" fillId="0" borderId="0" xfId="0" applyFont="1"/>
    <xf numFmtId="0" fontId="3" fillId="4" borderId="0" xfId="0" applyFont="1" applyFill="1"/>
    <xf numFmtId="0" fontId="0" fillId="4" borderId="0" xfId="0" applyFill="1"/>
    <xf numFmtId="0" fontId="3" fillId="0" borderId="7" xfId="0" applyFont="1" applyFill="1" applyBorder="1" applyAlignment="1"/>
    <xf numFmtId="0" fontId="3" fillId="0" borderId="6" xfId="0" applyFont="1" applyFill="1" applyBorder="1" applyAlignment="1"/>
  </cellXfs>
  <cellStyles count="3">
    <cellStyle name="Currency" xfId="1" builtinId="4"/>
    <cellStyle name="Normal" xfId="0" builtinId="0"/>
    <cellStyle name="Percent" xfId="2" builtinId="5"/>
  </cellStyles>
  <dxfs count="2">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2C234-513B-4B7D-BBCB-F15B561B3F8D}" name="Table1" displayName="Table1" ref="A1:D4" totalsRowShown="0">
  <autoFilter ref="A1:D4" xr:uid="{8480B4A4-9752-4EA3-9B9B-58975E909F84}"/>
  <tableColumns count="4">
    <tableColumn id="1" xr3:uid="{46422DD1-5C66-4015-9D8A-7BDB84CEEE7E}" name="Column1"/>
    <tableColumn id="2" xr3:uid="{C487CBAD-27A3-482A-9367-56BC9AD3E273}" name="min %" dataDxfId="1"/>
    <tableColumn id="3" xr3:uid="{4750174F-BED0-43F3-8B29-675DEBA985BA}" name="risk index"/>
    <tableColumn id="4" xr3:uid="{FDCF8753-D4FA-48DD-B7C9-C981CF7B5C1D}" name="yiel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76B50-3479-4318-85EF-8CF4E430010B}">
  <dimension ref="A1:G28"/>
  <sheetViews>
    <sheetView showGridLines="0" workbookViewId="0">
      <selection activeCell="F27" sqref="F27"/>
    </sheetView>
  </sheetViews>
  <sheetFormatPr defaultRowHeight="15" outlineLevelRow="1" x14ac:dyDescent="0.25"/>
  <cols>
    <col min="1" max="1" width="2.28515625" customWidth="1"/>
    <col min="2" max="2" width="5.28515625" bestFit="1" customWidth="1"/>
    <col min="3" max="3" width="10.42578125" bestFit="1" customWidth="1"/>
    <col min="4" max="4" width="13.7109375" bestFit="1" customWidth="1"/>
    <col min="5" max="5" width="11.5703125" bestFit="1" customWidth="1"/>
    <col min="6" max="6" width="7.7109375" bestFit="1" customWidth="1"/>
    <col min="7" max="7" width="5.42578125" bestFit="1" customWidth="1"/>
  </cols>
  <sheetData>
    <row r="1" spans="1:5" x14ac:dyDescent="0.25">
      <c r="A1" s="4" t="s">
        <v>7</v>
      </c>
    </row>
    <row r="2" spans="1:5" x14ac:dyDescent="0.25">
      <c r="A2" s="4" t="s">
        <v>8</v>
      </c>
    </row>
    <row r="3" spans="1:5" x14ac:dyDescent="0.25">
      <c r="A3" s="4" t="s">
        <v>9</v>
      </c>
    </row>
    <row r="4" spans="1:5" x14ac:dyDescent="0.25">
      <c r="A4" s="4" t="s">
        <v>10</v>
      </c>
    </row>
    <row r="5" spans="1:5" x14ac:dyDescent="0.25">
      <c r="A5" s="4" t="s">
        <v>11</v>
      </c>
    </row>
    <row r="6" spans="1:5" hidden="1" outlineLevel="1" x14ac:dyDescent="0.25">
      <c r="A6" s="4"/>
      <c r="B6" t="s">
        <v>12</v>
      </c>
    </row>
    <row r="7" spans="1:5" hidden="1" outlineLevel="1" x14ac:dyDescent="0.25">
      <c r="A7" s="4"/>
      <c r="B7" t="s">
        <v>13</v>
      </c>
    </row>
    <row r="8" spans="1:5" hidden="1" outlineLevel="1" x14ac:dyDescent="0.25">
      <c r="A8" s="4"/>
      <c r="B8" t="s">
        <v>14</v>
      </c>
    </row>
    <row r="9" spans="1:5" collapsed="1" x14ac:dyDescent="0.25">
      <c r="A9" s="4" t="s">
        <v>15</v>
      </c>
    </row>
    <row r="10" spans="1:5" hidden="1" outlineLevel="1" x14ac:dyDescent="0.25">
      <c r="B10" t="s">
        <v>16</v>
      </c>
    </row>
    <row r="11" spans="1:5" hidden="1" outlineLevel="1" x14ac:dyDescent="0.25">
      <c r="B11" t="s">
        <v>17</v>
      </c>
    </row>
    <row r="12" spans="1:5" collapsed="1" x14ac:dyDescent="0.25"/>
    <row r="14" spans="1:5" ht="15.75" thickBot="1" x14ac:dyDescent="0.3">
      <c r="A14" t="s">
        <v>18</v>
      </c>
    </row>
    <row r="15" spans="1:5" ht="15.75" thickBot="1" x14ac:dyDescent="0.3">
      <c r="B15" s="6" t="s">
        <v>19</v>
      </c>
      <c r="C15" s="6" t="s">
        <v>20</v>
      </c>
      <c r="D15" s="6" t="s">
        <v>21</v>
      </c>
      <c r="E15" s="6" t="s">
        <v>22</v>
      </c>
    </row>
    <row r="16" spans="1:5" ht="15.75" thickBot="1" x14ac:dyDescent="0.3">
      <c r="B16" s="5" t="s">
        <v>30</v>
      </c>
      <c r="C16" s="5"/>
      <c r="D16" s="9">
        <v>1360</v>
      </c>
      <c r="E16" s="9">
        <v>1360</v>
      </c>
    </row>
    <row r="19" spans="1:7" ht="15.75" thickBot="1" x14ac:dyDescent="0.3">
      <c r="A19" t="s">
        <v>23</v>
      </c>
    </row>
    <row r="20" spans="1:7" ht="15.75" thickBot="1" x14ac:dyDescent="0.3">
      <c r="B20" s="6" t="s">
        <v>19</v>
      </c>
      <c r="C20" s="6" t="s">
        <v>20</v>
      </c>
      <c r="D20" s="6" t="s">
        <v>21</v>
      </c>
      <c r="E20" s="6" t="s">
        <v>22</v>
      </c>
      <c r="F20" s="6" t="s">
        <v>24</v>
      </c>
    </row>
    <row r="21" spans="1:7" x14ac:dyDescent="0.25">
      <c r="B21" s="8" t="s">
        <v>31</v>
      </c>
      <c r="C21" s="8" t="s">
        <v>32</v>
      </c>
      <c r="D21" s="10">
        <v>24</v>
      </c>
      <c r="E21" s="10">
        <v>24</v>
      </c>
      <c r="F21" s="8" t="s">
        <v>33</v>
      </c>
    </row>
    <row r="22" spans="1:7" ht="15.75" thickBot="1" x14ac:dyDescent="0.3">
      <c r="B22" s="5" t="s">
        <v>34</v>
      </c>
      <c r="C22" s="5" t="s">
        <v>35</v>
      </c>
      <c r="D22" s="9">
        <v>8</v>
      </c>
      <c r="E22" s="9">
        <v>8</v>
      </c>
      <c r="F22" s="5" t="s">
        <v>33</v>
      </c>
    </row>
    <row r="25" spans="1:7" ht="15.75" thickBot="1" x14ac:dyDescent="0.3">
      <c r="A25" t="s">
        <v>25</v>
      </c>
    </row>
    <row r="26" spans="1:7" ht="15.75" thickBot="1" x14ac:dyDescent="0.3">
      <c r="B26" s="6" t="s">
        <v>19</v>
      </c>
      <c r="C26" s="6" t="s">
        <v>20</v>
      </c>
      <c r="D26" s="6" t="s">
        <v>26</v>
      </c>
      <c r="E26" s="6" t="s">
        <v>27</v>
      </c>
      <c r="F26" s="6" t="s">
        <v>28</v>
      </c>
      <c r="G26" s="6" t="s">
        <v>29</v>
      </c>
    </row>
    <row r="27" spans="1:7" x14ac:dyDescent="0.25">
      <c r="B27" s="8" t="s">
        <v>36</v>
      </c>
      <c r="C27" s="8" t="s">
        <v>3</v>
      </c>
      <c r="D27" s="10">
        <v>40</v>
      </c>
      <c r="E27" s="8" t="s">
        <v>37</v>
      </c>
      <c r="F27" s="8" t="s">
        <v>38</v>
      </c>
      <c r="G27" s="8">
        <v>0</v>
      </c>
    </row>
    <row r="28" spans="1:7" ht="15.75" thickBot="1" x14ac:dyDescent="0.3">
      <c r="B28" s="5" t="s">
        <v>39</v>
      </c>
      <c r="C28" s="5" t="s">
        <v>4</v>
      </c>
      <c r="D28" s="9">
        <v>120</v>
      </c>
      <c r="E28" s="5" t="s">
        <v>40</v>
      </c>
      <c r="F28" s="5" t="s">
        <v>38</v>
      </c>
      <c r="G28" s="5">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8342D-7918-451E-9AD7-694BA6717AF5}">
  <dimension ref="A1:H16"/>
  <sheetViews>
    <sheetView showGridLines="0" workbookViewId="0">
      <selection activeCell="F15" sqref="F15"/>
    </sheetView>
  </sheetViews>
  <sheetFormatPr defaultRowHeight="15" x14ac:dyDescent="0.25"/>
  <cols>
    <col min="1" max="1" width="2.28515625" customWidth="1"/>
    <col min="2" max="2" width="5.28515625" bestFit="1" customWidth="1"/>
    <col min="3" max="3" width="10.42578125" bestFit="1" customWidth="1"/>
    <col min="4" max="4" width="6.140625" bestFit="1" customWidth="1"/>
    <col min="5" max="5" width="8.7109375" bestFit="1" customWidth="1"/>
    <col min="6" max="6" width="10.85546875" bestFit="1" customWidth="1"/>
    <col min="7" max="7" width="12" bestFit="1" customWidth="1"/>
    <col min="8" max="8" width="10" bestFit="1" customWidth="1"/>
  </cols>
  <sheetData>
    <row r="1" spans="1:8" x14ac:dyDescent="0.25">
      <c r="A1" s="4" t="s">
        <v>41</v>
      </c>
    </row>
    <row r="2" spans="1:8" x14ac:dyDescent="0.25">
      <c r="A2" s="4" t="s">
        <v>8</v>
      </c>
    </row>
    <row r="3" spans="1:8" x14ac:dyDescent="0.25">
      <c r="A3" s="4" t="s">
        <v>9</v>
      </c>
    </row>
    <row r="6" spans="1:8" ht="15.75" thickBot="1" x14ac:dyDescent="0.3">
      <c r="A6" t="s">
        <v>23</v>
      </c>
    </row>
    <row r="7" spans="1:8" x14ac:dyDescent="0.25">
      <c r="B7" s="11"/>
      <c r="C7" s="11"/>
      <c r="D7" s="11" t="s">
        <v>42</v>
      </c>
      <c r="E7" s="11" t="s">
        <v>44</v>
      </c>
      <c r="F7" s="11" t="s">
        <v>46</v>
      </c>
      <c r="G7" s="11" t="s">
        <v>48</v>
      </c>
      <c r="H7" s="11" t="s">
        <v>48</v>
      </c>
    </row>
    <row r="8" spans="1:8" ht="15.75" thickBot="1" x14ac:dyDescent="0.3">
      <c r="B8" s="12" t="s">
        <v>19</v>
      </c>
      <c r="C8" s="12" t="s">
        <v>20</v>
      </c>
      <c r="D8" s="12" t="s">
        <v>43</v>
      </c>
      <c r="E8" s="12" t="s">
        <v>45</v>
      </c>
      <c r="F8" s="12" t="s">
        <v>47</v>
      </c>
      <c r="G8" s="12" t="s">
        <v>49</v>
      </c>
      <c r="H8" s="12" t="s">
        <v>50</v>
      </c>
    </row>
    <row r="9" spans="1:8" x14ac:dyDescent="0.25">
      <c r="B9" s="8" t="s">
        <v>31</v>
      </c>
      <c r="C9" s="8" t="s">
        <v>32</v>
      </c>
      <c r="D9" s="8">
        <v>24</v>
      </c>
      <c r="E9" s="8">
        <v>0</v>
      </c>
      <c r="F9" s="8">
        <v>40</v>
      </c>
      <c r="G9" s="8">
        <v>26.666666666666661</v>
      </c>
      <c r="H9" s="8">
        <v>15</v>
      </c>
    </row>
    <row r="10" spans="1:8" ht="15.75" thickBot="1" x14ac:dyDescent="0.3">
      <c r="B10" s="5" t="s">
        <v>34</v>
      </c>
      <c r="C10" s="5" t="s">
        <v>35</v>
      </c>
      <c r="D10" s="5">
        <v>8</v>
      </c>
      <c r="E10" s="5">
        <v>0</v>
      </c>
      <c r="F10" s="5">
        <v>50</v>
      </c>
      <c r="G10" s="5">
        <v>30</v>
      </c>
      <c r="H10" s="5">
        <v>19.999999999999996</v>
      </c>
    </row>
    <row r="12" spans="1:8" ht="15.75" thickBot="1" x14ac:dyDescent="0.3">
      <c r="A12" t="s">
        <v>25</v>
      </c>
    </row>
    <row r="13" spans="1:8" x14ac:dyDescent="0.25">
      <c r="B13" s="11"/>
      <c r="C13" s="11"/>
      <c r="D13" s="11" t="s">
        <v>42</v>
      </c>
      <c r="E13" s="11" t="s">
        <v>51</v>
      </c>
      <c r="F13" s="11" t="s">
        <v>53</v>
      </c>
      <c r="G13" s="11" t="s">
        <v>48</v>
      </c>
      <c r="H13" s="11" t="s">
        <v>48</v>
      </c>
    </row>
    <row r="14" spans="1:8" ht="15.75" thickBot="1" x14ac:dyDescent="0.3">
      <c r="B14" s="12" t="s">
        <v>19</v>
      </c>
      <c r="C14" s="12" t="s">
        <v>20</v>
      </c>
      <c r="D14" s="12" t="s">
        <v>43</v>
      </c>
      <c r="E14" s="12" t="s">
        <v>52</v>
      </c>
      <c r="F14" s="12" t="s">
        <v>54</v>
      </c>
      <c r="G14" s="12" t="s">
        <v>49</v>
      </c>
      <c r="H14" s="12" t="s">
        <v>50</v>
      </c>
    </row>
    <row r="15" spans="1:8" x14ac:dyDescent="0.25">
      <c r="B15" s="8" t="s">
        <v>36</v>
      </c>
      <c r="C15" s="8" t="s">
        <v>3</v>
      </c>
      <c r="D15" s="8">
        <v>40</v>
      </c>
      <c r="E15" s="8">
        <v>15.999999999999998</v>
      </c>
      <c r="F15" s="8">
        <v>40</v>
      </c>
      <c r="G15" s="8">
        <v>39.999999999999993</v>
      </c>
      <c r="H15" s="8">
        <v>10</v>
      </c>
    </row>
    <row r="16" spans="1:8" ht="15.75" thickBot="1" x14ac:dyDescent="0.3">
      <c r="B16" s="5" t="s">
        <v>39</v>
      </c>
      <c r="C16" s="5" t="s">
        <v>4</v>
      </c>
      <c r="D16" s="5">
        <v>120</v>
      </c>
      <c r="E16" s="5">
        <v>6</v>
      </c>
      <c r="F16" s="5">
        <v>120</v>
      </c>
      <c r="G16" s="5">
        <v>40</v>
      </c>
      <c r="H16" s="5">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D719A-4931-44B8-A826-F56ED726553F}">
  <dimension ref="A1:J14"/>
  <sheetViews>
    <sheetView showGridLines="0" workbookViewId="0"/>
  </sheetViews>
  <sheetFormatPr defaultRowHeight="15" x14ac:dyDescent="0.25"/>
  <cols>
    <col min="1" max="1" width="2.28515625" customWidth="1"/>
    <col min="2" max="2" width="5.140625" bestFit="1" customWidth="1"/>
    <col min="3" max="3" width="10.42578125" bestFit="1" customWidth="1"/>
    <col min="4" max="4" width="6.140625" bestFit="1" customWidth="1"/>
    <col min="5" max="5" width="2.28515625" customWidth="1"/>
    <col min="6" max="6" width="6.42578125" bestFit="1" customWidth="1"/>
    <col min="7" max="7" width="9.5703125" bestFit="1" customWidth="1"/>
    <col min="8" max="8" width="2.28515625" customWidth="1"/>
    <col min="9" max="9" width="6.5703125" bestFit="1" customWidth="1"/>
    <col min="10" max="10" width="9.5703125" bestFit="1" customWidth="1"/>
  </cols>
  <sheetData>
    <row r="1" spans="1:10" x14ac:dyDescent="0.25">
      <c r="A1" s="4" t="s">
        <v>55</v>
      </c>
    </row>
    <row r="2" spans="1:10" x14ac:dyDescent="0.25">
      <c r="A2" s="4" t="s">
        <v>8</v>
      </c>
    </row>
    <row r="3" spans="1:10" x14ac:dyDescent="0.25">
      <c r="A3" s="4" t="s">
        <v>9</v>
      </c>
    </row>
    <row r="5" spans="1:10" ht="15.75" thickBot="1" x14ac:dyDescent="0.3"/>
    <row r="6" spans="1:10" x14ac:dyDescent="0.25">
      <c r="B6" s="11"/>
      <c r="C6" s="11" t="s">
        <v>46</v>
      </c>
      <c r="D6" s="11"/>
    </row>
    <row r="7" spans="1:10" ht="15.75" thickBot="1" x14ac:dyDescent="0.3">
      <c r="B7" s="12" t="s">
        <v>19</v>
      </c>
      <c r="C7" s="12" t="s">
        <v>20</v>
      </c>
      <c r="D7" s="12" t="s">
        <v>43</v>
      </c>
    </row>
    <row r="8" spans="1:10" ht="15.75" thickBot="1" x14ac:dyDescent="0.3">
      <c r="B8" s="5" t="s">
        <v>30</v>
      </c>
      <c r="C8" s="5"/>
      <c r="D8" s="9">
        <v>1360</v>
      </c>
    </row>
    <row r="10" spans="1:10" ht="15.75" thickBot="1" x14ac:dyDescent="0.3"/>
    <row r="11" spans="1:10" x14ac:dyDescent="0.25">
      <c r="B11" s="11"/>
      <c r="C11" s="11" t="s">
        <v>56</v>
      </c>
      <c r="D11" s="11"/>
      <c r="F11" s="11" t="s">
        <v>57</v>
      </c>
      <c r="G11" s="11" t="s">
        <v>46</v>
      </c>
      <c r="I11" s="11" t="s">
        <v>60</v>
      </c>
      <c r="J11" s="11" t="s">
        <v>46</v>
      </c>
    </row>
    <row r="12" spans="1:10" ht="15.75" thickBot="1" x14ac:dyDescent="0.3">
      <c r="B12" s="12" t="s">
        <v>19</v>
      </c>
      <c r="C12" s="12" t="s">
        <v>20</v>
      </c>
      <c r="D12" s="12" t="s">
        <v>43</v>
      </c>
      <c r="F12" s="12" t="s">
        <v>58</v>
      </c>
      <c r="G12" s="12" t="s">
        <v>59</v>
      </c>
      <c r="I12" s="12" t="s">
        <v>58</v>
      </c>
      <c r="J12" s="12" t="s">
        <v>59</v>
      </c>
    </row>
    <row r="13" spans="1:10" x14ac:dyDescent="0.25">
      <c r="B13" s="8" t="s">
        <v>31</v>
      </c>
      <c r="C13" s="8" t="s">
        <v>32</v>
      </c>
      <c r="D13" s="10">
        <v>24</v>
      </c>
      <c r="F13" s="10">
        <v>0</v>
      </c>
      <c r="G13" s="10">
        <v>400</v>
      </c>
      <c r="I13" s="10">
        <v>24</v>
      </c>
      <c r="J13" s="10">
        <v>1360</v>
      </c>
    </row>
    <row r="14" spans="1:10" ht="15.75" thickBot="1" x14ac:dyDescent="0.3">
      <c r="B14" s="5" t="s">
        <v>34</v>
      </c>
      <c r="C14" s="5" t="s">
        <v>35</v>
      </c>
      <c r="D14" s="9">
        <v>8</v>
      </c>
      <c r="F14" s="9">
        <v>0</v>
      </c>
      <c r="G14" s="9">
        <v>960</v>
      </c>
      <c r="I14" s="9">
        <v>8</v>
      </c>
      <c r="J14" s="9">
        <v>1360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F9A56-E6E3-4804-BD3F-0D5A57A47DDA}">
  <dimension ref="A1:E9"/>
  <sheetViews>
    <sheetView workbookViewId="0">
      <selection activeCell="C40" sqref="C40"/>
    </sheetView>
  </sheetViews>
  <sheetFormatPr defaultRowHeight="15" x14ac:dyDescent="0.25"/>
  <sheetData>
    <row r="1" spans="1:5" x14ac:dyDescent="0.25">
      <c r="B1" t="s">
        <v>2</v>
      </c>
      <c r="C1" t="s">
        <v>3</v>
      </c>
      <c r="D1" t="s">
        <v>4</v>
      </c>
    </row>
    <row r="2" spans="1:5" x14ac:dyDescent="0.25">
      <c r="A2" t="s">
        <v>1</v>
      </c>
      <c r="B2">
        <v>1</v>
      </c>
      <c r="C2">
        <v>4</v>
      </c>
      <c r="D2">
        <v>40</v>
      </c>
    </row>
    <row r="3" spans="1:5" x14ac:dyDescent="0.25">
      <c r="A3" t="s">
        <v>0</v>
      </c>
      <c r="B3">
        <v>2</v>
      </c>
      <c r="C3">
        <v>3</v>
      </c>
      <c r="D3">
        <v>50</v>
      </c>
    </row>
    <row r="4" spans="1:5" x14ac:dyDescent="0.25">
      <c r="A4" t="s">
        <v>5</v>
      </c>
      <c r="B4">
        <v>40</v>
      </c>
      <c r="C4">
        <v>120</v>
      </c>
    </row>
    <row r="5" spans="1:5" x14ac:dyDescent="0.25">
      <c r="C5" t="s">
        <v>2</v>
      </c>
      <c r="D5" t="s">
        <v>3</v>
      </c>
      <c r="E5" t="s">
        <v>4</v>
      </c>
    </row>
    <row r="6" spans="1:5" x14ac:dyDescent="0.25">
      <c r="A6" s="2" t="s">
        <v>1</v>
      </c>
      <c r="B6" s="3">
        <v>24</v>
      </c>
      <c r="C6" s="2">
        <v>1</v>
      </c>
      <c r="D6" s="2">
        <v>4</v>
      </c>
      <c r="E6" s="2">
        <v>40</v>
      </c>
    </row>
    <row r="7" spans="1:5" x14ac:dyDescent="0.25">
      <c r="A7" s="2" t="s">
        <v>0</v>
      </c>
      <c r="B7" s="3">
        <v>8</v>
      </c>
      <c r="C7" s="2">
        <v>2</v>
      </c>
      <c r="D7" s="2">
        <v>3</v>
      </c>
      <c r="E7" s="2">
        <v>50</v>
      </c>
    </row>
    <row r="8" spans="1:5" x14ac:dyDescent="0.25">
      <c r="C8" s="2">
        <f>SUMPRODUCT($B$6:$B$7,C6:C7)</f>
        <v>40</v>
      </c>
      <c r="D8" s="2">
        <f>SUMPRODUCT($B$6:$B$7,D6:D7)</f>
        <v>120</v>
      </c>
      <c r="E8" s="13" t="s">
        <v>6</v>
      </c>
    </row>
    <row r="9" spans="1:5" x14ac:dyDescent="0.25">
      <c r="C9" s="2">
        <f>B4</f>
        <v>40</v>
      </c>
      <c r="D9" s="2">
        <f>C4</f>
        <v>120</v>
      </c>
      <c r="E9" s="2">
        <f>SUMPRODUCT($B$6:$B$7,E6:E7)</f>
        <v>1360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68731-6A3F-439E-8DFA-46879BB044FD}">
  <dimension ref="A1:H24"/>
  <sheetViews>
    <sheetView showGridLines="0" workbookViewId="0">
      <selection activeCell="C23" sqref="C23"/>
    </sheetView>
  </sheetViews>
  <sheetFormatPr defaultRowHeight="15" outlineLevelRow="1" x14ac:dyDescent="0.25"/>
  <cols>
    <col min="1" max="1" width="2.28515625" customWidth="1"/>
    <col min="2" max="2" width="6.140625" bestFit="1" customWidth="1"/>
    <col min="3" max="3" width="29.7109375" bestFit="1" customWidth="1"/>
    <col min="4" max="4" width="6.140625" bestFit="1" customWidth="1"/>
    <col min="5" max="5" width="12.7109375" bestFit="1" customWidth="1"/>
    <col min="6" max="6" width="10.85546875" bestFit="1" customWidth="1"/>
    <col min="7" max="7" width="12" bestFit="1" customWidth="1"/>
    <col min="8" max="8" width="10" bestFit="1" customWidth="1"/>
  </cols>
  <sheetData>
    <row r="1" spans="1:8" x14ac:dyDescent="0.25">
      <c r="A1" s="4" t="s">
        <v>41</v>
      </c>
    </row>
    <row r="2" spans="1:8" x14ac:dyDescent="0.25">
      <c r="A2" s="4" t="s">
        <v>63</v>
      </c>
    </row>
    <row r="3" spans="1:8" x14ac:dyDescent="0.25">
      <c r="A3" s="4" t="s">
        <v>100</v>
      </c>
    </row>
    <row r="6" spans="1:8" ht="15.75" thickBot="1" x14ac:dyDescent="0.3">
      <c r="A6" t="s">
        <v>23</v>
      </c>
    </row>
    <row r="7" spans="1:8" x14ac:dyDescent="0.25">
      <c r="B7" s="11"/>
      <c r="C7" s="11"/>
      <c r="D7" s="11" t="s">
        <v>42</v>
      </c>
      <c r="E7" s="11" t="s">
        <v>44</v>
      </c>
      <c r="F7" s="11" t="s">
        <v>46</v>
      </c>
      <c r="G7" s="11" t="s">
        <v>48</v>
      </c>
      <c r="H7" s="11" t="s">
        <v>48</v>
      </c>
    </row>
    <row r="8" spans="1:8" ht="15.75" thickBot="1" x14ac:dyDescent="0.3">
      <c r="B8" s="12" t="s">
        <v>19</v>
      </c>
      <c r="C8" s="12" t="s">
        <v>20</v>
      </c>
      <c r="D8" s="12" t="s">
        <v>43</v>
      </c>
      <c r="E8" s="12" t="s">
        <v>45</v>
      </c>
      <c r="F8" s="12" t="s">
        <v>47</v>
      </c>
      <c r="G8" s="12" t="s">
        <v>49</v>
      </c>
      <c r="H8" s="12" t="s">
        <v>50</v>
      </c>
    </row>
    <row r="9" spans="1:8" x14ac:dyDescent="0.25">
      <c r="B9" s="15" t="s">
        <v>66</v>
      </c>
      <c r="C9" s="14"/>
      <c r="D9" s="14"/>
      <c r="E9" s="14"/>
      <c r="F9" s="14"/>
      <c r="G9" s="14"/>
      <c r="H9" s="14"/>
    </row>
    <row r="10" spans="1:8" outlineLevel="1" x14ac:dyDescent="0.25">
      <c r="B10" s="8" t="s">
        <v>34</v>
      </c>
      <c r="C10" s="8" t="s">
        <v>87</v>
      </c>
      <c r="D10" s="8">
        <v>0.39999999999999991</v>
      </c>
      <c r="E10" s="8">
        <v>0</v>
      </c>
      <c r="F10" s="8">
        <v>0.2</v>
      </c>
      <c r="G10" s="8">
        <v>1E+30</v>
      </c>
      <c r="H10" s="8">
        <v>4.9999999999999961E-2</v>
      </c>
    </row>
    <row r="11" spans="1:8" outlineLevel="1" x14ac:dyDescent="0.25">
      <c r="B11" s="8" t="s">
        <v>64</v>
      </c>
      <c r="C11" s="8" t="s">
        <v>88</v>
      </c>
      <c r="D11" s="8">
        <v>0.1</v>
      </c>
      <c r="E11" s="8">
        <v>0</v>
      </c>
      <c r="F11" s="8">
        <v>0.10000000000000003</v>
      </c>
      <c r="G11" s="8">
        <v>2.2222222222222216E-2</v>
      </c>
      <c r="H11" s="8">
        <v>1E+30</v>
      </c>
    </row>
    <row r="12" spans="1:8" ht="15.75" outlineLevel="1" thickBot="1" x14ac:dyDescent="0.3">
      <c r="B12" s="5" t="s">
        <v>65</v>
      </c>
      <c r="C12" s="5" t="s">
        <v>89</v>
      </c>
      <c r="D12" s="5">
        <v>0.5</v>
      </c>
      <c r="E12" s="5">
        <v>0</v>
      </c>
      <c r="F12" s="5">
        <v>0.06</v>
      </c>
      <c r="G12" s="5">
        <v>0.14000000000000001</v>
      </c>
      <c r="H12" s="5">
        <v>0.04</v>
      </c>
    </row>
    <row r="13" spans="1:8" x14ac:dyDescent="0.25">
      <c r="B13" s="7"/>
      <c r="C13" s="7"/>
      <c r="D13" s="7"/>
      <c r="E13" s="7"/>
      <c r="F13" s="7"/>
      <c r="G13" s="7"/>
      <c r="H13" s="7"/>
    </row>
    <row r="15" spans="1:8" ht="15.75" thickBot="1" x14ac:dyDescent="0.3">
      <c r="A15" t="s">
        <v>25</v>
      </c>
    </row>
    <row r="16" spans="1:8" x14ac:dyDescent="0.25">
      <c r="B16" s="11"/>
      <c r="C16" s="11"/>
      <c r="D16" s="11" t="s">
        <v>42</v>
      </c>
      <c r="E16" s="11" t="s">
        <v>51</v>
      </c>
      <c r="F16" s="11" t="s">
        <v>53</v>
      </c>
      <c r="G16" s="11" t="s">
        <v>48</v>
      </c>
      <c r="H16" s="11" t="s">
        <v>48</v>
      </c>
    </row>
    <row r="17" spans="2:8" ht="15.75" thickBot="1" x14ac:dyDescent="0.3">
      <c r="B17" s="12" t="s">
        <v>19</v>
      </c>
      <c r="C17" s="12" t="s">
        <v>20</v>
      </c>
      <c r="D17" s="12" t="s">
        <v>43</v>
      </c>
      <c r="E17" s="12" t="s">
        <v>52</v>
      </c>
      <c r="F17" s="12" t="s">
        <v>54</v>
      </c>
      <c r="G17" s="12" t="s">
        <v>49</v>
      </c>
      <c r="H17" s="12" t="s">
        <v>50</v>
      </c>
    </row>
    <row r="18" spans="2:8" x14ac:dyDescent="0.25">
      <c r="B18" s="8" t="s">
        <v>94</v>
      </c>
      <c r="C18" s="8" t="s">
        <v>90</v>
      </c>
      <c r="D18" s="8">
        <v>0.99999999999999989</v>
      </c>
      <c r="E18" s="8">
        <v>4.4444444444444425E-2</v>
      </c>
      <c r="F18" s="8">
        <v>1</v>
      </c>
      <c r="G18" s="8">
        <v>2.6999999999999971</v>
      </c>
      <c r="H18" s="8">
        <v>0.27000000000000007</v>
      </c>
    </row>
    <row r="19" spans="2:8" x14ac:dyDescent="0.25">
      <c r="B19" s="31" t="s">
        <v>101</v>
      </c>
      <c r="C19" s="31" t="s">
        <v>91</v>
      </c>
      <c r="D19" s="31">
        <v>4.9999999999999996E-2</v>
      </c>
      <c r="E19" s="32">
        <v>1.5555555555555558</v>
      </c>
      <c r="F19" s="31">
        <v>0.05</v>
      </c>
      <c r="G19" s="31">
        <v>2.700000000000001E-2</v>
      </c>
      <c r="H19" s="31">
        <v>2.6999999999999989E-2</v>
      </c>
    </row>
    <row r="20" spans="2:8" x14ac:dyDescent="0.25">
      <c r="B20" s="22" t="s">
        <v>105</v>
      </c>
      <c r="C20" s="8"/>
      <c r="D20" s="8"/>
      <c r="E20" s="8"/>
      <c r="F20" s="8"/>
      <c r="G20" s="8"/>
      <c r="H20" s="8"/>
    </row>
    <row r="21" spans="2:8" outlineLevel="1" x14ac:dyDescent="0.25">
      <c r="B21" s="8" t="s">
        <v>102</v>
      </c>
      <c r="C21" s="8" t="s">
        <v>92</v>
      </c>
      <c r="D21" s="8">
        <v>0.39999999999999991</v>
      </c>
      <c r="E21" s="8">
        <v>0</v>
      </c>
      <c r="F21" s="8">
        <v>0.1</v>
      </c>
      <c r="G21" s="8">
        <v>0.29999999999999993</v>
      </c>
      <c r="H21" s="8">
        <v>1E+30</v>
      </c>
    </row>
    <row r="22" spans="2:8" outlineLevel="1" x14ac:dyDescent="0.25">
      <c r="B22" s="8" t="s">
        <v>103</v>
      </c>
      <c r="C22" s="8" t="s">
        <v>93</v>
      </c>
      <c r="D22" s="8">
        <v>0.1</v>
      </c>
      <c r="E22" s="8">
        <v>-2.2222222222222216E-2</v>
      </c>
      <c r="F22" s="8">
        <v>0.1</v>
      </c>
      <c r="G22" s="8">
        <v>0.54000000000000037</v>
      </c>
      <c r="H22" s="8">
        <v>0.1</v>
      </c>
    </row>
    <row r="23" spans="2:8" ht="15.75" outlineLevel="1" thickBot="1" x14ac:dyDescent="0.3">
      <c r="B23" s="5" t="s">
        <v>104</v>
      </c>
      <c r="C23" s="5" t="s">
        <v>95</v>
      </c>
      <c r="D23" s="5">
        <v>0.5</v>
      </c>
      <c r="E23" s="5">
        <v>0</v>
      </c>
      <c r="F23" s="5">
        <v>0.2</v>
      </c>
      <c r="G23" s="5">
        <v>0.3000000000000001</v>
      </c>
      <c r="H23" s="5">
        <v>1E+30</v>
      </c>
    </row>
    <row r="24" spans="2:8" x14ac:dyDescent="0.25">
      <c r="B24" s="7"/>
      <c r="C24" s="7"/>
      <c r="D24" s="7"/>
      <c r="E24" s="7"/>
      <c r="F24" s="7"/>
      <c r="G24" s="7"/>
      <c r="H24"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4979-E881-4CDB-BD7F-F5E0CBD87814}">
  <dimension ref="A1:E24"/>
  <sheetViews>
    <sheetView workbookViewId="0">
      <selection activeCell="E13" sqref="E13"/>
    </sheetView>
  </sheetViews>
  <sheetFormatPr defaultRowHeight="15" x14ac:dyDescent="0.25"/>
  <cols>
    <col min="1" max="1" width="28.5703125" bestFit="1" customWidth="1"/>
    <col min="2" max="2" width="12.140625" bestFit="1" customWidth="1"/>
    <col min="3" max="3" width="20.42578125" bestFit="1" customWidth="1"/>
    <col min="4" max="4" width="7.7109375" bestFit="1" customWidth="1"/>
    <col min="5" max="5" width="12.5703125" customWidth="1"/>
  </cols>
  <sheetData>
    <row r="1" spans="1:5" x14ac:dyDescent="0.25">
      <c r="A1" t="s">
        <v>96</v>
      </c>
      <c r="B1" t="s">
        <v>81</v>
      </c>
      <c r="C1" t="s">
        <v>82</v>
      </c>
      <c r="D1" t="s">
        <v>83</v>
      </c>
    </row>
    <row r="2" spans="1:5" x14ac:dyDescent="0.25">
      <c r="A2" t="s">
        <v>74</v>
      </c>
      <c r="B2" s="17">
        <v>0.1</v>
      </c>
      <c r="C2">
        <v>0.1</v>
      </c>
      <c r="D2" s="17">
        <v>0.2</v>
      </c>
    </row>
    <row r="3" spans="1:5" x14ac:dyDescent="0.25">
      <c r="A3" t="s">
        <v>75</v>
      </c>
      <c r="B3" s="17">
        <v>0.1</v>
      </c>
      <c r="C3">
        <v>0.05</v>
      </c>
      <c r="D3" s="17">
        <v>0.1</v>
      </c>
    </row>
    <row r="4" spans="1:5" x14ac:dyDescent="0.25">
      <c r="A4" t="s">
        <v>76</v>
      </c>
      <c r="B4" s="17">
        <v>0.2</v>
      </c>
      <c r="C4">
        <v>0.01</v>
      </c>
      <c r="D4" s="17">
        <v>0.06</v>
      </c>
    </row>
    <row r="6" spans="1:5" x14ac:dyDescent="0.25">
      <c r="A6" s="4" t="s">
        <v>84</v>
      </c>
    </row>
    <row r="7" spans="1:5" x14ac:dyDescent="0.25">
      <c r="A7" s="2" t="s">
        <v>74</v>
      </c>
      <c r="B7" s="20">
        <v>0.39999999999999991</v>
      </c>
      <c r="C7" s="17"/>
      <c r="D7" s="17"/>
      <c r="E7" s="19"/>
    </row>
    <row r="8" spans="1:5" x14ac:dyDescent="0.25">
      <c r="A8" s="2" t="s">
        <v>75</v>
      </c>
      <c r="B8" s="20">
        <v>0.1</v>
      </c>
      <c r="C8" s="17"/>
      <c r="D8" s="17"/>
      <c r="E8" s="19"/>
    </row>
    <row r="9" spans="1:5" x14ac:dyDescent="0.25">
      <c r="A9" s="2" t="s">
        <v>76</v>
      </c>
      <c r="B9" s="20">
        <v>0.5</v>
      </c>
      <c r="C9" s="17"/>
      <c r="D9" s="17"/>
      <c r="E9" s="19"/>
    </row>
    <row r="10" spans="1:5" x14ac:dyDescent="0.25">
      <c r="A10" s="24"/>
      <c r="B10" s="26"/>
      <c r="C10" s="17"/>
      <c r="D10" s="17"/>
      <c r="E10" s="19"/>
    </row>
    <row r="11" spans="1:5" x14ac:dyDescent="0.25">
      <c r="A11" s="23" t="s">
        <v>99</v>
      </c>
      <c r="B11" s="26">
        <v>1</v>
      </c>
      <c r="C11" s="17"/>
      <c r="D11" s="17"/>
      <c r="E11" s="19"/>
    </row>
    <row r="12" spans="1:5" x14ac:dyDescent="0.25">
      <c r="A12" s="23" t="s">
        <v>97</v>
      </c>
      <c r="B12" s="26">
        <v>0.05</v>
      </c>
      <c r="C12" s="17"/>
      <c r="D12" s="17"/>
      <c r="E12" s="19"/>
    </row>
    <row r="13" spans="1:5" x14ac:dyDescent="0.25">
      <c r="A13" s="23" t="s">
        <v>98</v>
      </c>
      <c r="B13" s="30">
        <v>300000</v>
      </c>
      <c r="C13" s="17"/>
      <c r="D13" s="17"/>
      <c r="E13" s="19"/>
    </row>
    <row r="14" spans="1:5" s="25" customFormat="1" x14ac:dyDescent="0.25">
      <c r="A14" s="24"/>
      <c r="B14" s="26"/>
      <c r="C14" s="27"/>
      <c r="D14" s="27"/>
      <c r="E14" s="28"/>
    </row>
    <row r="15" spans="1:5" s="25" customFormat="1" x14ac:dyDescent="0.25">
      <c r="A15" s="29" t="s">
        <v>85</v>
      </c>
      <c r="B15" s="26"/>
      <c r="C15" s="27"/>
      <c r="D15" s="27"/>
      <c r="E15" s="28"/>
    </row>
    <row r="16" spans="1:5" x14ac:dyDescent="0.25">
      <c r="A16" s="23" t="s">
        <v>77</v>
      </c>
      <c r="B16" s="33">
        <f>SUMPRODUCT($B$7:$B$9,D2:D4)</f>
        <v>0.12</v>
      </c>
      <c r="C16" s="34"/>
    </row>
    <row r="17" spans="1:4" s="25" customFormat="1" x14ac:dyDescent="0.25">
      <c r="A17" s="24"/>
      <c r="B17" s="21"/>
    </row>
    <row r="18" spans="1:4" s="25" customFormat="1" x14ac:dyDescent="0.25">
      <c r="A18" s="24"/>
      <c r="B18" s="21"/>
    </row>
    <row r="19" spans="1:4" x14ac:dyDescent="0.25">
      <c r="A19" s="4" t="s">
        <v>25</v>
      </c>
    </row>
    <row r="20" spans="1:4" x14ac:dyDescent="0.25">
      <c r="A20" t="s">
        <v>78</v>
      </c>
      <c r="B20" s="16">
        <f>SUM(B7:B9)</f>
        <v>0.99999999999999989</v>
      </c>
      <c r="C20" t="s">
        <v>61</v>
      </c>
      <c r="D20" s="16">
        <f>B11</f>
        <v>1</v>
      </c>
    </row>
    <row r="21" spans="1:4" x14ac:dyDescent="0.25">
      <c r="A21" t="s">
        <v>79</v>
      </c>
      <c r="B21">
        <f>SUMPRODUCT($B$7:$B$9,C2:C4)</f>
        <v>4.9999999999999996E-2</v>
      </c>
      <c r="C21" t="s">
        <v>67</v>
      </c>
      <c r="D21" s="17">
        <f>B12</f>
        <v>0.05</v>
      </c>
    </row>
    <row r="22" spans="1:4" x14ac:dyDescent="0.25">
      <c r="A22" t="s">
        <v>71</v>
      </c>
      <c r="B22" s="16">
        <f>B7</f>
        <v>0.39999999999999991</v>
      </c>
      <c r="C22" t="s">
        <v>68</v>
      </c>
      <c r="D22" s="18">
        <f>B2</f>
        <v>0.1</v>
      </c>
    </row>
    <row r="23" spans="1:4" x14ac:dyDescent="0.25">
      <c r="A23" t="s">
        <v>72</v>
      </c>
      <c r="B23" s="16">
        <f>B8</f>
        <v>0.1</v>
      </c>
      <c r="C23" t="s">
        <v>68</v>
      </c>
      <c r="D23" s="18">
        <f>B3</f>
        <v>0.1</v>
      </c>
    </row>
    <row r="24" spans="1:4" x14ac:dyDescent="0.25">
      <c r="A24" t="s">
        <v>73</v>
      </c>
      <c r="B24" s="16">
        <f>B9</f>
        <v>0.5</v>
      </c>
      <c r="C24" t="s">
        <v>68</v>
      </c>
      <c r="D24" s="18">
        <f>B4</f>
        <v>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3775-CBE1-4965-A594-D362763D4EFD}">
  <dimension ref="A1:H16"/>
  <sheetViews>
    <sheetView showGridLines="0" workbookViewId="0"/>
  </sheetViews>
  <sheetFormatPr defaultRowHeight="15" x14ac:dyDescent="0.25"/>
  <cols>
    <col min="1" max="1" width="2.28515625" customWidth="1"/>
    <col min="2" max="2" width="6.140625" bestFit="1" customWidth="1"/>
    <col min="3" max="3" width="22" bestFit="1" customWidth="1"/>
    <col min="4" max="4" width="6.140625" bestFit="1" customWidth="1"/>
    <col min="5" max="5" width="8.7109375" bestFit="1" customWidth="1"/>
    <col min="6" max="6" width="10.85546875" bestFit="1" customWidth="1"/>
    <col min="7" max="7" width="12" bestFit="1" customWidth="1"/>
    <col min="8" max="8" width="10" bestFit="1" customWidth="1"/>
  </cols>
  <sheetData>
    <row r="1" spans="1:8" x14ac:dyDescent="0.25">
      <c r="A1" s="4" t="s">
        <v>41</v>
      </c>
    </row>
    <row r="2" spans="1:8" x14ac:dyDescent="0.25">
      <c r="A2" s="4" t="s">
        <v>125</v>
      </c>
    </row>
    <row r="3" spans="1:8" x14ac:dyDescent="0.25">
      <c r="A3" s="4" t="s">
        <v>126</v>
      </c>
    </row>
    <row r="6" spans="1:8" ht="15.75" thickBot="1" x14ac:dyDescent="0.3">
      <c r="A6" t="s">
        <v>23</v>
      </c>
    </row>
    <row r="7" spans="1:8" x14ac:dyDescent="0.25">
      <c r="B7" s="11"/>
      <c r="C7" s="11"/>
      <c r="D7" s="11" t="s">
        <v>42</v>
      </c>
      <c r="E7" s="11" t="s">
        <v>44</v>
      </c>
      <c r="F7" s="11" t="s">
        <v>46</v>
      </c>
      <c r="G7" s="11" t="s">
        <v>48</v>
      </c>
      <c r="H7" s="11" t="s">
        <v>48</v>
      </c>
    </row>
    <row r="8" spans="1:8" ht="15.75" thickBot="1" x14ac:dyDescent="0.3">
      <c r="B8" s="12" t="s">
        <v>19</v>
      </c>
      <c r="C8" s="12" t="s">
        <v>20</v>
      </c>
      <c r="D8" s="12" t="s">
        <v>43</v>
      </c>
      <c r="E8" s="12" t="s">
        <v>45</v>
      </c>
      <c r="F8" s="12" t="s">
        <v>47</v>
      </c>
      <c r="G8" s="12" t="s">
        <v>49</v>
      </c>
      <c r="H8" s="12" t="s">
        <v>50</v>
      </c>
    </row>
    <row r="9" spans="1:8" x14ac:dyDescent="0.25">
      <c r="B9" s="8" t="s">
        <v>86</v>
      </c>
      <c r="C9" s="8" t="s">
        <v>121</v>
      </c>
      <c r="D9" s="41">
        <v>16</v>
      </c>
      <c r="E9" s="8">
        <v>0</v>
      </c>
      <c r="F9" s="8">
        <v>40</v>
      </c>
      <c r="G9" s="8">
        <v>39.999999999999993</v>
      </c>
      <c r="H9" s="8">
        <v>10.000000000000004</v>
      </c>
    </row>
    <row r="10" spans="1:8" ht="15.75" thickBot="1" x14ac:dyDescent="0.3">
      <c r="B10" s="5" t="s">
        <v>127</v>
      </c>
      <c r="C10" s="5" t="s">
        <v>122</v>
      </c>
      <c r="D10" s="42">
        <v>5.9999999999999982</v>
      </c>
      <c r="E10" s="5">
        <v>0</v>
      </c>
      <c r="F10" s="5">
        <v>120</v>
      </c>
      <c r="G10" s="5">
        <v>40.000000000000014</v>
      </c>
      <c r="H10" s="5">
        <v>60</v>
      </c>
    </row>
    <row r="12" spans="1:8" ht="15.75" thickBot="1" x14ac:dyDescent="0.3">
      <c r="A12" t="s">
        <v>25</v>
      </c>
    </row>
    <row r="13" spans="1:8" x14ac:dyDescent="0.25">
      <c r="B13" s="11"/>
      <c r="C13" s="11"/>
      <c r="D13" s="11" t="s">
        <v>42</v>
      </c>
      <c r="E13" s="11" t="s">
        <v>51</v>
      </c>
      <c r="F13" s="11" t="s">
        <v>53</v>
      </c>
      <c r="G13" s="11" t="s">
        <v>48</v>
      </c>
      <c r="H13" s="11" t="s">
        <v>48</v>
      </c>
    </row>
    <row r="14" spans="1:8" ht="15.75" thickBot="1" x14ac:dyDescent="0.3">
      <c r="B14" s="12" t="s">
        <v>19</v>
      </c>
      <c r="C14" s="12" t="s">
        <v>20</v>
      </c>
      <c r="D14" s="12" t="s">
        <v>43</v>
      </c>
      <c r="E14" s="12" t="s">
        <v>52</v>
      </c>
      <c r="F14" s="12" t="s">
        <v>54</v>
      </c>
      <c r="G14" s="12" t="s">
        <v>49</v>
      </c>
      <c r="H14" s="12" t="s">
        <v>50</v>
      </c>
    </row>
    <row r="15" spans="1:8" x14ac:dyDescent="0.25">
      <c r="B15" s="8" t="s">
        <v>69</v>
      </c>
      <c r="C15" s="8" t="s">
        <v>128</v>
      </c>
      <c r="D15" s="8">
        <v>39.999999999999993</v>
      </c>
      <c r="E15" s="41">
        <v>24</v>
      </c>
      <c r="F15" s="8">
        <v>40</v>
      </c>
      <c r="G15" s="8">
        <v>26.666666666666664</v>
      </c>
      <c r="H15" s="8">
        <v>14.999999999999995</v>
      </c>
    </row>
    <row r="16" spans="1:8" ht="15.75" thickBot="1" x14ac:dyDescent="0.3">
      <c r="B16" s="5" t="s">
        <v>70</v>
      </c>
      <c r="C16" s="5" t="s">
        <v>121</v>
      </c>
      <c r="D16" s="5">
        <v>49.999999999999993</v>
      </c>
      <c r="E16" s="42">
        <v>8.0000000000000036</v>
      </c>
      <c r="F16" s="5">
        <v>50</v>
      </c>
      <c r="G16" s="5">
        <v>29.999999999999989</v>
      </c>
      <c r="H16" s="5">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3EA4-2B35-4B0F-89E3-E26BB361244B}">
  <dimension ref="A1:L18"/>
  <sheetViews>
    <sheetView tabSelected="1" workbookViewId="0">
      <selection activeCell="E24" sqref="E24"/>
    </sheetView>
  </sheetViews>
  <sheetFormatPr defaultRowHeight="15" x14ac:dyDescent="0.25"/>
  <cols>
    <col min="1" max="1" width="13.42578125" bestFit="1" customWidth="1"/>
    <col min="2" max="2" width="11.42578125" bestFit="1" customWidth="1"/>
    <col min="3" max="3" width="12.42578125" customWidth="1"/>
    <col min="9" max="9" width="15.85546875" bestFit="1" customWidth="1"/>
    <col min="12" max="12" width="11" customWidth="1"/>
  </cols>
  <sheetData>
    <row r="1" spans="1:12" x14ac:dyDescent="0.25">
      <c r="A1" t="s">
        <v>106</v>
      </c>
    </row>
    <row r="3" spans="1:12" x14ac:dyDescent="0.25">
      <c r="B3" s="35" t="s">
        <v>107</v>
      </c>
      <c r="C3" s="35"/>
    </row>
    <row r="4" spans="1:12" x14ac:dyDescent="0.25">
      <c r="A4" t="s">
        <v>108</v>
      </c>
      <c r="B4" t="s">
        <v>2</v>
      </c>
      <c r="C4" t="s">
        <v>3</v>
      </c>
      <c r="D4" t="s">
        <v>6</v>
      </c>
      <c r="G4" t="s">
        <v>113</v>
      </c>
    </row>
    <row r="5" spans="1:12" ht="15" customHeight="1" x14ac:dyDescent="0.25">
      <c r="A5" t="s">
        <v>1</v>
      </c>
      <c r="B5">
        <v>1</v>
      </c>
      <c r="C5">
        <v>4</v>
      </c>
      <c r="D5">
        <v>40</v>
      </c>
      <c r="G5" s="36" t="s">
        <v>119</v>
      </c>
      <c r="H5" s="36"/>
      <c r="I5" s="36"/>
      <c r="J5" s="36"/>
      <c r="K5" s="36"/>
      <c r="L5" s="36"/>
    </row>
    <row r="6" spans="1:12" ht="20.25" customHeight="1" x14ac:dyDescent="0.25">
      <c r="A6" t="s">
        <v>0</v>
      </c>
      <c r="B6">
        <v>2</v>
      </c>
      <c r="C6">
        <v>3</v>
      </c>
      <c r="D6">
        <v>50</v>
      </c>
      <c r="G6" s="36"/>
      <c r="H6" s="36"/>
      <c r="I6" s="36"/>
      <c r="J6" s="36"/>
      <c r="K6" s="36"/>
      <c r="L6" s="36"/>
    </row>
    <row r="7" spans="1:12" x14ac:dyDescent="0.25">
      <c r="A7" t="s">
        <v>109</v>
      </c>
      <c r="B7">
        <v>40</v>
      </c>
      <c r="C7">
        <v>120</v>
      </c>
      <c r="G7" t="s">
        <v>114</v>
      </c>
    </row>
    <row r="8" spans="1:12" ht="9" customHeight="1" x14ac:dyDescent="0.25">
      <c r="G8" s="37" t="s">
        <v>120</v>
      </c>
      <c r="H8" s="37"/>
      <c r="I8" s="37"/>
      <c r="J8" s="37"/>
      <c r="K8" s="37"/>
      <c r="L8" s="37"/>
    </row>
    <row r="9" spans="1:12" ht="13.5" customHeight="1" x14ac:dyDescent="0.25">
      <c r="G9" s="37"/>
      <c r="H9" s="37"/>
      <c r="I9" s="37"/>
      <c r="J9" s="37"/>
      <c r="K9" s="37"/>
      <c r="L9" s="37"/>
    </row>
    <row r="10" spans="1:12" ht="27.75" customHeight="1" x14ac:dyDescent="0.25">
      <c r="A10" s="4" t="s">
        <v>80</v>
      </c>
      <c r="G10" s="37"/>
      <c r="H10" s="37"/>
      <c r="I10" s="37"/>
      <c r="J10" s="37"/>
      <c r="K10" s="37"/>
      <c r="L10" s="37"/>
    </row>
    <row r="11" spans="1:12" ht="29.25" customHeight="1" x14ac:dyDescent="0.25">
      <c r="B11" t="s">
        <v>121</v>
      </c>
      <c r="C11" t="s">
        <v>122</v>
      </c>
    </row>
    <row r="12" spans="1:12" x14ac:dyDescent="0.25">
      <c r="B12" s="1">
        <v>16</v>
      </c>
      <c r="C12" s="1">
        <v>6</v>
      </c>
      <c r="G12" s="4" t="s">
        <v>113</v>
      </c>
      <c r="I12" s="39" t="s">
        <v>114</v>
      </c>
    </row>
    <row r="13" spans="1:12" x14ac:dyDescent="0.25">
      <c r="A13" s="4" t="s">
        <v>85</v>
      </c>
      <c r="G13" t="s">
        <v>110</v>
      </c>
      <c r="I13" s="40" t="s">
        <v>115</v>
      </c>
    </row>
    <row r="14" spans="1:12" x14ac:dyDescent="0.25">
      <c r="A14" s="38" t="s">
        <v>123</v>
      </c>
      <c r="B14">
        <f>B7*B12+C7*C12</f>
        <v>1360</v>
      </c>
      <c r="G14" t="s">
        <v>112</v>
      </c>
      <c r="I14" s="40" t="s">
        <v>116</v>
      </c>
    </row>
    <row r="15" spans="1:12" x14ac:dyDescent="0.25">
      <c r="G15" t="s">
        <v>111</v>
      </c>
      <c r="I15" s="40" t="s">
        <v>124</v>
      </c>
    </row>
    <row r="16" spans="1:12" x14ac:dyDescent="0.25">
      <c r="A16" s="4" t="s">
        <v>62</v>
      </c>
      <c r="G16" t="s">
        <v>118</v>
      </c>
      <c r="I16" s="40" t="s">
        <v>117</v>
      </c>
    </row>
    <row r="17" spans="1:4" x14ac:dyDescent="0.25">
      <c r="A17" s="38" t="s">
        <v>1</v>
      </c>
      <c r="B17">
        <f>B5*B12+C5*C12</f>
        <v>40</v>
      </c>
      <c r="C17" t="s">
        <v>68</v>
      </c>
      <c r="D17">
        <v>40</v>
      </c>
    </row>
    <row r="18" spans="1:4" x14ac:dyDescent="0.25">
      <c r="A18" s="38" t="s">
        <v>0</v>
      </c>
      <c r="B18">
        <f>B6*B12+C6*C12</f>
        <v>50</v>
      </c>
      <c r="C18" t="s">
        <v>68</v>
      </c>
      <c r="D18">
        <v>50</v>
      </c>
    </row>
  </sheetData>
  <mergeCells count="3">
    <mergeCell ref="B3:C3"/>
    <mergeCell ref="G8:L10"/>
    <mergeCell ref="G5: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Answer Report 1</vt:lpstr>
      <vt:lpstr>Sensitivity Report 1</vt:lpstr>
      <vt:lpstr>Limits Report 1</vt:lpstr>
      <vt:lpstr>Sheet1</vt:lpstr>
      <vt:lpstr>Sensitivity Report 2</vt:lpstr>
      <vt:lpstr>Sheet5</vt:lpstr>
      <vt:lpstr>Sensitivity Report 3</vt:lpstr>
      <vt:lpstr>Sheet21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Myers,Johnny</dc:creator>
  <cp:lastModifiedBy>Myers,Johnny</cp:lastModifiedBy>
  <cp:lastPrinted>2019-10-08T22:54:25Z</cp:lastPrinted>
  <dcterms:created xsi:type="dcterms:W3CDTF">2019-10-08T22:25:18Z</dcterms:created>
  <dcterms:modified xsi:type="dcterms:W3CDTF">2019-10-09T01:14:38Z</dcterms:modified>
</cp:coreProperties>
</file>