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k1" sheetId="1" r:id="rId4"/>
    <sheet state="visible" name="Wk2" sheetId="2" r:id="rId5"/>
    <sheet state="visible" name="Wk3" sheetId="3" r:id="rId6"/>
    <sheet state="visible" name="Wk4" sheetId="4" r:id="rId7"/>
    <sheet state="visible" name="Wk5" sheetId="5" r:id="rId8"/>
    <sheet state="visible" name="Month" sheetId="6" r:id="rId9"/>
    <sheet state="visible" name="Reading" sheetId="7" r:id="rId10"/>
  </sheets>
  <definedNames/>
  <calcPr/>
</workbook>
</file>

<file path=xl/sharedStrings.xml><?xml version="1.0" encoding="utf-8"?>
<sst xmlns="http://schemas.openxmlformats.org/spreadsheetml/2006/main" count="266" uniqueCount="81">
  <si>
    <t>Day 1</t>
  </si>
  <si>
    <t>Day 2</t>
  </si>
  <si>
    <t>Day 3</t>
  </si>
  <si>
    <t>Day 4</t>
  </si>
  <si>
    <t>Day 5</t>
  </si>
  <si>
    <t>Project</t>
  </si>
  <si>
    <t>Description</t>
  </si>
  <si>
    <t>Recurring</t>
  </si>
  <si>
    <t>Industry</t>
  </si>
  <si>
    <t>linkedin</t>
  </si>
  <si>
    <t>Strategy</t>
  </si>
  <si>
    <t>?</t>
  </si>
  <si>
    <t>Mastedon</t>
  </si>
  <si>
    <t>read pubs</t>
  </si>
  <si>
    <t>One-time</t>
  </si>
  <si>
    <t>newsletter</t>
  </si>
  <si>
    <t>Industry Pubs</t>
  </si>
  <si>
    <t>hackster.io</t>
  </si>
  <si>
    <t>Starting</t>
  </si>
  <si>
    <t>Week 1</t>
  </si>
  <si>
    <t>Week 2</t>
  </si>
  <si>
    <t>Week 3</t>
  </si>
  <si>
    <t>Week 4</t>
  </si>
  <si>
    <t>Week 5</t>
  </si>
  <si>
    <t>Total</t>
  </si>
  <si>
    <t>Category</t>
  </si>
  <si>
    <t>%</t>
  </si>
  <si>
    <t>Admin</t>
  </si>
  <si>
    <t>Comm</t>
  </si>
  <si>
    <t>Strategy/R&amp;D</t>
  </si>
  <si>
    <t>ACS</t>
  </si>
  <si>
    <t>IoT</t>
  </si>
  <si>
    <t>Other</t>
  </si>
  <si>
    <t>AMR</t>
  </si>
  <si>
    <t>SDV</t>
  </si>
  <si>
    <t>Auto</t>
  </si>
  <si>
    <t>Services</t>
  </si>
  <si>
    <t>Upstream</t>
  </si>
  <si>
    <t>Reading</t>
  </si>
  <si>
    <t>Research</t>
  </si>
  <si>
    <t>SelfDev</t>
  </si>
  <si>
    <t>Should be 60</t>
  </si>
  <si>
    <t>Observations</t>
  </si>
  <si>
    <t>sources of information</t>
  </si>
  <si>
    <t>news</t>
  </si>
  <si>
    <t>competitor updates</t>
  </si>
  <si>
    <t>Technical</t>
  </si>
  <si>
    <t>HBR</t>
  </si>
  <si>
    <t>lwn.net</t>
  </si>
  <si>
    <t>Docker dev</t>
  </si>
  <si>
    <t>https://em.docker.com/NzkwLVNTQi0zNzUAAAGSbM7wVpjj7YLLstpgnC9PEoCEWp3P_8D6hL8PZMOIaitNI2_l4smvGxv7XP3g22FbayIzcGM=</t>
  </si>
  <si>
    <t>secure updates</t>
  </si>
  <si>
    <t>file:///home/jon/Downloads/DEN0118_1.0_A_FWU-PSA-A.pdf</t>
  </si>
  <si>
    <t>SDV automation</t>
  </si>
  <si>
    <t>file:///home/jon/Downloads/IDC%20Perspective_Software-Defined%20Industrial%20Automation_An%20Update_September%202023_high%20res.pdf</t>
  </si>
  <si>
    <t>https://www.linaro.org/blog/passing-information-across-bootloader-components/</t>
  </si>
  <si>
    <t>https://www.linaro.org/blog/tuxmake-building-linux-with-kernel-org-toolchains/</t>
  </si>
  <si>
    <t>news in OSPT newsletter</t>
  </si>
  <si>
    <t>linux hibernation</t>
  </si>
  <si>
    <t>https://tookmund.com/2024/09/hibernation-preparation</t>
  </si>
  <si>
    <t>ARM APM slides</t>
  </si>
  <si>
    <t>in presentations/arm</t>
  </si>
  <si>
    <t>watch OSSE24 videos</t>
  </si>
  <si>
    <t>CRA: navigating its impact on yocto-based products</t>
  </si>
  <si>
    <t>openHUB</t>
  </si>
  <si>
    <t>https://openmobilehub.org/?utm_medium=email&amp;_hsenc=p2ANqtz-9YmyMvTxu1NnxNGobpEHcK22pw-NGWULMpc09QrHFPraUz9bi3VaXH_BzA7tNzqU5hhdNL9m8xujMcg3nXtA12LrYbGg&amp;_hsmi=326911866&amp;utm_content=326911866&amp;utm_source=hs_email</t>
  </si>
  <si>
    <t>research 3P list</t>
  </si>
  <si>
    <t>Edge blog</t>
  </si>
  <si>
    <t>https://d5x5j504.na1.hubspotlinksstarter.com/Ctc/RM+113/d5x5J504/VW6SzW91p0P3W2_0sQM1zLPC7VfQRxk5myrMrMhPPRT3m2ndW6N1vHY6lZ3lPV-_KVV3F495cW9gK0mf8d0mRmW4cpLRz1TCmbTW62pCt72whQ5PW3tGQD23JwTzqW1W6ZKl31v9_wW6Z41dl7nj-MjVqK156699R74W3zHmDQ7SZwvrW4NtDRy24vH0dW1TN68X7t0_58Vl_zvl3mGBqyW7PbHwt1dwnZfW2NNHMW4P2VQqW6VLF2t3WmFnxW1YT_Lk9kg6GlW9bvbl81Mc6-LW7MfjNs1T8LqFW1lLggW96xYvjW8NpjTq62_CfVVtKXqW1dnlBcW7j5DTl3Rb2rlf2NmQDK04</t>
  </si>
  <si>
    <t>rev team slides</t>
  </si>
  <si>
    <t>see slides in SWEcosystem directory listed in email: 2HGoals and 1H Review Comments and LT Presentations</t>
  </si>
  <si>
    <t>LPC talks</t>
  </si>
  <si>
    <t>https://www.youtube.com/watch?v=u84dVw8cAc8&amp;list=PLVsQ_xZBEyN0XmmLaDFQEnuEu5HKSobpy</t>
  </si>
  <si>
    <t>Done</t>
  </si>
  <si>
    <t>LF Newsletter</t>
  </si>
  <si>
    <t>https://www.linuxfoundation.org/blog/linux-foundation-newsletter-&lt;month&gt;-2024</t>
  </si>
  <si>
    <t>LF Webinars</t>
  </si>
  <si>
    <t>https://www.linuxfoundation.org/webinars</t>
  </si>
  <si>
    <t>watch/listen during workouts</t>
  </si>
  <si>
    <t>Embedded Executive podcasts</t>
  </si>
  <si>
    <t>https://www.embedded-computing.com/embedded-executive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</si>
</sst>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</font>
    <font/>
    <font>
      <sz val="9.0"/>
      <color theme="1"/>
      <name val="Google Sans Mono"/>
    </font>
    <font>
      <u/>
      <color rgb="FF0000FF"/>
    </font>
    <font>
      <u/>
      <color rgb="FF1155CC"/>
      <name val="Arial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1" fillId="0" fontId="2" numFmtId="0" xfId="0" applyAlignment="1" applyBorder="1" applyFont="1">
      <alignment horizontal="center" vertical="bottom"/>
    </xf>
    <xf borderId="2" fillId="0" fontId="2" numFmtId="164" xfId="0" applyAlignment="1" applyBorder="1" applyFont="1" applyNumberFormat="1">
      <alignment horizontal="center" vertical="bottom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6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2" fillId="0" fontId="1" numFmtId="164" xfId="0" applyAlignment="1" applyBorder="1" applyFont="1" applyNumberFormat="1">
      <alignment horizontal="center"/>
    </xf>
    <xf borderId="0" fillId="0" fontId="2" numFmtId="164" xfId="0" applyAlignment="1" applyFont="1" applyNumberFormat="1">
      <alignment vertical="bottom"/>
    </xf>
    <xf borderId="0" fillId="0" fontId="2" numFmtId="164" xfId="0" applyAlignment="1" applyFont="1" applyNumberFormat="1">
      <alignment horizontal="right" vertical="bottom"/>
    </xf>
    <xf borderId="3" fillId="0" fontId="2" numFmtId="0" xfId="0" applyAlignment="1" applyBorder="1" applyFont="1">
      <alignment horizontal="center" vertical="bottom"/>
    </xf>
    <xf borderId="5" fillId="0" fontId="4" numFmtId="0" xfId="0" applyBorder="1" applyFont="1"/>
    <xf borderId="5" fillId="0" fontId="2" numFmtId="0" xfId="0" applyAlignment="1" applyBorder="1" applyFont="1">
      <alignment readingOrder="0" vertical="bottom"/>
    </xf>
    <xf borderId="5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2" fillId="0" fontId="2" numFmtId="9" xfId="0" applyAlignment="1" applyBorder="1" applyFont="1" applyNumberFormat="1">
      <alignment horizontal="right" vertical="bottom"/>
    </xf>
    <xf borderId="2" fillId="0" fontId="2" numFmtId="0" xfId="0" applyAlignment="1" applyBorder="1" applyFont="1">
      <alignment readingOrder="0" vertical="bottom"/>
    </xf>
    <xf borderId="7" fillId="0" fontId="2" numFmtId="0" xfId="0" applyAlignment="1" applyBorder="1" applyFont="1">
      <alignment vertical="bottom"/>
    </xf>
    <xf borderId="8" fillId="0" fontId="2" numFmtId="0" xfId="0" applyAlignment="1" applyBorder="1" applyFont="1">
      <alignment horizontal="right" vertical="bottom"/>
    </xf>
    <xf borderId="0" fillId="2" fontId="5" numFmtId="9" xfId="0" applyAlignment="1" applyFill="1" applyFont="1" applyNumberFormat="1">
      <alignment horizontal="right" vertical="bottom"/>
    </xf>
    <xf borderId="8" fillId="0" fontId="2" numFmtId="9" xfId="0" applyAlignment="1" applyBorder="1" applyFont="1" applyNumberFormat="1">
      <alignment horizontal="right" vertical="bottom"/>
    </xf>
    <xf borderId="0" fillId="0" fontId="6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hackster.io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hackster.io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hackster.io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hackster.io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hackster.io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lwn.net/" TargetMode="External"/><Relationship Id="rId2" Type="http://schemas.openxmlformats.org/officeDocument/2006/relationships/hyperlink" Target="https://em.docker.com/NzkwLVNTQi0zNzUAAAGSbM7wVpjj7YLLstpgnC9PEoCEWp3P_8D6hL8PZMOIaitNI2_l4smvGxv7XP3g22FbayIzcGM=" TargetMode="External"/><Relationship Id="rId3" Type="http://schemas.openxmlformats.org/officeDocument/2006/relationships/hyperlink" Target="https://www.linaro.org/blog/passing-information-across-bootloader-components/" TargetMode="External"/><Relationship Id="rId4" Type="http://schemas.openxmlformats.org/officeDocument/2006/relationships/hyperlink" Target="https://www.linaro.org/blog/tuxmake-building-linux-with-kernel-org-toolchains/" TargetMode="External"/><Relationship Id="rId11" Type="http://schemas.openxmlformats.org/officeDocument/2006/relationships/hyperlink" Target="https://www.embedded-computing.com/embedded-executive" TargetMode="External"/><Relationship Id="rId10" Type="http://schemas.openxmlformats.org/officeDocument/2006/relationships/hyperlink" Target="https://www.linuxfoundation.org/webinars" TargetMode="External"/><Relationship Id="rId12" Type="http://schemas.openxmlformats.org/officeDocument/2006/relationships/drawing" Target="../drawings/drawing7.xml"/><Relationship Id="rId9" Type="http://schemas.openxmlformats.org/officeDocument/2006/relationships/hyperlink" Target="https://www.linuxfoundation.org/blog/linux-foundation-newsletter-april-2024" TargetMode="External"/><Relationship Id="rId5" Type="http://schemas.openxmlformats.org/officeDocument/2006/relationships/hyperlink" Target="https://tookmund.com/2024/09/hibernation-preparation" TargetMode="External"/><Relationship Id="rId6" Type="http://schemas.openxmlformats.org/officeDocument/2006/relationships/hyperlink" Target="https://openmobilehub.org/?utm_medium=email&amp;_hsenc=p2ANqtz-9YmyMvTxu1NnxNGobpEHcK22pw-NGWULMpc09QrHFPraUz9bi3VaXH_BzA7tNzqU5hhdNL9m8xujMcg3nXtA12LrYbGg&amp;_hsmi=326911866&amp;utm_content=326911866&amp;utm_source=hs_email" TargetMode="External"/><Relationship Id="rId7" Type="http://schemas.openxmlformats.org/officeDocument/2006/relationships/hyperlink" Target="https://d5x5j504.na1.hubspotlinksstarter.com/Ctc/RM+113/d5x5J504/VW6SzW91p0P3W2_0sQM1zLPC7VfQRxk5myrMrMhPPRT3m2ndW6N1vHY6lZ3lPV-_KVV3F495cW9gK0mf8d0mRmW4cpLRz1TCmbTW62pCt72whQ5PW3tGQD23JwTzqW1W6ZKl31v9_wW6Z41dl7nj-MjVqK156699R74W3zHmDQ7SZwvrW4NtDRy24vH0dW1TN68X7t0_58Vl_zvl3mGBqyW7PbHwt1dwnZfW2NNHMW4P2VQqW6VLF2t3WmFnxW1YT_Lk9kg6GlW9bvbl81Mc6-LW7MfjNs1T8LqFW1lLggW96xYvjW8NpjTq62_CfVVtKXqW1dnlBcW7j5DTl3Rb2rlf2NmQDK04" TargetMode="External"/><Relationship Id="rId8" Type="http://schemas.openxmlformats.org/officeDocument/2006/relationships/hyperlink" Target="https://www.youtube.com/watch?v=u84dVw8cAc8&amp;list=PLVsQ_xZBEyN0XmmLaDFQEnuEu5HKSob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3">
        <f>Month!C1</f>
        <v>45628</v>
      </c>
      <c r="D1" s="4" t="s">
        <v>1</v>
      </c>
      <c r="E1" s="5">
        <f>Month!C1+1</f>
        <v>45629</v>
      </c>
      <c r="F1" s="2" t="s">
        <v>2</v>
      </c>
      <c r="G1" s="3">
        <f>Month!C1+2</f>
        <v>45630</v>
      </c>
      <c r="H1" s="4" t="s">
        <v>3</v>
      </c>
      <c r="I1" s="5">
        <f>Month!C1+3</f>
        <v>45631</v>
      </c>
      <c r="J1" s="2" t="s">
        <v>4</v>
      </c>
      <c r="K1" s="6">
        <f>Month!C1+4</f>
        <v>45632</v>
      </c>
    </row>
    <row r="2">
      <c r="A2" s="7"/>
      <c r="B2" s="8" t="s">
        <v>5</v>
      </c>
      <c r="C2" s="8" t="s">
        <v>6</v>
      </c>
      <c r="D2" s="9" t="s">
        <v>5</v>
      </c>
      <c r="E2" s="10" t="s">
        <v>6</v>
      </c>
      <c r="F2" s="9" t="s">
        <v>5</v>
      </c>
      <c r="G2" s="8" t="s">
        <v>6</v>
      </c>
      <c r="H2" s="9" t="s">
        <v>5</v>
      </c>
      <c r="I2" s="10" t="s">
        <v>6</v>
      </c>
      <c r="J2" s="9" t="s">
        <v>5</v>
      </c>
      <c r="K2" s="8" t="s">
        <v>6</v>
      </c>
    </row>
    <row r="3">
      <c r="A3" s="7"/>
      <c r="B3" s="11"/>
      <c r="C3" s="12"/>
      <c r="D3" s="13"/>
      <c r="E3" s="14"/>
      <c r="F3" s="13"/>
      <c r="G3" s="15"/>
      <c r="H3" s="13"/>
      <c r="I3" s="14"/>
      <c r="J3" s="13"/>
    </row>
    <row r="4">
      <c r="A4" s="7"/>
      <c r="B4" s="16"/>
      <c r="C4" s="12"/>
      <c r="D4" s="17"/>
      <c r="E4" s="14"/>
      <c r="F4" s="17"/>
      <c r="G4" s="15"/>
      <c r="H4" s="17"/>
      <c r="I4" s="14"/>
      <c r="J4" s="17"/>
    </row>
    <row r="5">
      <c r="A5" s="7"/>
      <c r="B5" s="16"/>
      <c r="C5" s="12"/>
      <c r="D5" s="17"/>
      <c r="E5" s="14"/>
      <c r="F5" s="17"/>
      <c r="G5" s="15"/>
      <c r="H5" s="17"/>
      <c r="I5" s="14"/>
      <c r="J5" s="17"/>
    </row>
    <row r="6">
      <c r="B6" s="17"/>
      <c r="C6" s="15"/>
      <c r="D6" s="17"/>
      <c r="E6" s="14"/>
      <c r="F6" s="17"/>
      <c r="G6" s="15"/>
      <c r="H6" s="17"/>
      <c r="I6" s="14"/>
      <c r="J6" s="17"/>
    </row>
    <row r="7">
      <c r="B7" s="17"/>
      <c r="C7" s="15"/>
      <c r="D7" s="17"/>
      <c r="E7" s="14"/>
      <c r="F7" s="17"/>
      <c r="G7" s="15"/>
      <c r="H7" s="17"/>
      <c r="I7" s="14"/>
      <c r="J7" s="17"/>
    </row>
    <row r="8">
      <c r="B8" s="17"/>
      <c r="C8" s="15"/>
      <c r="D8" s="17"/>
      <c r="E8" s="14"/>
      <c r="F8" s="17"/>
      <c r="G8" s="15"/>
      <c r="H8" s="17"/>
      <c r="I8" s="14"/>
      <c r="J8" s="17"/>
    </row>
    <row r="9">
      <c r="B9" s="17"/>
      <c r="C9" s="15"/>
      <c r="D9" s="17"/>
      <c r="E9" s="14"/>
      <c r="F9" s="17"/>
      <c r="G9" s="15"/>
      <c r="H9" s="17"/>
      <c r="I9" s="14"/>
      <c r="J9" s="17"/>
    </row>
    <row r="10">
      <c r="B10" s="17"/>
      <c r="C10" s="15"/>
      <c r="D10" s="17"/>
      <c r="E10" s="14"/>
      <c r="F10" s="17"/>
      <c r="G10" s="15"/>
      <c r="H10" s="17"/>
      <c r="I10" s="14"/>
      <c r="J10" s="17"/>
    </row>
    <row r="11">
      <c r="B11" s="17"/>
      <c r="C11" s="15"/>
      <c r="D11" s="17"/>
      <c r="E11" s="14"/>
      <c r="F11" s="17"/>
      <c r="G11" s="15"/>
      <c r="H11" s="17"/>
      <c r="I11" s="14"/>
      <c r="J11" s="17"/>
    </row>
    <row r="12">
      <c r="B12" s="17"/>
      <c r="C12" s="15"/>
      <c r="D12" s="17"/>
      <c r="E12" s="14"/>
      <c r="F12" s="17"/>
      <c r="G12" s="15"/>
      <c r="H12" s="17"/>
      <c r="I12" s="14"/>
      <c r="J12" s="17"/>
    </row>
    <row r="13">
      <c r="B13" s="17"/>
      <c r="C13" s="15"/>
      <c r="D13" s="17"/>
      <c r="E13" s="14"/>
      <c r="F13" s="17"/>
      <c r="G13" s="15"/>
      <c r="H13" s="17"/>
      <c r="I13" s="14"/>
      <c r="J13" s="17"/>
    </row>
    <row r="14">
      <c r="B14" s="17"/>
      <c r="C14" s="15"/>
      <c r="D14" s="17"/>
      <c r="E14" s="14"/>
      <c r="F14" s="17"/>
      <c r="G14" s="15"/>
      <c r="H14" s="17"/>
      <c r="I14" s="14"/>
      <c r="J14" s="17"/>
    </row>
    <row r="16">
      <c r="A16" s="15" t="s">
        <v>7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>
      <c r="A17" s="15"/>
      <c r="B17" s="15" t="s">
        <v>8</v>
      </c>
      <c r="C17" s="15" t="s">
        <v>9</v>
      </c>
      <c r="D17" s="15" t="s">
        <v>10</v>
      </c>
      <c r="E17" s="15" t="s">
        <v>11</v>
      </c>
      <c r="F17" s="15"/>
      <c r="G17" s="15"/>
      <c r="H17" s="15" t="s">
        <v>8</v>
      </c>
      <c r="I17" s="15" t="s">
        <v>9</v>
      </c>
      <c r="J17" s="15" t="s">
        <v>10</v>
      </c>
      <c r="K17" s="15" t="s">
        <v>11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>
      <c r="A18" s="15"/>
      <c r="B18" s="15" t="s">
        <v>8</v>
      </c>
      <c r="C18" s="15" t="s">
        <v>12</v>
      </c>
      <c r="D18" s="15"/>
      <c r="E18" s="15"/>
      <c r="F18" s="15"/>
      <c r="G18" s="15"/>
      <c r="H18" s="15" t="s">
        <v>8</v>
      </c>
      <c r="I18" s="15" t="s">
        <v>12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>
      <c r="A19" s="15"/>
      <c r="B19" s="15" t="s">
        <v>8</v>
      </c>
      <c r="C19" s="15" t="s">
        <v>13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>
      <c r="A21" s="15" t="s">
        <v>14</v>
      </c>
      <c r="B21" s="18" t="s">
        <v>15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4">
      <c r="A24" s="7" t="s">
        <v>16</v>
      </c>
    </row>
    <row r="25">
      <c r="A25" s="19" t="s">
        <v>17</v>
      </c>
    </row>
  </sheetData>
  <dataValidations>
    <dataValidation type="list" allowBlank="1" showErrorMessage="1" sqref="B3:B14 D3:D14 F3:F14 H3:H14 J3:J14">
      <formula1>Month!$A$4:$A$16</formula1>
    </dataValidation>
  </dataValidations>
  <hyperlinks>
    <hyperlink r:id="rId1" ref="A2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C1" s="6">
        <f>Month!C1+7</f>
        <v>45635</v>
      </c>
      <c r="D1" s="20" t="s">
        <v>1</v>
      </c>
      <c r="E1" s="21">
        <f>Month!C1+9</f>
        <v>45637</v>
      </c>
      <c r="F1" s="1" t="s">
        <v>2</v>
      </c>
      <c r="G1" s="6">
        <f>Month!C1+10</f>
        <v>45638</v>
      </c>
      <c r="H1" s="20" t="s">
        <v>3</v>
      </c>
      <c r="I1" s="21">
        <f>Month!C1+11</f>
        <v>45639</v>
      </c>
      <c r="J1" s="1" t="s">
        <v>4</v>
      </c>
      <c r="K1" s="6">
        <f>Month!C1+12</f>
        <v>45640</v>
      </c>
    </row>
    <row r="2">
      <c r="A2" s="7"/>
      <c r="B2" s="8" t="s">
        <v>5</v>
      </c>
      <c r="C2" s="8" t="s">
        <v>6</v>
      </c>
      <c r="D2" s="9" t="s">
        <v>5</v>
      </c>
      <c r="E2" s="10" t="s">
        <v>6</v>
      </c>
      <c r="F2" s="9" t="s">
        <v>5</v>
      </c>
      <c r="G2" s="8" t="s">
        <v>6</v>
      </c>
      <c r="H2" s="9" t="s">
        <v>5</v>
      </c>
      <c r="I2" s="10" t="s">
        <v>6</v>
      </c>
      <c r="J2" s="9" t="s">
        <v>5</v>
      </c>
      <c r="K2" s="8" t="s">
        <v>6</v>
      </c>
    </row>
    <row r="3">
      <c r="B3" s="13"/>
      <c r="C3" s="15"/>
      <c r="D3" s="13"/>
      <c r="E3" s="14"/>
      <c r="F3" s="13"/>
      <c r="G3" s="15"/>
      <c r="H3" s="13"/>
      <c r="I3" s="14"/>
      <c r="J3" s="13"/>
    </row>
    <row r="4">
      <c r="B4" s="17"/>
      <c r="C4" s="15"/>
      <c r="D4" s="17"/>
      <c r="E4" s="14"/>
      <c r="F4" s="17"/>
      <c r="G4" s="15"/>
      <c r="H4" s="17"/>
      <c r="I4" s="14"/>
      <c r="J4" s="17"/>
    </row>
    <row r="5">
      <c r="B5" s="17"/>
      <c r="C5" s="15"/>
      <c r="D5" s="17"/>
      <c r="E5" s="14"/>
      <c r="F5" s="17"/>
      <c r="G5" s="15"/>
      <c r="H5" s="17"/>
      <c r="I5" s="14"/>
      <c r="J5" s="17"/>
    </row>
    <row r="6">
      <c r="B6" s="17"/>
      <c r="C6" s="15"/>
      <c r="D6" s="17"/>
      <c r="E6" s="14"/>
      <c r="F6" s="17"/>
      <c r="G6" s="15"/>
      <c r="H6" s="17"/>
      <c r="I6" s="14"/>
      <c r="J6" s="17"/>
    </row>
    <row r="7">
      <c r="B7" s="17"/>
      <c r="C7" s="15"/>
      <c r="D7" s="17"/>
      <c r="E7" s="14"/>
      <c r="F7" s="17"/>
      <c r="G7" s="15"/>
      <c r="H7" s="17"/>
      <c r="I7" s="14"/>
      <c r="J7" s="17"/>
    </row>
    <row r="8">
      <c r="B8" s="17"/>
      <c r="C8" s="15"/>
      <c r="D8" s="17"/>
      <c r="E8" s="14"/>
      <c r="F8" s="17"/>
      <c r="G8" s="15"/>
      <c r="H8" s="17"/>
      <c r="I8" s="14"/>
      <c r="J8" s="17"/>
    </row>
    <row r="9">
      <c r="B9" s="17"/>
      <c r="C9" s="15"/>
      <c r="D9" s="17"/>
      <c r="E9" s="14"/>
      <c r="F9" s="17"/>
      <c r="G9" s="15"/>
      <c r="H9" s="17"/>
      <c r="I9" s="14"/>
      <c r="J9" s="17"/>
    </row>
    <row r="10">
      <c r="B10" s="17"/>
      <c r="C10" s="15"/>
      <c r="D10" s="17"/>
      <c r="E10" s="14"/>
      <c r="F10" s="17"/>
      <c r="G10" s="15"/>
      <c r="H10" s="17"/>
      <c r="I10" s="14"/>
      <c r="J10" s="17"/>
    </row>
    <row r="11">
      <c r="B11" s="17"/>
      <c r="C11" s="15"/>
      <c r="D11" s="17"/>
      <c r="E11" s="14"/>
      <c r="F11" s="17"/>
      <c r="G11" s="15"/>
      <c r="H11" s="17"/>
      <c r="I11" s="14"/>
      <c r="J11" s="17"/>
    </row>
    <row r="12">
      <c r="B12" s="17"/>
      <c r="C12" s="15"/>
      <c r="D12" s="17"/>
      <c r="E12" s="14"/>
      <c r="F12" s="17"/>
      <c r="G12" s="15"/>
      <c r="H12" s="17"/>
      <c r="I12" s="14"/>
      <c r="J12" s="17"/>
    </row>
    <row r="13">
      <c r="B13" s="17"/>
      <c r="C13" s="15"/>
      <c r="D13" s="17"/>
      <c r="E13" s="14"/>
      <c r="F13" s="17"/>
      <c r="G13" s="15"/>
      <c r="H13" s="17"/>
      <c r="I13" s="14"/>
      <c r="J13" s="17"/>
    </row>
    <row r="14">
      <c r="B14" s="17"/>
      <c r="C14" s="15"/>
      <c r="D14" s="17"/>
      <c r="E14" s="14"/>
      <c r="F14" s="17"/>
      <c r="G14" s="15"/>
      <c r="H14" s="17"/>
      <c r="I14" s="14"/>
      <c r="J14" s="17"/>
    </row>
    <row r="16">
      <c r="A16" s="15" t="s">
        <v>7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>
      <c r="A17" s="15"/>
      <c r="B17" s="15" t="s">
        <v>8</v>
      </c>
      <c r="C17" s="15" t="s">
        <v>9</v>
      </c>
      <c r="D17" s="15" t="s">
        <v>10</v>
      </c>
      <c r="E17" s="15" t="s">
        <v>11</v>
      </c>
      <c r="F17" s="15"/>
      <c r="G17" s="15"/>
      <c r="H17" s="15" t="s">
        <v>8</v>
      </c>
      <c r="I17" s="15" t="s">
        <v>9</v>
      </c>
      <c r="J17" s="15" t="s">
        <v>10</v>
      </c>
      <c r="K17" s="15" t="s">
        <v>11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>
      <c r="A18" s="15"/>
      <c r="B18" s="15" t="s">
        <v>8</v>
      </c>
      <c r="C18" s="15" t="s">
        <v>12</v>
      </c>
      <c r="D18" s="15"/>
      <c r="E18" s="15"/>
      <c r="F18" s="15"/>
      <c r="G18" s="15"/>
      <c r="H18" s="15" t="s">
        <v>8</v>
      </c>
      <c r="I18" s="15" t="s">
        <v>12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>
      <c r="A19" s="15"/>
      <c r="B19" s="15" t="s">
        <v>8</v>
      </c>
      <c r="C19" s="15" t="s">
        <v>13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>
      <c r="A21" s="15" t="s">
        <v>14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4">
      <c r="A24" s="7" t="s">
        <v>16</v>
      </c>
    </row>
    <row r="25">
      <c r="A25" s="19" t="s">
        <v>17</v>
      </c>
    </row>
  </sheetData>
  <dataValidations>
    <dataValidation type="list" allowBlank="1" showErrorMessage="1" sqref="B3:B14 D3:D14 F3:F14 H3:H14 J3:J14">
      <formula1>Month!$A$4:$A$16</formula1>
    </dataValidation>
  </dataValidations>
  <hyperlinks>
    <hyperlink r:id="rId1" ref="A25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C1" s="6">
        <f>Month!C1+14</f>
        <v>45642</v>
      </c>
      <c r="D1" s="20" t="s">
        <v>1</v>
      </c>
      <c r="E1" s="21">
        <f>Month!C1+15</f>
        <v>45643</v>
      </c>
      <c r="F1" s="1" t="s">
        <v>2</v>
      </c>
      <c r="G1" s="6">
        <f>Month!C1+16</f>
        <v>45644</v>
      </c>
      <c r="H1" s="20" t="s">
        <v>3</v>
      </c>
      <c r="I1" s="21">
        <f>Month!C1+17</f>
        <v>45645</v>
      </c>
      <c r="J1" s="1" t="s">
        <v>4</v>
      </c>
      <c r="K1" s="6">
        <f>Month!C1+18</f>
        <v>45646</v>
      </c>
    </row>
    <row r="2">
      <c r="A2" s="7"/>
      <c r="B2" s="8" t="s">
        <v>5</v>
      </c>
      <c r="C2" s="8" t="s">
        <v>6</v>
      </c>
      <c r="D2" s="9" t="s">
        <v>5</v>
      </c>
      <c r="E2" s="10" t="s">
        <v>6</v>
      </c>
      <c r="F2" s="9" t="s">
        <v>5</v>
      </c>
      <c r="G2" s="8" t="s">
        <v>6</v>
      </c>
      <c r="H2" s="9" t="s">
        <v>5</v>
      </c>
      <c r="I2" s="10" t="s">
        <v>6</v>
      </c>
      <c r="J2" s="9" t="s">
        <v>5</v>
      </c>
      <c r="K2" s="8" t="s">
        <v>6</v>
      </c>
    </row>
    <row r="3">
      <c r="B3" s="13"/>
      <c r="C3" s="15"/>
      <c r="D3" s="13"/>
      <c r="E3" s="14"/>
      <c r="F3" s="13"/>
      <c r="G3" s="15"/>
      <c r="H3" s="13"/>
      <c r="I3" s="14"/>
      <c r="J3" s="13"/>
    </row>
    <row r="4">
      <c r="B4" s="17"/>
      <c r="C4" s="15"/>
      <c r="D4" s="17"/>
      <c r="E4" s="14"/>
      <c r="F4" s="17"/>
      <c r="G4" s="15"/>
      <c r="H4" s="17"/>
      <c r="I4" s="14"/>
      <c r="J4" s="17"/>
    </row>
    <row r="5">
      <c r="B5" s="17"/>
      <c r="C5" s="15"/>
      <c r="D5" s="17"/>
      <c r="E5" s="14"/>
      <c r="F5" s="17"/>
      <c r="G5" s="15"/>
      <c r="H5" s="17"/>
      <c r="I5" s="14"/>
      <c r="J5" s="17"/>
    </row>
    <row r="6">
      <c r="B6" s="17"/>
      <c r="C6" s="15"/>
      <c r="D6" s="17"/>
      <c r="E6" s="14"/>
      <c r="F6" s="17"/>
      <c r="G6" s="15"/>
      <c r="H6" s="17"/>
      <c r="I6" s="14"/>
      <c r="J6" s="17"/>
    </row>
    <row r="7">
      <c r="B7" s="17"/>
      <c r="C7" s="15"/>
      <c r="D7" s="17"/>
      <c r="E7" s="14"/>
      <c r="F7" s="17"/>
      <c r="G7" s="15"/>
      <c r="H7" s="17"/>
      <c r="I7" s="14"/>
      <c r="J7" s="17"/>
    </row>
    <row r="8">
      <c r="B8" s="17"/>
      <c r="C8" s="15"/>
      <c r="D8" s="17"/>
      <c r="E8" s="14"/>
      <c r="F8" s="17"/>
      <c r="G8" s="15"/>
      <c r="H8" s="17"/>
      <c r="I8" s="14"/>
      <c r="J8" s="17"/>
    </row>
    <row r="9">
      <c r="B9" s="17"/>
      <c r="C9" s="15"/>
      <c r="D9" s="17"/>
      <c r="E9" s="14"/>
      <c r="F9" s="17"/>
      <c r="G9" s="15"/>
      <c r="H9" s="17"/>
      <c r="I9" s="14"/>
      <c r="J9" s="17"/>
    </row>
    <row r="10">
      <c r="B10" s="17"/>
      <c r="C10" s="15"/>
      <c r="D10" s="17"/>
      <c r="E10" s="14"/>
      <c r="F10" s="17"/>
      <c r="G10" s="15"/>
      <c r="H10" s="17"/>
      <c r="I10" s="14"/>
      <c r="J10" s="17"/>
    </row>
    <row r="11">
      <c r="B11" s="17"/>
      <c r="C11" s="15"/>
      <c r="D11" s="17"/>
      <c r="E11" s="14"/>
      <c r="F11" s="17"/>
      <c r="G11" s="15"/>
      <c r="H11" s="17"/>
      <c r="I11" s="14"/>
      <c r="J11" s="17"/>
    </row>
    <row r="12">
      <c r="B12" s="17"/>
      <c r="C12" s="15"/>
      <c r="D12" s="17"/>
      <c r="E12" s="14"/>
      <c r="F12" s="17"/>
      <c r="G12" s="15"/>
      <c r="H12" s="17"/>
      <c r="I12" s="14"/>
      <c r="J12" s="17"/>
    </row>
    <row r="13">
      <c r="B13" s="17"/>
      <c r="C13" s="15"/>
      <c r="D13" s="17"/>
      <c r="E13" s="14"/>
      <c r="F13" s="17"/>
      <c r="G13" s="15"/>
      <c r="H13" s="17"/>
      <c r="I13" s="14"/>
      <c r="J13" s="17"/>
    </row>
    <row r="14">
      <c r="B14" s="17"/>
      <c r="C14" s="15"/>
      <c r="D14" s="17"/>
      <c r="E14" s="14"/>
      <c r="F14" s="17"/>
      <c r="G14" s="15"/>
      <c r="H14" s="17"/>
      <c r="I14" s="14"/>
      <c r="J14" s="17"/>
    </row>
    <row r="16">
      <c r="A16" s="15" t="s">
        <v>7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>
      <c r="A17" s="15"/>
      <c r="B17" s="15" t="s">
        <v>8</v>
      </c>
      <c r="C17" s="15" t="s">
        <v>9</v>
      </c>
      <c r="D17" s="15" t="s">
        <v>10</v>
      </c>
      <c r="E17" s="15" t="s">
        <v>11</v>
      </c>
      <c r="F17" s="15"/>
      <c r="G17" s="15"/>
      <c r="H17" s="15" t="s">
        <v>8</v>
      </c>
      <c r="I17" s="15" t="s">
        <v>9</v>
      </c>
      <c r="J17" s="15" t="s">
        <v>10</v>
      </c>
      <c r="K17" s="15" t="s">
        <v>11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>
      <c r="A18" s="15"/>
      <c r="B18" s="15" t="s">
        <v>8</v>
      </c>
      <c r="C18" s="15" t="s">
        <v>12</v>
      </c>
      <c r="D18" s="15"/>
      <c r="E18" s="15"/>
      <c r="F18" s="15"/>
      <c r="G18" s="15"/>
      <c r="H18" s="15" t="s">
        <v>8</v>
      </c>
      <c r="I18" s="15" t="s">
        <v>12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>
      <c r="A19" s="15"/>
      <c r="B19" s="15" t="s">
        <v>8</v>
      </c>
      <c r="C19" s="15" t="s">
        <v>13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>
      <c r="A21" s="15" t="s">
        <v>14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4">
      <c r="A24" s="7" t="s">
        <v>16</v>
      </c>
    </row>
    <row r="25">
      <c r="A25" s="19" t="s">
        <v>17</v>
      </c>
    </row>
  </sheetData>
  <dataValidations>
    <dataValidation type="list" allowBlank="1" showErrorMessage="1" sqref="B3:B14 D3:D14 F3:F14 H3:H14 J3:J14">
      <formula1>Month!$A$4:$A$16</formula1>
    </dataValidation>
  </dataValidations>
  <hyperlinks>
    <hyperlink r:id="rId1" ref="A25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C1" s="6">
        <f>Month!C1+21</f>
        <v>45649</v>
      </c>
      <c r="D1" s="20" t="s">
        <v>1</v>
      </c>
      <c r="E1" s="21">
        <f>Month!C1+22</f>
        <v>45650</v>
      </c>
      <c r="F1" s="1" t="s">
        <v>2</v>
      </c>
      <c r="G1" s="6">
        <f>Month!C1+23</f>
        <v>45651</v>
      </c>
      <c r="H1" s="20" t="s">
        <v>3</v>
      </c>
      <c r="I1" s="21">
        <f>Month!C1+24</f>
        <v>45652</v>
      </c>
      <c r="J1" s="1" t="s">
        <v>4</v>
      </c>
      <c r="K1" s="6">
        <f>Month!C1+25</f>
        <v>45653</v>
      </c>
    </row>
    <row r="2">
      <c r="A2" s="7"/>
      <c r="B2" s="8" t="s">
        <v>5</v>
      </c>
      <c r="C2" s="8" t="s">
        <v>6</v>
      </c>
      <c r="D2" s="9" t="s">
        <v>5</v>
      </c>
      <c r="E2" s="10" t="s">
        <v>6</v>
      </c>
      <c r="F2" s="9" t="s">
        <v>5</v>
      </c>
      <c r="G2" s="8" t="s">
        <v>6</v>
      </c>
      <c r="H2" s="9" t="s">
        <v>5</v>
      </c>
      <c r="I2" s="10" t="s">
        <v>6</v>
      </c>
      <c r="J2" s="9" t="s">
        <v>5</v>
      </c>
      <c r="K2" s="8" t="s">
        <v>6</v>
      </c>
    </row>
    <row r="3">
      <c r="B3" s="13"/>
      <c r="C3" s="15"/>
      <c r="D3" s="13"/>
      <c r="E3" s="14"/>
      <c r="F3" s="13"/>
      <c r="G3" s="15"/>
      <c r="H3" s="13"/>
      <c r="I3" s="14"/>
      <c r="J3" s="13"/>
    </row>
    <row r="4">
      <c r="B4" s="17"/>
      <c r="C4" s="15"/>
      <c r="D4" s="17"/>
      <c r="E4" s="14"/>
      <c r="F4" s="17"/>
      <c r="G4" s="15"/>
      <c r="H4" s="17"/>
      <c r="I4" s="14"/>
      <c r="J4" s="17"/>
    </row>
    <row r="5">
      <c r="B5" s="17"/>
      <c r="C5" s="15"/>
      <c r="D5" s="17"/>
      <c r="E5" s="14"/>
      <c r="F5" s="17"/>
      <c r="G5" s="15"/>
      <c r="H5" s="17"/>
      <c r="I5" s="14"/>
      <c r="J5" s="17"/>
    </row>
    <row r="6">
      <c r="B6" s="17"/>
      <c r="C6" s="15"/>
      <c r="D6" s="17"/>
      <c r="E6" s="14"/>
      <c r="F6" s="17"/>
      <c r="G6" s="15"/>
      <c r="H6" s="17"/>
      <c r="I6" s="14"/>
      <c r="J6" s="17"/>
    </row>
    <row r="7">
      <c r="B7" s="17"/>
      <c r="C7" s="15"/>
      <c r="D7" s="17"/>
      <c r="E7" s="14"/>
      <c r="F7" s="17"/>
      <c r="G7" s="15"/>
      <c r="H7" s="17"/>
      <c r="I7" s="14"/>
      <c r="J7" s="17"/>
    </row>
    <row r="8">
      <c r="B8" s="17"/>
      <c r="C8" s="15"/>
      <c r="D8" s="17"/>
      <c r="E8" s="14"/>
      <c r="F8" s="17"/>
      <c r="G8" s="15"/>
      <c r="H8" s="17"/>
      <c r="I8" s="14"/>
      <c r="J8" s="17"/>
    </row>
    <row r="9">
      <c r="B9" s="17"/>
      <c r="C9" s="15"/>
      <c r="D9" s="17"/>
      <c r="E9" s="14"/>
      <c r="F9" s="17"/>
      <c r="G9" s="15"/>
      <c r="H9" s="17"/>
      <c r="I9" s="14"/>
      <c r="J9" s="17"/>
    </row>
    <row r="10">
      <c r="B10" s="17"/>
      <c r="C10" s="15"/>
      <c r="D10" s="17"/>
      <c r="E10" s="14"/>
      <c r="F10" s="17"/>
      <c r="G10" s="15"/>
      <c r="H10" s="17"/>
      <c r="I10" s="14"/>
      <c r="J10" s="17"/>
    </row>
    <row r="11">
      <c r="B11" s="17"/>
      <c r="C11" s="15"/>
      <c r="D11" s="17"/>
      <c r="E11" s="14"/>
      <c r="F11" s="17"/>
      <c r="G11" s="15"/>
      <c r="H11" s="17"/>
      <c r="I11" s="14"/>
      <c r="J11" s="17"/>
    </row>
    <row r="12">
      <c r="B12" s="17"/>
      <c r="C12" s="15"/>
      <c r="D12" s="17"/>
      <c r="E12" s="14"/>
      <c r="F12" s="17"/>
      <c r="G12" s="15"/>
      <c r="H12" s="17"/>
      <c r="I12" s="14"/>
      <c r="J12" s="17"/>
    </row>
    <row r="13">
      <c r="B13" s="17"/>
      <c r="C13" s="15"/>
      <c r="D13" s="17"/>
      <c r="E13" s="14"/>
      <c r="F13" s="17"/>
      <c r="G13" s="15"/>
      <c r="H13" s="17"/>
      <c r="I13" s="14"/>
      <c r="J13" s="17"/>
    </row>
    <row r="14">
      <c r="B14" s="17"/>
      <c r="C14" s="15"/>
      <c r="D14" s="17"/>
      <c r="E14" s="14"/>
      <c r="F14" s="17"/>
      <c r="G14" s="15"/>
      <c r="H14" s="17"/>
      <c r="I14" s="14"/>
      <c r="J14" s="17"/>
    </row>
    <row r="16">
      <c r="A16" s="15" t="s">
        <v>7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>
      <c r="A17" s="15"/>
      <c r="B17" s="15" t="s">
        <v>8</v>
      </c>
      <c r="C17" s="15" t="s">
        <v>9</v>
      </c>
      <c r="D17" s="15" t="s">
        <v>10</v>
      </c>
      <c r="E17" s="15" t="s">
        <v>11</v>
      </c>
      <c r="F17" s="15"/>
      <c r="G17" s="15"/>
      <c r="H17" s="15" t="s">
        <v>8</v>
      </c>
      <c r="I17" s="15" t="s">
        <v>9</v>
      </c>
      <c r="J17" s="15" t="s">
        <v>10</v>
      </c>
      <c r="K17" s="15" t="s">
        <v>11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>
      <c r="A18" s="15"/>
      <c r="B18" s="15" t="s">
        <v>8</v>
      </c>
      <c r="C18" s="15" t="s">
        <v>12</v>
      </c>
      <c r="D18" s="15"/>
      <c r="E18" s="15"/>
      <c r="F18" s="15"/>
      <c r="G18" s="15"/>
      <c r="H18" s="15" t="s">
        <v>8</v>
      </c>
      <c r="I18" s="15" t="s">
        <v>12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>
      <c r="A19" s="15"/>
      <c r="B19" s="15" t="s">
        <v>8</v>
      </c>
      <c r="C19" s="15" t="s">
        <v>13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>
      <c r="A21" s="15" t="s">
        <v>14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4">
      <c r="A24" s="7" t="s">
        <v>16</v>
      </c>
    </row>
    <row r="25">
      <c r="A25" s="19" t="s">
        <v>17</v>
      </c>
    </row>
  </sheetData>
  <dataValidations>
    <dataValidation type="list" allowBlank="1" showErrorMessage="1" sqref="B3:B14 D3:D14 F3:F14 H3:H14 J3:J14">
      <formula1>Month!$A$4:$A$16</formula1>
    </dataValidation>
  </dataValidations>
  <hyperlinks>
    <hyperlink r:id="rId1" ref="A25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C1" s="6">
        <f>Month!C1+28</f>
        <v>45656</v>
      </c>
      <c r="D1" s="20" t="s">
        <v>1</v>
      </c>
      <c r="E1" s="21">
        <f>Month!C1+29</f>
        <v>45657</v>
      </c>
      <c r="F1" s="1" t="s">
        <v>2</v>
      </c>
      <c r="G1" s="6">
        <f>Month!C1+30</f>
        <v>45658</v>
      </c>
      <c r="H1" s="20" t="s">
        <v>3</v>
      </c>
      <c r="I1" s="21">
        <f>Month!C1+31</f>
        <v>45659</v>
      </c>
      <c r="J1" s="1" t="s">
        <v>4</v>
      </c>
      <c r="K1" s="6">
        <f>Month!C1+32</f>
        <v>45660</v>
      </c>
    </row>
    <row r="2">
      <c r="A2" s="7"/>
      <c r="B2" s="8" t="s">
        <v>5</v>
      </c>
      <c r="C2" s="8" t="s">
        <v>6</v>
      </c>
      <c r="D2" s="9" t="s">
        <v>5</v>
      </c>
      <c r="E2" s="10" t="s">
        <v>6</v>
      </c>
      <c r="F2" s="9" t="s">
        <v>5</v>
      </c>
      <c r="G2" s="8" t="s">
        <v>6</v>
      </c>
      <c r="H2" s="9" t="s">
        <v>5</v>
      </c>
      <c r="I2" s="10" t="s">
        <v>6</v>
      </c>
      <c r="J2" s="9" t="s">
        <v>5</v>
      </c>
      <c r="K2" s="8" t="s">
        <v>6</v>
      </c>
    </row>
    <row r="3">
      <c r="B3" s="13"/>
      <c r="C3" s="15"/>
      <c r="D3" s="13"/>
      <c r="E3" s="14"/>
      <c r="F3" s="13"/>
      <c r="G3" s="15"/>
      <c r="H3" s="13"/>
      <c r="I3" s="14"/>
      <c r="J3" s="13"/>
    </row>
    <row r="4">
      <c r="B4" s="17"/>
      <c r="C4" s="15"/>
      <c r="D4" s="17"/>
      <c r="E4" s="14"/>
      <c r="F4" s="17"/>
      <c r="G4" s="15"/>
      <c r="H4" s="17"/>
      <c r="I4" s="14"/>
      <c r="J4" s="17"/>
    </row>
    <row r="5">
      <c r="B5" s="17"/>
      <c r="C5" s="15"/>
      <c r="D5" s="17"/>
      <c r="E5" s="14"/>
      <c r="F5" s="17"/>
      <c r="G5" s="15"/>
      <c r="H5" s="17"/>
      <c r="I5" s="14"/>
      <c r="J5" s="17"/>
    </row>
    <row r="6">
      <c r="B6" s="17"/>
      <c r="C6" s="15"/>
      <c r="D6" s="17"/>
      <c r="E6" s="14"/>
      <c r="F6" s="17"/>
      <c r="G6" s="15"/>
      <c r="H6" s="17"/>
      <c r="I6" s="14"/>
      <c r="J6" s="17"/>
    </row>
    <row r="7">
      <c r="B7" s="17"/>
      <c r="C7" s="15"/>
      <c r="D7" s="17"/>
      <c r="E7" s="14"/>
      <c r="F7" s="17"/>
      <c r="G7" s="15"/>
      <c r="H7" s="17"/>
      <c r="I7" s="14"/>
      <c r="J7" s="17"/>
    </row>
    <row r="8">
      <c r="B8" s="17"/>
      <c r="C8" s="15"/>
      <c r="D8" s="17"/>
      <c r="E8" s="14"/>
      <c r="F8" s="17"/>
      <c r="G8" s="15"/>
      <c r="H8" s="17"/>
      <c r="I8" s="14"/>
      <c r="J8" s="17"/>
    </row>
    <row r="9">
      <c r="B9" s="17"/>
      <c r="C9" s="15"/>
      <c r="D9" s="17"/>
      <c r="E9" s="14"/>
      <c r="F9" s="17"/>
      <c r="G9" s="15"/>
      <c r="H9" s="17"/>
      <c r="I9" s="14"/>
      <c r="J9" s="17"/>
    </row>
    <row r="10">
      <c r="B10" s="17"/>
      <c r="C10" s="15"/>
      <c r="D10" s="17"/>
      <c r="E10" s="14"/>
      <c r="F10" s="17"/>
      <c r="G10" s="15"/>
      <c r="H10" s="17"/>
      <c r="I10" s="14"/>
      <c r="J10" s="17"/>
    </row>
    <row r="11">
      <c r="B11" s="17"/>
      <c r="C11" s="15"/>
      <c r="D11" s="17"/>
      <c r="E11" s="14"/>
      <c r="F11" s="17"/>
      <c r="G11" s="15"/>
      <c r="H11" s="17"/>
      <c r="I11" s="14"/>
      <c r="J11" s="17"/>
    </row>
    <row r="12">
      <c r="B12" s="17"/>
      <c r="C12" s="15"/>
      <c r="D12" s="17"/>
      <c r="E12" s="14"/>
      <c r="F12" s="17"/>
      <c r="G12" s="15"/>
      <c r="H12" s="17"/>
      <c r="I12" s="14"/>
      <c r="J12" s="17"/>
    </row>
    <row r="13">
      <c r="B13" s="17"/>
      <c r="C13" s="15"/>
      <c r="D13" s="17"/>
      <c r="E13" s="14"/>
      <c r="F13" s="17"/>
      <c r="G13" s="15"/>
      <c r="H13" s="17"/>
      <c r="I13" s="14"/>
      <c r="J13" s="17"/>
    </row>
    <row r="14">
      <c r="B14" s="17"/>
      <c r="C14" s="15"/>
      <c r="D14" s="17"/>
      <c r="E14" s="14"/>
      <c r="F14" s="17"/>
      <c r="G14" s="15"/>
      <c r="H14" s="17"/>
      <c r="I14" s="14"/>
      <c r="J14" s="17"/>
    </row>
    <row r="16">
      <c r="A16" s="15" t="s">
        <v>7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>
      <c r="A17" s="15"/>
      <c r="B17" s="15" t="s">
        <v>8</v>
      </c>
      <c r="C17" s="15" t="s">
        <v>9</v>
      </c>
      <c r="D17" s="15" t="s">
        <v>10</v>
      </c>
      <c r="E17" s="15" t="s">
        <v>11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>
      <c r="A18" s="15"/>
      <c r="B18" s="15" t="s">
        <v>8</v>
      </c>
      <c r="C18" s="15" t="s">
        <v>12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>
      <c r="A19" s="15"/>
      <c r="B19" s="15" t="s">
        <v>8</v>
      </c>
      <c r="C19" s="15" t="s">
        <v>13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>
      <c r="A20" s="15"/>
      <c r="B20" s="15"/>
      <c r="C20" s="15"/>
      <c r="D20" s="15"/>
      <c r="E20" s="15"/>
      <c r="F20" s="15"/>
      <c r="G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>
      <c r="A21" s="15" t="s">
        <v>14</v>
      </c>
      <c r="B21" s="15"/>
      <c r="C21" s="15"/>
      <c r="D21" s="15"/>
      <c r="E21" s="15"/>
      <c r="F21" s="15"/>
      <c r="G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4">
      <c r="A24" s="7" t="s">
        <v>16</v>
      </c>
    </row>
    <row r="25">
      <c r="A25" s="19" t="s">
        <v>17</v>
      </c>
    </row>
  </sheetData>
  <dataValidations>
    <dataValidation type="list" allowBlank="1" showErrorMessage="1" sqref="B3:B14 D3:D14 F3:F14 H3:H14 J3:J14">
      <formula1>Month!$A$4:$A$16</formula1>
    </dataValidation>
  </dataValidations>
  <hyperlinks>
    <hyperlink r:id="rId1" ref="A25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18</v>
      </c>
      <c r="B1" s="22"/>
      <c r="C1" s="23">
        <v>45628.0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>
      <c r="A2" s="15"/>
      <c r="B2" s="14"/>
      <c r="C2" s="24" t="s">
        <v>19</v>
      </c>
      <c r="D2" s="25"/>
      <c r="E2" s="24" t="s">
        <v>20</v>
      </c>
      <c r="F2" s="25"/>
      <c r="G2" s="24" t="s">
        <v>21</v>
      </c>
      <c r="H2" s="25"/>
      <c r="I2" s="24" t="s">
        <v>22</v>
      </c>
      <c r="J2" s="25"/>
      <c r="K2" s="24" t="s">
        <v>23</v>
      </c>
      <c r="L2" s="25"/>
      <c r="M2" s="24" t="s">
        <v>24</v>
      </c>
      <c r="N2" s="25"/>
      <c r="O2" s="15"/>
    </row>
    <row r="3">
      <c r="A3" s="26" t="s">
        <v>5</v>
      </c>
      <c r="B3" s="27" t="s">
        <v>25</v>
      </c>
      <c r="C3" s="28" t="s">
        <v>24</v>
      </c>
      <c r="D3" s="27" t="s">
        <v>26</v>
      </c>
      <c r="E3" s="28" t="s">
        <v>24</v>
      </c>
      <c r="F3" s="27" t="s">
        <v>26</v>
      </c>
      <c r="G3" s="28" t="s">
        <v>24</v>
      </c>
      <c r="H3" s="27" t="s">
        <v>26</v>
      </c>
      <c r="I3" s="28" t="s">
        <v>24</v>
      </c>
      <c r="J3" s="27" t="s">
        <v>26</v>
      </c>
      <c r="K3" s="28" t="s">
        <v>24</v>
      </c>
      <c r="L3" s="27" t="s">
        <v>26</v>
      </c>
      <c r="M3" s="28" t="s">
        <v>24</v>
      </c>
      <c r="N3" s="27" t="s">
        <v>26</v>
      </c>
    </row>
    <row r="4">
      <c r="A4" s="14" t="s">
        <v>27</v>
      </c>
      <c r="B4" s="14" t="s">
        <v>27</v>
      </c>
      <c r="C4" s="29">
        <f>countif('Wk1'!$B$3:$B$14, "="&amp;$A4)+countif('Wk1'!$D$3:$D$14, "="&amp;$A4)+countif('Wk1'!$F$3:$F$14, "="&amp;$A4)+countif('Wk1'!$H$3:$H$14, "="&amp;$A4)+countif('Wk1'!$J$3:$J$14, "="&amp;$A4)</f>
        <v>0</v>
      </c>
      <c r="D4" s="30">
        <f t="shared" ref="D4:D16" si="1">if(C$17, C4/C$17, 0)</f>
        <v>0</v>
      </c>
      <c r="E4" s="29">
        <f>countif('Wk2'!$B$3:$B$14, "="&amp;$A4)+countif('Wk2'!$D$3:$D$14, "="&amp;$A4)+countif('Wk2'!$F$3:$F$14, "="&amp;$A4)+countif('Wk2'!$H$3:$H$14, "="&amp;$A4)+countif('Wk2'!$J$3:$J$14, "="&amp;$A4)</f>
        <v>0</v>
      </c>
      <c r="F4" s="30">
        <f t="shared" ref="F4:F16" si="2">if(E$17, E4/E$17, 0)</f>
        <v>0</v>
      </c>
      <c r="G4" s="29">
        <f>countif('Wk3'!$B$3:$B$14, "="&amp;$A4)+countif('Wk3'!$D$3:$D$14, "="&amp;$A4)+countif('Wk3'!$F$3:$F$14, "="&amp;$A4)+countif('Wk3'!$H$3:$H$14, "="&amp;$A4)+countif('Wk3'!$J$3:$J$14, "="&amp;$A4)</f>
        <v>0</v>
      </c>
      <c r="H4" s="30">
        <f t="shared" ref="H4:H16" si="3">if(G$17, G4/G$17, 0)</f>
        <v>0</v>
      </c>
      <c r="I4" s="29">
        <f>countif('Wk4'!$B$3:$B$14, "="&amp;$A4)+countif('Wk4'!$D$3:$D$14, "="&amp;$A4)+countif('Wk4'!$F$3:$F$14, "="&amp;$A4)+countif('Wk4'!$H$3:$H$14, "="&amp;$A4)+countif('Wk4'!$J$3:$J$14, "="&amp;$A4)</f>
        <v>0</v>
      </c>
      <c r="J4" s="30">
        <f t="shared" ref="J4:J16" si="4">if(I$17, I4/I$17, 0)</f>
        <v>0</v>
      </c>
      <c r="K4" s="29">
        <f>countif('Wk5'!$B$3:$B$14, "="&amp;$A4)+countif('Wk5'!$D$3:$D$14, "="&amp;$A4)+countif('Wk5'!$F$3:$F$14, "="&amp;$A4)+countif('Wk5'!$H$3:$H$14, "="&amp;$A4)+countif('Wk5'!$J$3:$J$14, "="&amp;$A4)</f>
        <v>0</v>
      </c>
      <c r="L4" s="30">
        <f t="shared" ref="L4:L16" si="5">if(K$17, K4/K$17, 0)</f>
        <v>0</v>
      </c>
      <c r="M4" s="29">
        <f t="shared" ref="M4:M16" si="6">C4+E4+G4+I4+K4</f>
        <v>0</v>
      </c>
      <c r="N4" s="30">
        <f t="shared" ref="N4:N16" si="7">if(M$17, M4/M$17, 0)</f>
        <v>0</v>
      </c>
    </row>
    <row r="5">
      <c r="A5" s="14" t="s">
        <v>28</v>
      </c>
      <c r="B5" s="14" t="s">
        <v>28</v>
      </c>
      <c r="C5" s="29">
        <f>countif('Wk1'!$B$3:$B$14, "="&amp;$A5)+countif('Wk1'!$D$3:$D$14, "="&amp;$A5)+countif('Wk1'!$F$3:$F$14, "="&amp;$A5)+countif('Wk1'!$H$3:$H$14, "="&amp;$A5)+countif('Wk1'!$J$3:$J$14, "="&amp;$A5)</f>
        <v>0</v>
      </c>
      <c r="D5" s="30">
        <f t="shared" si="1"/>
        <v>0</v>
      </c>
      <c r="E5" s="29">
        <f>countif('Wk2'!$B$3:$B$14, "="&amp;$A5)+countif('Wk2'!$D$3:$D$14, "="&amp;$A5)+countif('Wk2'!$F$3:$F$14, "="&amp;$A5)+countif('Wk2'!$H$3:$H$14, "="&amp;$A5)+countif('Wk2'!$J$3:$J$14, "="&amp;$A5)</f>
        <v>0</v>
      </c>
      <c r="F5" s="30">
        <f t="shared" si="2"/>
        <v>0</v>
      </c>
      <c r="G5" s="29">
        <f>countif('Wk3'!$B$3:$B$14, "="&amp;$A5)+countif('Wk3'!$D$3:$D$14, "="&amp;$A5)+countif('Wk3'!$F$3:$F$14, "="&amp;$A5)+countif('Wk3'!$H$3:$H$14, "="&amp;$A5)+countif('Wk3'!$J$3:$J$14, "="&amp;$A5)</f>
        <v>0</v>
      </c>
      <c r="H5" s="30">
        <f t="shared" si="3"/>
        <v>0</v>
      </c>
      <c r="I5" s="29">
        <f>countif('Wk4'!$B$3:$B$14, "="&amp;$A5)+countif('Wk4'!$D$3:$D$14, "="&amp;$A5)+countif('Wk4'!$F$3:$F$14, "="&amp;$A5)+countif('Wk4'!$H$3:$H$14, "="&amp;$A5)+countif('Wk4'!$J$3:$J$14, "="&amp;$A5)</f>
        <v>0</v>
      </c>
      <c r="J5" s="30">
        <f t="shared" si="4"/>
        <v>0</v>
      </c>
      <c r="K5" s="29">
        <f>countif('Wk5'!$B$3:$B$14, "="&amp;$A5)+countif('Wk5'!$D$3:$D$14, "="&amp;$A5)+countif('Wk5'!$F$3:$F$14, "="&amp;$A5)+countif('Wk5'!$H$3:$H$14, "="&amp;$A5)+countif('Wk5'!$J$3:$J$14, "="&amp;$A5)</f>
        <v>0</v>
      </c>
      <c r="L5" s="30">
        <f t="shared" si="5"/>
        <v>0</v>
      </c>
      <c r="M5" s="29">
        <f t="shared" si="6"/>
        <v>0</v>
      </c>
      <c r="N5" s="30">
        <f t="shared" si="7"/>
        <v>0</v>
      </c>
    </row>
    <row r="6">
      <c r="A6" s="14" t="s">
        <v>8</v>
      </c>
      <c r="B6" s="14" t="s">
        <v>29</v>
      </c>
      <c r="C6" s="29">
        <f>countif('Wk1'!$B$3:$B$14, "="&amp;$A6)+countif('Wk1'!$D$3:$D$14, "="&amp;$A6)+countif('Wk1'!$F$3:$F$14, "="&amp;$A6)+countif('Wk1'!$H$3:$H$14, "="&amp;$A6)+countif('Wk1'!$J$3:$J$14, "="&amp;$A6)</f>
        <v>0</v>
      </c>
      <c r="D6" s="30">
        <f t="shared" si="1"/>
        <v>0</v>
      </c>
      <c r="E6" s="29">
        <f>countif('Wk2'!$B$3:$B$14, "="&amp;$A6)+countif('Wk2'!$D$3:$D$14, "="&amp;$A6)+countif('Wk2'!$F$3:$F$14, "="&amp;$A6)+countif('Wk2'!$H$3:$H$14, "="&amp;$A6)+countif('Wk2'!$J$3:$J$14, "="&amp;$A6)</f>
        <v>0</v>
      </c>
      <c r="F6" s="30">
        <f t="shared" si="2"/>
        <v>0</v>
      </c>
      <c r="G6" s="29">
        <f>countif('Wk3'!$B$3:$B$14, "="&amp;$A6)+countif('Wk3'!$D$3:$D$14, "="&amp;$A6)+countif('Wk3'!$F$3:$F$14, "="&amp;$A6)+countif('Wk3'!$H$3:$H$14, "="&amp;$A6)+countif('Wk3'!$J$3:$J$14, "="&amp;$A6)</f>
        <v>0</v>
      </c>
      <c r="H6" s="30">
        <f t="shared" si="3"/>
        <v>0</v>
      </c>
      <c r="I6" s="29">
        <f>countif('Wk4'!$B$3:$B$14, "="&amp;$A6)+countif('Wk4'!$D$3:$D$14, "="&amp;$A6)+countif('Wk4'!$F$3:$F$14, "="&amp;$A6)+countif('Wk4'!$H$3:$H$14, "="&amp;$A6)+countif('Wk4'!$J$3:$J$14, "="&amp;$A6)</f>
        <v>0</v>
      </c>
      <c r="J6" s="30">
        <f t="shared" si="4"/>
        <v>0</v>
      </c>
      <c r="K6" s="29">
        <f>countif('Wk5'!$B$3:$B$14, "="&amp;$A6)+countif('Wk5'!$D$3:$D$14, "="&amp;$A6)+countif('Wk5'!$F$3:$F$14, "="&amp;$A6)+countif('Wk5'!$H$3:$H$14, "="&amp;$A6)+countif('Wk5'!$J$3:$J$14, "="&amp;$A6)</f>
        <v>0</v>
      </c>
      <c r="L6" s="30">
        <f t="shared" si="5"/>
        <v>0</v>
      </c>
      <c r="M6" s="29">
        <f t="shared" si="6"/>
        <v>0</v>
      </c>
      <c r="N6" s="30">
        <f t="shared" si="7"/>
        <v>0</v>
      </c>
    </row>
    <row r="7">
      <c r="A7" s="14" t="s">
        <v>30</v>
      </c>
      <c r="B7" s="14" t="s">
        <v>30</v>
      </c>
      <c r="C7" s="29">
        <f>countif('Wk1'!$B$3:$B$14, "="&amp;$A7)+countif('Wk1'!$D$3:$D$14, "="&amp;$A7)+countif('Wk1'!$F$3:$F$14, "="&amp;$A7)+countif('Wk1'!$H$3:$H$14, "="&amp;$A7)+countif('Wk1'!$J$3:$J$14, "="&amp;$A7)</f>
        <v>0</v>
      </c>
      <c r="D7" s="30">
        <f t="shared" si="1"/>
        <v>0</v>
      </c>
      <c r="E7" s="29">
        <f>countif('Wk2'!$B$3:$B$14, "="&amp;$A7)+countif('Wk2'!$D$3:$D$14, "="&amp;$A7)+countif('Wk2'!$F$3:$F$14, "="&amp;$A7)+countif('Wk2'!$H$3:$H$14, "="&amp;$A7)+countif('Wk2'!$J$3:$J$14, "="&amp;$A7)</f>
        <v>0</v>
      </c>
      <c r="F7" s="30">
        <f t="shared" si="2"/>
        <v>0</v>
      </c>
      <c r="G7" s="29">
        <f>countif('Wk3'!$B$3:$B$14, "="&amp;$A7)+countif('Wk3'!$D$3:$D$14, "="&amp;$A7)+countif('Wk3'!$F$3:$F$14, "="&amp;$A7)+countif('Wk3'!$H$3:$H$14, "="&amp;$A7)+countif('Wk3'!$J$3:$J$14, "="&amp;$A7)</f>
        <v>0</v>
      </c>
      <c r="H7" s="30">
        <f t="shared" si="3"/>
        <v>0</v>
      </c>
      <c r="I7" s="29">
        <f>countif('Wk4'!$B$3:$B$14, "="&amp;$A7)+countif('Wk4'!$D$3:$D$14, "="&amp;$A7)+countif('Wk4'!$F$3:$F$14, "="&amp;$A7)+countif('Wk4'!$H$3:$H$14, "="&amp;$A7)+countif('Wk4'!$J$3:$J$14, "="&amp;$A7)</f>
        <v>0</v>
      </c>
      <c r="J7" s="30">
        <f t="shared" si="4"/>
        <v>0</v>
      </c>
      <c r="K7" s="29">
        <f>countif('Wk5'!$B$3:$B$14, "="&amp;$A7)+countif('Wk5'!$D$3:$D$14, "="&amp;$A7)+countif('Wk5'!$F$3:$F$14, "="&amp;$A7)+countif('Wk5'!$H$3:$H$14, "="&amp;$A7)+countif('Wk5'!$J$3:$J$14, "="&amp;$A7)</f>
        <v>0</v>
      </c>
      <c r="L7" s="30">
        <f t="shared" si="5"/>
        <v>0</v>
      </c>
      <c r="M7" s="29">
        <f t="shared" si="6"/>
        <v>0</v>
      </c>
      <c r="N7" s="30">
        <f t="shared" si="7"/>
        <v>0</v>
      </c>
    </row>
    <row r="8">
      <c r="A8" s="31" t="s">
        <v>31</v>
      </c>
      <c r="B8" s="14" t="s">
        <v>32</v>
      </c>
      <c r="C8" s="29">
        <f>countif('Wk1'!$B$3:$B$14, "="&amp;$A8)+countif('Wk1'!$D$3:$D$14, "="&amp;$A8)+countif('Wk1'!$F$3:$F$14, "="&amp;$A8)+countif('Wk1'!$H$3:$H$14, "="&amp;$A8)+countif('Wk1'!$J$3:$J$14, "="&amp;$A8)</f>
        <v>0</v>
      </c>
      <c r="D8" s="30">
        <f t="shared" si="1"/>
        <v>0</v>
      </c>
      <c r="E8" s="29">
        <f>countif('Wk2'!$B$3:$B$14, "="&amp;$A8)+countif('Wk2'!$D$3:$D$14, "="&amp;$A8)+countif('Wk2'!$F$3:$F$14, "="&amp;$A8)+countif('Wk2'!$H$3:$H$14, "="&amp;$A8)+countif('Wk2'!$J$3:$J$14, "="&amp;$A8)</f>
        <v>0</v>
      </c>
      <c r="F8" s="30">
        <f t="shared" si="2"/>
        <v>0</v>
      </c>
      <c r="G8" s="29">
        <f>countif('Wk3'!$B$3:$B$14, "="&amp;$A8)+countif('Wk3'!$D$3:$D$14, "="&amp;$A8)+countif('Wk3'!$F$3:$F$14, "="&amp;$A8)+countif('Wk3'!$H$3:$H$14, "="&amp;$A8)+countif('Wk3'!$J$3:$J$14, "="&amp;$A8)</f>
        <v>0</v>
      </c>
      <c r="H8" s="30">
        <f t="shared" si="3"/>
        <v>0</v>
      </c>
      <c r="I8" s="29">
        <f>countif('Wk4'!$B$3:$B$14, "="&amp;$A8)+countif('Wk4'!$D$3:$D$14, "="&amp;$A8)+countif('Wk4'!$F$3:$F$14, "="&amp;$A8)+countif('Wk4'!$H$3:$H$14, "="&amp;$A8)+countif('Wk4'!$J$3:$J$14, "="&amp;$A8)</f>
        <v>0</v>
      </c>
      <c r="J8" s="30">
        <f t="shared" si="4"/>
        <v>0</v>
      </c>
      <c r="K8" s="29">
        <f>countif('Wk5'!$B$3:$B$14, "="&amp;$A8)+countif('Wk5'!$D$3:$D$14, "="&amp;$A8)+countif('Wk5'!$F$3:$F$14, "="&amp;$A8)+countif('Wk5'!$H$3:$H$14, "="&amp;$A8)+countif('Wk5'!$J$3:$J$14, "="&amp;$A8)</f>
        <v>0</v>
      </c>
      <c r="L8" s="30">
        <f t="shared" si="5"/>
        <v>0</v>
      </c>
      <c r="M8" s="29">
        <f t="shared" si="6"/>
        <v>0</v>
      </c>
      <c r="N8" s="30">
        <f t="shared" si="7"/>
        <v>0</v>
      </c>
    </row>
    <row r="9">
      <c r="A9" s="31" t="s">
        <v>33</v>
      </c>
      <c r="B9" s="14" t="s">
        <v>32</v>
      </c>
      <c r="C9" s="29">
        <f>countif('Wk1'!$B$3:$B$14, "="&amp;$A9)+countif('Wk1'!$D$3:$D$14, "="&amp;$A9)+countif('Wk1'!$F$3:$F$14, "="&amp;$A9)+countif('Wk1'!$H$3:$H$14, "="&amp;$A9)+countif('Wk1'!$J$3:$J$14, "="&amp;$A9)</f>
        <v>0</v>
      </c>
      <c r="D9" s="30">
        <f t="shared" si="1"/>
        <v>0</v>
      </c>
      <c r="E9" s="29">
        <f>countif('Wk2'!$B$3:$B$14, "="&amp;$A9)+countif('Wk2'!$D$3:$D$14, "="&amp;$A9)+countif('Wk2'!$F$3:$F$14, "="&amp;$A9)+countif('Wk2'!$H$3:$H$14, "="&amp;$A9)+countif('Wk2'!$J$3:$J$14, "="&amp;$A9)</f>
        <v>0</v>
      </c>
      <c r="F9" s="30">
        <f t="shared" si="2"/>
        <v>0</v>
      </c>
      <c r="G9" s="29">
        <f>countif('Wk3'!$B$3:$B$14, "="&amp;$A9)+countif('Wk3'!$D$3:$D$14, "="&amp;$A9)+countif('Wk3'!$F$3:$F$14, "="&amp;$A9)+countif('Wk3'!$H$3:$H$14, "="&amp;$A9)+countif('Wk3'!$J$3:$J$14, "="&amp;$A9)</f>
        <v>0</v>
      </c>
      <c r="H9" s="30">
        <f t="shared" si="3"/>
        <v>0</v>
      </c>
      <c r="I9" s="29">
        <f>countif('Wk4'!$B$3:$B$14, "="&amp;$A9)+countif('Wk4'!$D$3:$D$14, "="&amp;$A9)+countif('Wk4'!$F$3:$F$14, "="&amp;$A9)+countif('Wk4'!$H$3:$H$14, "="&amp;$A9)+countif('Wk4'!$J$3:$J$14, "="&amp;$A9)</f>
        <v>0</v>
      </c>
      <c r="J9" s="30">
        <f t="shared" si="4"/>
        <v>0</v>
      </c>
      <c r="K9" s="29">
        <f>countif('Wk5'!$B$3:$B$14, "="&amp;$A9)+countif('Wk5'!$D$3:$D$14, "="&amp;$A9)+countif('Wk5'!$F$3:$F$14, "="&amp;$A9)+countif('Wk5'!$H$3:$H$14, "="&amp;$A9)+countif('Wk5'!$J$3:$J$14, "="&amp;$A9)</f>
        <v>0</v>
      </c>
      <c r="L9" s="30">
        <f t="shared" si="5"/>
        <v>0</v>
      </c>
      <c r="M9" s="29">
        <f t="shared" si="6"/>
        <v>0</v>
      </c>
      <c r="N9" s="30">
        <f t="shared" si="7"/>
        <v>0</v>
      </c>
    </row>
    <row r="10">
      <c r="A10" s="31" t="s">
        <v>34</v>
      </c>
      <c r="B10" s="31" t="s">
        <v>35</v>
      </c>
      <c r="C10" s="29">
        <f>countif('Wk1'!$B$3:$B$14, "="&amp;$A10)+countif('Wk1'!$D$3:$D$14, "="&amp;$A10)+countif('Wk1'!$F$3:$F$14, "="&amp;$A10)+countif('Wk1'!$H$3:$H$14, "="&amp;$A10)+countif('Wk1'!$J$3:$J$14, "="&amp;$A10)</f>
        <v>0</v>
      </c>
      <c r="D10" s="30">
        <f t="shared" si="1"/>
        <v>0</v>
      </c>
      <c r="E10" s="29">
        <f>countif('Wk2'!$B$3:$B$14, "="&amp;$A10)+countif('Wk2'!$D$3:$D$14, "="&amp;$A10)+countif('Wk2'!$F$3:$F$14, "="&amp;$A10)+countif('Wk2'!$H$3:$H$14, "="&amp;$A10)+countif('Wk2'!$J$3:$J$14, "="&amp;$A10)</f>
        <v>0</v>
      </c>
      <c r="F10" s="30">
        <f t="shared" si="2"/>
        <v>0</v>
      </c>
      <c r="G10" s="29">
        <f>countif('Wk3'!$B$3:$B$14, "="&amp;$A10)+countif('Wk3'!$D$3:$D$14, "="&amp;$A10)+countif('Wk3'!$F$3:$F$14, "="&amp;$A10)+countif('Wk3'!$H$3:$H$14, "="&amp;$A10)+countif('Wk3'!$J$3:$J$14, "="&amp;$A10)</f>
        <v>0</v>
      </c>
      <c r="H10" s="30">
        <f t="shared" si="3"/>
        <v>0</v>
      </c>
      <c r="I10" s="29">
        <f>countif('Wk4'!$B$3:$B$14, "="&amp;$A10)+countif('Wk4'!$D$3:$D$14, "="&amp;$A10)+countif('Wk4'!$F$3:$F$14, "="&amp;$A10)+countif('Wk4'!$H$3:$H$14, "="&amp;$A10)+countif('Wk4'!$J$3:$J$14, "="&amp;$A10)</f>
        <v>0</v>
      </c>
      <c r="J10" s="30">
        <f t="shared" si="4"/>
        <v>0</v>
      </c>
      <c r="K10" s="29">
        <f>countif('Wk5'!$B$3:$B$14, "="&amp;$A10)+countif('Wk5'!$D$3:$D$14, "="&amp;$A10)+countif('Wk5'!$F$3:$F$14, "="&amp;$A10)+countif('Wk5'!$H$3:$H$14, "="&amp;$A10)+countif('Wk5'!$J$3:$J$14, "="&amp;$A10)</f>
        <v>0</v>
      </c>
      <c r="L10" s="30">
        <f t="shared" si="5"/>
        <v>0</v>
      </c>
      <c r="M10" s="29">
        <f t="shared" si="6"/>
        <v>0</v>
      </c>
      <c r="N10" s="30">
        <f t="shared" si="7"/>
        <v>0</v>
      </c>
    </row>
    <row r="11">
      <c r="A11" s="14" t="s">
        <v>36</v>
      </c>
      <c r="B11" s="14" t="s">
        <v>36</v>
      </c>
      <c r="C11" s="29">
        <f>countif('Wk1'!$B$3:$B$14, "="&amp;$A11)+countif('Wk1'!$D$3:$D$14, "="&amp;$A11)+countif('Wk1'!$F$3:$F$14, "="&amp;$A11)+countif('Wk1'!$H$3:$H$14, "="&amp;$A11)+countif('Wk1'!$J$3:$J$14, "="&amp;$A11)</f>
        <v>0</v>
      </c>
      <c r="D11" s="30">
        <f t="shared" si="1"/>
        <v>0</v>
      </c>
      <c r="E11" s="29">
        <f>countif('Wk2'!$B$3:$B$14, "="&amp;$A11)+countif('Wk2'!$D$3:$D$14, "="&amp;$A11)+countif('Wk2'!$F$3:$F$14, "="&amp;$A11)+countif('Wk2'!$H$3:$H$14, "="&amp;$A11)+countif('Wk2'!$J$3:$J$14, "="&amp;$A11)</f>
        <v>0</v>
      </c>
      <c r="F11" s="30">
        <f t="shared" si="2"/>
        <v>0</v>
      </c>
      <c r="G11" s="29">
        <f>countif('Wk3'!$B$3:$B$14, "="&amp;$A11)+countif('Wk3'!$D$3:$D$14, "="&amp;$A11)+countif('Wk3'!$F$3:$F$14, "="&amp;$A11)+countif('Wk3'!$H$3:$H$14, "="&amp;$A11)+countif('Wk3'!$J$3:$J$14, "="&amp;$A11)</f>
        <v>0</v>
      </c>
      <c r="H11" s="30">
        <f t="shared" si="3"/>
        <v>0</v>
      </c>
      <c r="I11" s="29">
        <f>countif('Wk4'!$B$3:$B$14, "="&amp;$A11)+countif('Wk4'!$D$3:$D$14, "="&amp;$A11)+countif('Wk4'!$F$3:$F$14, "="&amp;$A11)+countif('Wk4'!$H$3:$H$14, "="&amp;$A11)+countif('Wk4'!$J$3:$J$14, "="&amp;$A11)</f>
        <v>0</v>
      </c>
      <c r="J11" s="30">
        <f t="shared" si="4"/>
        <v>0</v>
      </c>
      <c r="K11" s="29">
        <f>countif('Wk5'!$B$3:$B$14, "="&amp;$A11)+countif('Wk5'!$D$3:$D$14, "="&amp;$A11)+countif('Wk5'!$F$3:$F$14, "="&amp;$A11)+countif('Wk5'!$H$3:$H$14, "="&amp;$A11)+countif('Wk5'!$J$3:$J$14, "="&amp;$A11)</f>
        <v>0</v>
      </c>
      <c r="L11" s="30">
        <f t="shared" si="5"/>
        <v>0</v>
      </c>
      <c r="M11" s="29">
        <f t="shared" si="6"/>
        <v>0</v>
      </c>
      <c r="N11" s="30">
        <f t="shared" si="7"/>
        <v>0</v>
      </c>
    </row>
    <row r="12">
      <c r="A12" s="14" t="s">
        <v>37</v>
      </c>
      <c r="B12" s="14" t="s">
        <v>37</v>
      </c>
      <c r="C12" s="29">
        <f>countif('Wk1'!$B$3:$B$14, "="&amp;$A12)+countif('Wk1'!$D$3:$D$14, "="&amp;$A12)+countif('Wk1'!$F$3:$F$14, "="&amp;$A12)+countif('Wk1'!$H$3:$H$14, "="&amp;$A12)+countif('Wk1'!$J$3:$J$14, "="&amp;$A12)</f>
        <v>0</v>
      </c>
      <c r="D12" s="30">
        <f t="shared" si="1"/>
        <v>0</v>
      </c>
      <c r="E12" s="29">
        <f>countif('Wk2'!$B$3:$B$14, "="&amp;$A12)+countif('Wk2'!$D$3:$D$14, "="&amp;$A12)+countif('Wk2'!$F$3:$F$14, "="&amp;$A12)+countif('Wk2'!$H$3:$H$14, "="&amp;$A12)+countif('Wk2'!$J$3:$J$14, "="&amp;$A12)</f>
        <v>0</v>
      </c>
      <c r="F12" s="30">
        <f t="shared" si="2"/>
        <v>0</v>
      </c>
      <c r="G12" s="29">
        <f>countif('Wk3'!$B$3:$B$14, "="&amp;$A12)+countif('Wk3'!$D$3:$D$14, "="&amp;$A12)+countif('Wk3'!$F$3:$F$14, "="&amp;$A12)+countif('Wk3'!$H$3:$H$14, "="&amp;$A12)+countif('Wk3'!$J$3:$J$14, "="&amp;$A12)</f>
        <v>0</v>
      </c>
      <c r="H12" s="30">
        <f t="shared" si="3"/>
        <v>0</v>
      </c>
      <c r="I12" s="29">
        <f>countif('Wk4'!$B$3:$B$14, "="&amp;$A12)+countif('Wk4'!$D$3:$D$14, "="&amp;$A12)+countif('Wk4'!$F$3:$F$14, "="&amp;$A12)+countif('Wk4'!$H$3:$H$14, "="&amp;$A12)+countif('Wk4'!$J$3:$J$14, "="&amp;$A12)</f>
        <v>0</v>
      </c>
      <c r="J12" s="30">
        <f t="shared" si="4"/>
        <v>0</v>
      </c>
      <c r="K12" s="29">
        <f>countif('Wk5'!$B$3:$B$14, "="&amp;$A12)+countif('Wk5'!$D$3:$D$14, "="&amp;$A12)+countif('Wk5'!$F$3:$F$14, "="&amp;$A12)+countif('Wk5'!$H$3:$H$14, "="&amp;$A12)+countif('Wk5'!$J$3:$J$14, "="&amp;$A12)</f>
        <v>0</v>
      </c>
      <c r="L12" s="30">
        <f t="shared" si="5"/>
        <v>0</v>
      </c>
      <c r="M12" s="29">
        <f t="shared" si="6"/>
        <v>0</v>
      </c>
      <c r="N12" s="30">
        <f t="shared" si="7"/>
        <v>0</v>
      </c>
    </row>
    <row r="13">
      <c r="A13" s="14" t="s">
        <v>10</v>
      </c>
      <c r="B13" s="14" t="s">
        <v>29</v>
      </c>
      <c r="C13" s="29">
        <f>countif('Wk1'!$B$3:$B$14, "="&amp;$A13)+countif('Wk1'!$D$3:$D$14, "="&amp;$A13)+countif('Wk1'!$F$3:$F$14, "="&amp;$A13)+countif('Wk1'!$H$3:$H$14, "="&amp;$A13)+countif('Wk1'!$J$3:$J$14, "="&amp;$A13)</f>
        <v>0</v>
      </c>
      <c r="D13" s="30">
        <f t="shared" si="1"/>
        <v>0</v>
      </c>
      <c r="E13" s="29">
        <f>countif('Wk2'!$B$3:$B$14, "="&amp;$A13)+countif('Wk2'!$D$3:$D$14, "="&amp;$A13)+countif('Wk2'!$F$3:$F$14, "="&amp;$A13)+countif('Wk2'!$H$3:$H$14, "="&amp;$A13)+countif('Wk2'!$J$3:$J$14, "="&amp;$A13)</f>
        <v>0</v>
      </c>
      <c r="F13" s="30">
        <f t="shared" si="2"/>
        <v>0</v>
      </c>
      <c r="G13" s="29">
        <f>countif('Wk3'!$B$3:$B$14, "="&amp;$A13)+countif('Wk3'!$D$3:$D$14, "="&amp;$A13)+countif('Wk3'!$F$3:$F$14, "="&amp;$A13)+countif('Wk3'!$H$3:$H$14, "="&amp;$A13)+countif('Wk3'!$J$3:$J$14, "="&amp;$A13)</f>
        <v>0</v>
      </c>
      <c r="H13" s="30">
        <f t="shared" si="3"/>
        <v>0</v>
      </c>
      <c r="I13" s="29">
        <f>countif('Wk4'!$B$3:$B$14, "="&amp;$A13)+countif('Wk4'!$D$3:$D$14, "="&amp;$A13)+countif('Wk4'!$F$3:$F$14, "="&amp;$A13)+countif('Wk4'!$H$3:$H$14, "="&amp;$A13)+countif('Wk4'!$J$3:$J$14, "="&amp;$A13)</f>
        <v>0</v>
      </c>
      <c r="J13" s="30">
        <f t="shared" si="4"/>
        <v>0</v>
      </c>
      <c r="K13" s="29">
        <f>countif('Wk5'!$B$3:$B$14, "="&amp;$A13)+countif('Wk5'!$D$3:$D$14, "="&amp;$A13)+countif('Wk5'!$F$3:$F$14, "="&amp;$A13)+countif('Wk5'!$H$3:$H$14, "="&amp;$A13)+countif('Wk5'!$J$3:$J$14, "="&amp;$A13)</f>
        <v>0</v>
      </c>
      <c r="L13" s="30">
        <f t="shared" si="5"/>
        <v>0</v>
      </c>
      <c r="M13" s="29">
        <f t="shared" si="6"/>
        <v>0</v>
      </c>
      <c r="N13" s="30">
        <f t="shared" si="7"/>
        <v>0</v>
      </c>
      <c r="O13" s="15"/>
    </row>
    <row r="14">
      <c r="A14" s="14" t="s">
        <v>38</v>
      </c>
      <c r="B14" s="14" t="s">
        <v>29</v>
      </c>
      <c r="C14" s="29">
        <f>countif('Wk1'!$B$3:$B$14, "="&amp;$A14)+countif('Wk1'!$D$3:$D$14, "="&amp;$A14)+countif('Wk1'!$F$3:$F$14, "="&amp;$A14)+countif('Wk1'!$H$3:$H$14, "="&amp;$A14)+countif('Wk1'!$J$3:$J$14, "="&amp;$A14)</f>
        <v>0</v>
      </c>
      <c r="D14" s="30">
        <f t="shared" si="1"/>
        <v>0</v>
      </c>
      <c r="E14" s="29">
        <f>countif('Wk2'!$B$3:$B$14, "="&amp;$A14)+countif('Wk2'!$D$3:$D$14, "="&amp;$A14)+countif('Wk2'!$F$3:$F$14, "="&amp;$A14)+countif('Wk2'!$H$3:$H$14, "="&amp;$A14)+countif('Wk2'!$J$3:$J$14, "="&amp;$A14)</f>
        <v>0</v>
      </c>
      <c r="F14" s="30">
        <f t="shared" si="2"/>
        <v>0</v>
      </c>
      <c r="G14" s="29">
        <f>countif('Wk3'!$B$3:$B$14, "="&amp;$A14)+countif('Wk3'!$D$3:$D$14, "="&amp;$A14)+countif('Wk3'!$F$3:$F$14, "="&amp;$A14)+countif('Wk3'!$H$3:$H$14, "="&amp;$A14)+countif('Wk3'!$J$3:$J$14, "="&amp;$A14)</f>
        <v>0</v>
      </c>
      <c r="H14" s="30">
        <f t="shared" si="3"/>
        <v>0</v>
      </c>
      <c r="I14" s="29">
        <f>countif('Wk4'!$B$3:$B$14, "="&amp;$A14)+countif('Wk4'!$D$3:$D$14, "="&amp;$A14)+countif('Wk4'!$F$3:$F$14, "="&amp;$A14)+countif('Wk4'!$H$3:$H$14, "="&amp;$A14)+countif('Wk4'!$J$3:$J$14, "="&amp;$A14)</f>
        <v>0</v>
      </c>
      <c r="J14" s="30">
        <f t="shared" si="4"/>
        <v>0</v>
      </c>
      <c r="K14" s="29">
        <f>countif('Wk5'!$B$3:$B$14, "="&amp;$A14)+countif('Wk5'!$D$3:$D$14, "="&amp;$A14)+countif('Wk5'!$F$3:$F$14, "="&amp;$A14)+countif('Wk5'!$H$3:$H$14, "="&amp;$A14)+countif('Wk5'!$J$3:$J$14, "="&amp;$A14)</f>
        <v>0</v>
      </c>
      <c r="L14" s="30">
        <f t="shared" si="5"/>
        <v>0</v>
      </c>
      <c r="M14" s="29">
        <f t="shared" si="6"/>
        <v>0</v>
      </c>
      <c r="N14" s="30">
        <f t="shared" si="7"/>
        <v>0</v>
      </c>
      <c r="O14" s="15"/>
    </row>
    <row r="15">
      <c r="A15" s="14" t="s">
        <v>39</v>
      </c>
      <c r="B15" s="14" t="s">
        <v>29</v>
      </c>
      <c r="C15" s="29">
        <f>countif('Wk1'!$B$3:$B$14, "="&amp;$A15)+countif('Wk1'!$D$3:$D$14, "="&amp;$A15)+countif('Wk1'!$F$3:$F$14, "="&amp;$A15)+countif('Wk1'!$H$3:$H$14, "="&amp;$A15)+countif('Wk1'!$J$3:$J$14, "="&amp;$A15)</f>
        <v>0</v>
      </c>
      <c r="D15" s="30">
        <f t="shared" si="1"/>
        <v>0</v>
      </c>
      <c r="E15" s="29">
        <f>countif('Wk2'!$B$3:$B$14, "="&amp;$A15)+countif('Wk2'!$D$3:$D$14, "="&amp;$A15)+countif('Wk2'!$F$3:$F$14, "="&amp;$A15)+countif('Wk2'!$H$3:$H$14, "="&amp;$A15)+countif('Wk2'!$J$3:$J$14, "="&amp;$A15)</f>
        <v>0</v>
      </c>
      <c r="F15" s="30">
        <f t="shared" si="2"/>
        <v>0</v>
      </c>
      <c r="G15" s="29">
        <f>countif('Wk3'!$B$3:$B$14, "="&amp;$A15)+countif('Wk3'!$D$3:$D$14, "="&amp;$A15)+countif('Wk3'!$F$3:$F$14, "="&amp;$A15)+countif('Wk3'!$H$3:$H$14, "="&amp;$A15)+countif('Wk3'!$J$3:$J$14, "="&amp;$A15)</f>
        <v>0</v>
      </c>
      <c r="H15" s="30">
        <f t="shared" si="3"/>
        <v>0</v>
      </c>
      <c r="I15" s="29">
        <f>countif('Wk4'!$B$3:$B$14, "="&amp;$A15)+countif('Wk4'!$D$3:$D$14, "="&amp;$A15)+countif('Wk4'!$F$3:$F$14, "="&amp;$A15)+countif('Wk4'!$H$3:$H$14, "="&amp;$A15)+countif('Wk4'!$J$3:$J$14, "="&amp;$A15)</f>
        <v>0</v>
      </c>
      <c r="J15" s="30">
        <f t="shared" si="4"/>
        <v>0</v>
      </c>
      <c r="K15" s="29">
        <f>countif('Wk5'!$B$3:$B$14, "="&amp;$A15)+countif('Wk5'!$D$3:$D$14, "="&amp;$A15)+countif('Wk5'!$F$3:$F$14, "="&amp;$A15)+countif('Wk5'!$H$3:$H$14, "="&amp;$A15)+countif('Wk5'!$J$3:$J$14, "="&amp;$A15)</f>
        <v>0</v>
      </c>
      <c r="L15" s="30">
        <f t="shared" si="5"/>
        <v>0</v>
      </c>
      <c r="M15" s="29">
        <f t="shared" si="6"/>
        <v>0</v>
      </c>
      <c r="N15" s="30">
        <f t="shared" si="7"/>
        <v>0</v>
      </c>
      <c r="O15" s="15"/>
    </row>
    <row r="16">
      <c r="A16" s="27" t="s">
        <v>40</v>
      </c>
      <c r="B16" s="27" t="s">
        <v>32</v>
      </c>
      <c r="C16" s="29">
        <f>countif('Wk1'!$B$3:$B$14, "="&amp;$A16)+countif('Wk1'!$D$3:$D$14, "="&amp;$A16)+countif('Wk1'!$F$3:$F$14, "="&amp;$A16)+countif('Wk1'!$H$3:$H$14, "="&amp;$A16)+countif('Wk1'!$J$3:$J$14, "="&amp;$A16)</f>
        <v>0</v>
      </c>
      <c r="D16" s="30">
        <f t="shared" si="1"/>
        <v>0</v>
      </c>
      <c r="E16" s="29">
        <f>countif('Wk2'!$B$3:$B$14, "="&amp;$A16)+countif('Wk2'!$D$3:$D$14, "="&amp;$A16)+countif('Wk2'!$F$3:$F$14, "="&amp;$A16)+countif('Wk2'!$H$3:$H$14, "="&amp;$A16)+countif('Wk2'!$J$3:$J$14, "="&amp;$A16)</f>
        <v>0</v>
      </c>
      <c r="F16" s="30">
        <f t="shared" si="2"/>
        <v>0</v>
      </c>
      <c r="G16" s="29">
        <f>countif('Wk3'!$B$3:$B$14, "="&amp;$A16)+countif('Wk3'!$D$3:$D$14, "="&amp;$A16)+countif('Wk3'!$F$3:$F$14, "="&amp;$A16)+countif('Wk3'!$H$3:$H$14, "="&amp;$A16)+countif('Wk3'!$J$3:$J$14, "="&amp;$A16)</f>
        <v>0</v>
      </c>
      <c r="H16" s="30">
        <f t="shared" si="3"/>
        <v>0</v>
      </c>
      <c r="I16" s="29">
        <f>countif('Wk4'!$B$3:$B$14, "="&amp;$A16)+countif('Wk4'!$D$3:$D$14, "="&amp;$A16)+countif('Wk4'!$F$3:$F$14, "="&amp;$A16)+countif('Wk4'!$H$3:$H$14, "="&amp;$A16)+countif('Wk4'!$J$3:$J$14, "="&amp;$A16)</f>
        <v>0</v>
      </c>
      <c r="J16" s="30">
        <f t="shared" si="4"/>
        <v>0</v>
      </c>
      <c r="K16" s="29">
        <f>countif('Wk5'!$B$3:$B$14, "="&amp;$A16)+countif('Wk5'!$D$3:$D$14, "="&amp;$A16)+countif('Wk5'!$F$3:$F$14, "="&amp;$A16)+countif('Wk5'!$H$3:$H$14, "="&amp;$A16)+countif('Wk5'!$J$3:$J$14, "="&amp;$A16)</f>
        <v>0</v>
      </c>
      <c r="L16" s="30">
        <f t="shared" si="5"/>
        <v>0</v>
      </c>
      <c r="M16" s="29">
        <f t="shared" si="6"/>
        <v>0</v>
      </c>
      <c r="N16" s="30">
        <f t="shared" si="7"/>
        <v>0</v>
      </c>
      <c r="O16" s="15"/>
    </row>
    <row r="17">
      <c r="A17" s="32" t="s">
        <v>24</v>
      </c>
      <c r="B17" s="32"/>
      <c r="C17" s="33">
        <f>sum(C4:C16)</f>
        <v>0</v>
      </c>
      <c r="D17" s="32"/>
      <c r="E17" s="33">
        <f>sum(E4:E16)</f>
        <v>0</v>
      </c>
      <c r="F17" s="32"/>
      <c r="G17" s="33">
        <f>sum(G4:G16)</f>
        <v>0</v>
      </c>
      <c r="H17" s="32"/>
      <c r="I17" s="33">
        <f>sum(I4:I16)</f>
        <v>0</v>
      </c>
      <c r="J17" s="32"/>
      <c r="K17" s="33">
        <f>sum(K4:K16)</f>
        <v>0</v>
      </c>
      <c r="L17" s="32"/>
      <c r="M17" s="33">
        <f>sum(M4:M16)</f>
        <v>0</v>
      </c>
      <c r="N17" s="32"/>
      <c r="O17" s="15"/>
    </row>
    <row r="18">
      <c r="A18" s="14" t="s">
        <v>41</v>
      </c>
      <c r="B18" s="14"/>
      <c r="C18" s="29">
        <f>countif('Wk1'!$B$3:$B$14, "=")+countif('Wk1'!$D$3:$D$14, "=")+countif('Wk1'!$F$3:$F$14, "=")+countif('Wk1'!$H$3:$H$14, "=")+countif('Wk1'!$J$3:$J$14, "=")+sum(C4:C16)</f>
        <v>60</v>
      </c>
      <c r="D18" s="14"/>
      <c r="E18" s="29">
        <f>countif('Wk2'!$B$3:$B$14, "=")+countif('Wk2'!$D$3:$D$14, "=")+countif('Wk2'!$F$3:$F$14, "=")+countif('Wk2'!$H$3:$H$14, "=")+countif('Wk2'!$J$3:$J$14, "=")+sum(E4:E16)</f>
        <v>60</v>
      </c>
      <c r="F18" s="14"/>
      <c r="G18" s="29">
        <f>countif('Wk3'!$B$3:$B$14, "=")+countif('Wk3'!$D$3:$D$14, "=")+countif('Wk3'!$F$3:$F$14, "=")+countif('Wk3'!$H$3:$H$14, "=")+countif('Wk3'!$J$3:$J$14, "=")+sum(G4:G16)</f>
        <v>60</v>
      </c>
      <c r="H18" s="14"/>
      <c r="I18" s="29">
        <f>countif('Wk4'!$B$3:$B$14, "=")+countif('Wk4'!$D$3:$D$14, "=")+countif('Wk4'!$F$3:$F$14, "=")+countif('Wk4'!$H$3:$H$14, "=")+countif('Wk4'!$J$3:$J$14, "=")+sum(I4:I16)</f>
        <v>60</v>
      </c>
      <c r="J18" s="14"/>
      <c r="K18" s="29">
        <f>countif('Wk5'!$B$3:$B$14, "=")+countif('Wk5'!$D$3:$D$14, "=")+countif('Wk5'!$F$3:$F$14, "=")+countif('Wk5'!$H$3:$H$14, "=")+countif('Wk5'!$J$3:$J$14, "=")+sum(K4:K16)</f>
        <v>60</v>
      </c>
      <c r="L18" s="14"/>
      <c r="M18" s="15"/>
      <c r="N18" s="14"/>
      <c r="O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>
      <c r="A20" s="27" t="s">
        <v>25</v>
      </c>
      <c r="B20" s="28" t="s">
        <v>19</v>
      </c>
      <c r="C20" s="28" t="s">
        <v>20</v>
      </c>
      <c r="D20" s="28" t="s">
        <v>21</v>
      </c>
      <c r="E20" s="28" t="s">
        <v>22</v>
      </c>
      <c r="F20" s="28" t="s">
        <v>23</v>
      </c>
      <c r="G20" s="28" t="s">
        <v>24</v>
      </c>
      <c r="H20" s="15"/>
      <c r="I20" s="15"/>
      <c r="J20" s="15"/>
      <c r="K20" s="15"/>
      <c r="L20" s="15"/>
      <c r="M20" s="15"/>
      <c r="N20" s="15"/>
      <c r="O20" s="15"/>
    </row>
    <row r="21">
      <c r="A21" s="14" t="s">
        <v>27</v>
      </c>
      <c r="B21" s="34">
        <f t="shared" ref="B21:B29" si="8">if(C$17, SUMIF($B$4:$B$16, "="&amp;$A21, C$4:C$16)/C$17, 0)</f>
        <v>0</v>
      </c>
      <c r="C21" s="34">
        <f t="shared" ref="C21:C29" si="9">if(E$17, SUMIF($B$4:$B$16, "="&amp;$A21, E$4:E$16)/E$17, 0)</f>
        <v>0</v>
      </c>
      <c r="D21" s="34">
        <f t="shared" ref="D21:D29" si="10">if(G$17, SUMIF($B$4:$B$16, "="&amp;$A21, G$4:G$16)/G$17, 0)</f>
        <v>0</v>
      </c>
      <c r="E21" s="34">
        <f t="shared" ref="E21:E29" si="11">if(I$17, SUMIF($B$4:$B$16, "="&amp;$A21, I$4:I$16)/I$17, 0)</f>
        <v>0</v>
      </c>
      <c r="F21" s="34">
        <f t="shared" ref="F21:F29" si="12">if(K$17, SUMIF($B$4:$B$16, "="&amp;$A21, K$4:K$16)/K$17, 0)</f>
        <v>0</v>
      </c>
      <c r="G21" s="34">
        <f t="shared" ref="G21:G29" si="13">if(M$17, SUMIF($B$4:$B$16, "="&amp;$A21, M$4:M$16)/M$17, 0)</f>
        <v>0</v>
      </c>
      <c r="H21" s="15"/>
      <c r="I21" s="15"/>
      <c r="J21" s="15"/>
      <c r="K21" s="15"/>
      <c r="L21" s="15"/>
      <c r="M21" s="15"/>
      <c r="N21" s="15"/>
      <c r="O21" s="15"/>
    </row>
    <row r="22">
      <c r="A22" s="14" t="s">
        <v>28</v>
      </c>
      <c r="B22" s="34">
        <f t="shared" si="8"/>
        <v>0</v>
      </c>
      <c r="C22" s="34">
        <f t="shared" si="9"/>
        <v>0</v>
      </c>
      <c r="D22" s="34">
        <f t="shared" si="10"/>
        <v>0</v>
      </c>
      <c r="E22" s="34">
        <f t="shared" si="11"/>
        <v>0</v>
      </c>
      <c r="F22" s="34">
        <f t="shared" si="12"/>
        <v>0</v>
      </c>
      <c r="G22" s="34">
        <f t="shared" si="13"/>
        <v>0</v>
      </c>
      <c r="H22" s="15"/>
      <c r="I22" s="15"/>
      <c r="J22" s="15"/>
      <c r="K22" s="15"/>
      <c r="L22" s="15"/>
      <c r="M22" s="15"/>
      <c r="N22" s="15"/>
      <c r="O22" s="15"/>
    </row>
    <row r="23">
      <c r="A23" s="14" t="s">
        <v>29</v>
      </c>
      <c r="B23" s="34">
        <f t="shared" si="8"/>
        <v>0</v>
      </c>
      <c r="C23" s="34">
        <f t="shared" si="9"/>
        <v>0</v>
      </c>
      <c r="D23" s="34">
        <f t="shared" si="10"/>
        <v>0</v>
      </c>
      <c r="E23" s="34">
        <f t="shared" si="11"/>
        <v>0</v>
      </c>
      <c r="F23" s="34">
        <f t="shared" si="12"/>
        <v>0</v>
      </c>
      <c r="G23" s="34">
        <f t="shared" si="13"/>
        <v>0</v>
      </c>
      <c r="H23" s="15"/>
      <c r="I23" s="15"/>
      <c r="J23" s="15"/>
      <c r="K23" s="15"/>
      <c r="L23" s="15"/>
      <c r="M23" s="15"/>
      <c r="N23" s="15"/>
      <c r="O23" s="15"/>
    </row>
    <row r="24">
      <c r="A24" s="14" t="s">
        <v>37</v>
      </c>
      <c r="B24" s="34">
        <f t="shared" si="8"/>
        <v>0</v>
      </c>
      <c r="C24" s="34">
        <f t="shared" si="9"/>
        <v>0</v>
      </c>
      <c r="D24" s="34">
        <f t="shared" si="10"/>
        <v>0</v>
      </c>
      <c r="E24" s="34">
        <f t="shared" si="11"/>
        <v>0</v>
      </c>
      <c r="F24" s="34">
        <f t="shared" si="12"/>
        <v>0</v>
      </c>
      <c r="G24" s="34">
        <f t="shared" si="13"/>
        <v>0</v>
      </c>
      <c r="H24" s="15"/>
      <c r="I24" s="15"/>
      <c r="J24" s="15"/>
      <c r="K24" s="15"/>
      <c r="L24" s="15"/>
      <c r="M24" s="15"/>
      <c r="N24" s="15"/>
      <c r="O24" s="15"/>
    </row>
    <row r="25">
      <c r="A25" s="14" t="s">
        <v>36</v>
      </c>
      <c r="B25" s="34">
        <f t="shared" si="8"/>
        <v>0</v>
      </c>
      <c r="C25" s="34">
        <f t="shared" si="9"/>
        <v>0</v>
      </c>
      <c r="D25" s="34">
        <f t="shared" si="10"/>
        <v>0</v>
      </c>
      <c r="E25" s="34">
        <f t="shared" si="11"/>
        <v>0</v>
      </c>
      <c r="F25" s="34">
        <f t="shared" si="12"/>
        <v>0</v>
      </c>
      <c r="G25" s="34">
        <f t="shared" si="13"/>
        <v>0</v>
      </c>
      <c r="H25" s="15"/>
      <c r="I25" s="15"/>
      <c r="J25" s="15"/>
      <c r="K25" s="15"/>
      <c r="L25" s="15"/>
      <c r="M25" s="15"/>
      <c r="N25" s="15"/>
      <c r="O25" s="15"/>
    </row>
    <row r="26">
      <c r="A26" s="31" t="s">
        <v>35</v>
      </c>
      <c r="B26" s="34">
        <f t="shared" si="8"/>
        <v>0</v>
      </c>
      <c r="C26" s="34">
        <f t="shared" si="9"/>
        <v>0</v>
      </c>
      <c r="D26" s="34">
        <f t="shared" si="10"/>
        <v>0</v>
      </c>
      <c r="E26" s="34">
        <f t="shared" si="11"/>
        <v>0</v>
      </c>
      <c r="F26" s="34">
        <f t="shared" si="12"/>
        <v>0</v>
      </c>
      <c r="G26" s="34">
        <f t="shared" si="13"/>
        <v>0</v>
      </c>
      <c r="H26" s="15"/>
      <c r="I26" s="15"/>
      <c r="J26" s="15"/>
      <c r="K26" s="15"/>
      <c r="L26" s="15"/>
      <c r="M26" s="15"/>
      <c r="N26" s="15"/>
      <c r="O26" s="15"/>
    </row>
    <row r="27">
      <c r="A27" s="14" t="s">
        <v>30</v>
      </c>
      <c r="B27" s="34">
        <f t="shared" si="8"/>
        <v>0</v>
      </c>
      <c r="C27" s="34">
        <f t="shared" si="9"/>
        <v>0</v>
      </c>
      <c r="D27" s="34">
        <f t="shared" si="10"/>
        <v>0</v>
      </c>
      <c r="E27" s="34">
        <f t="shared" si="11"/>
        <v>0</v>
      </c>
      <c r="F27" s="34">
        <f t="shared" si="12"/>
        <v>0</v>
      </c>
      <c r="G27" s="34">
        <f t="shared" si="13"/>
        <v>0</v>
      </c>
      <c r="H27" s="15"/>
      <c r="I27" s="15"/>
      <c r="J27" s="15"/>
      <c r="K27" s="15"/>
      <c r="L27" s="15"/>
      <c r="M27" s="15"/>
      <c r="N27" s="15"/>
      <c r="O27" s="15"/>
    </row>
    <row r="28">
      <c r="A28" s="31" t="s">
        <v>33</v>
      </c>
      <c r="B28" s="34">
        <f t="shared" si="8"/>
        <v>0</v>
      </c>
      <c r="C28" s="34">
        <f t="shared" si="9"/>
        <v>0</v>
      </c>
      <c r="D28" s="34">
        <f t="shared" si="10"/>
        <v>0</v>
      </c>
      <c r="E28" s="34">
        <f t="shared" si="11"/>
        <v>0</v>
      </c>
      <c r="F28" s="34">
        <f t="shared" si="12"/>
        <v>0</v>
      </c>
      <c r="G28" s="34">
        <f t="shared" si="13"/>
        <v>0</v>
      </c>
      <c r="H28" s="15"/>
      <c r="I28" s="15"/>
      <c r="J28" s="15"/>
      <c r="K28" s="15"/>
      <c r="L28" s="15"/>
      <c r="M28" s="15"/>
      <c r="N28" s="15"/>
      <c r="O28" s="15"/>
    </row>
    <row r="29">
      <c r="A29" s="14" t="s">
        <v>32</v>
      </c>
      <c r="B29" s="34">
        <f t="shared" si="8"/>
        <v>0</v>
      </c>
      <c r="C29" s="34">
        <f t="shared" si="9"/>
        <v>0</v>
      </c>
      <c r="D29" s="34">
        <f t="shared" si="10"/>
        <v>0</v>
      </c>
      <c r="E29" s="34">
        <f t="shared" si="11"/>
        <v>0</v>
      </c>
      <c r="F29" s="34">
        <f t="shared" si="12"/>
        <v>0</v>
      </c>
      <c r="G29" s="34">
        <f t="shared" si="13"/>
        <v>0</v>
      </c>
      <c r="H29" s="15"/>
      <c r="I29" s="15"/>
      <c r="J29" s="15"/>
      <c r="K29" s="15"/>
      <c r="L29" s="15"/>
      <c r="M29" s="15"/>
      <c r="N29" s="15"/>
      <c r="O29" s="15"/>
    </row>
    <row r="30">
      <c r="A30" s="32" t="s">
        <v>24</v>
      </c>
      <c r="B30" s="35">
        <f t="shared" ref="B30:G30" si="14">sum(B21:B29)</f>
        <v>0</v>
      </c>
      <c r="C30" s="35">
        <f t="shared" si="14"/>
        <v>0</v>
      </c>
      <c r="D30" s="35">
        <f t="shared" si="14"/>
        <v>0</v>
      </c>
      <c r="E30" s="35">
        <f t="shared" si="14"/>
        <v>0</v>
      </c>
      <c r="F30" s="35">
        <f t="shared" si="14"/>
        <v>0</v>
      </c>
      <c r="G30" s="35">
        <f t="shared" si="14"/>
        <v>0</v>
      </c>
      <c r="H30" s="15"/>
      <c r="I30" s="15"/>
      <c r="J30" s="15"/>
      <c r="K30" s="15"/>
      <c r="L30" s="15"/>
      <c r="M30" s="15"/>
      <c r="N30" s="15"/>
      <c r="O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>
      <c r="A32" s="15" t="s">
        <v>42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</row>
    <row r="35">
      <c r="A35" s="15" t="s">
        <v>43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</row>
    <row r="36">
      <c r="A36" s="15"/>
      <c r="B36" s="15"/>
      <c r="C36" s="15" t="s">
        <v>44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</row>
    <row r="37">
      <c r="A37" s="15"/>
      <c r="B37" s="15"/>
      <c r="C37" s="15" t="s">
        <v>45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</row>
  </sheetData>
  <mergeCells count="6">
    <mergeCell ref="C2:D2"/>
    <mergeCell ref="E2:F2"/>
    <mergeCell ref="G2:H2"/>
    <mergeCell ref="I2:J2"/>
    <mergeCell ref="K2:L2"/>
    <mergeCell ref="M2:N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7" t="s">
        <v>10</v>
      </c>
      <c r="C3" s="7" t="s">
        <v>46</v>
      </c>
    </row>
    <row r="4">
      <c r="B4" s="7" t="s">
        <v>47</v>
      </c>
      <c r="C4" s="19" t="s">
        <v>48</v>
      </c>
    </row>
    <row r="5">
      <c r="C5" s="7" t="s">
        <v>49</v>
      </c>
      <c r="D5" s="36" t="s">
        <v>50</v>
      </c>
    </row>
    <row r="6">
      <c r="C6" s="15" t="s">
        <v>51</v>
      </c>
      <c r="D6" s="37" t="s">
        <v>52</v>
      </c>
    </row>
    <row r="7">
      <c r="C7" s="15" t="s">
        <v>53</v>
      </c>
      <c r="D7" s="37" t="s">
        <v>54</v>
      </c>
    </row>
    <row r="8">
      <c r="C8" s="38" t="s">
        <v>55</v>
      </c>
      <c r="D8" s="15"/>
    </row>
    <row r="9">
      <c r="C9" s="38" t="s">
        <v>56</v>
      </c>
      <c r="D9" s="15"/>
    </row>
    <row r="10">
      <c r="C10" s="18" t="s">
        <v>57</v>
      </c>
      <c r="D10" s="15"/>
    </row>
    <row r="11">
      <c r="C11" s="15" t="s">
        <v>58</v>
      </c>
      <c r="D11" s="39" t="s">
        <v>59</v>
      </c>
    </row>
    <row r="12">
      <c r="C12" s="15" t="s">
        <v>60</v>
      </c>
      <c r="D12" s="15" t="s">
        <v>61</v>
      </c>
    </row>
    <row r="13">
      <c r="C13" s="15" t="s">
        <v>62</v>
      </c>
      <c r="D13" s="15" t="s">
        <v>63</v>
      </c>
    </row>
    <row r="14">
      <c r="C14" s="15" t="s">
        <v>64</v>
      </c>
      <c r="D14" s="39" t="s">
        <v>65</v>
      </c>
      <c r="E14" s="15"/>
    </row>
    <row r="15">
      <c r="C15" s="15" t="s">
        <v>66</v>
      </c>
      <c r="D15" s="15"/>
      <c r="E15" s="15"/>
    </row>
    <row r="16">
      <c r="C16" s="15" t="s">
        <v>67</v>
      </c>
      <c r="D16" s="39" t="s">
        <v>68</v>
      </c>
      <c r="E16" s="15"/>
    </row>
    <row r="17">
      <c r="C17" s="15" t="s">
        <v>69</v>
      </c>
      <c r="D17" s="15" t="s">
        <v>70</v>
      </c>
      <c r="E17" s="15"/>
    </row>
    <row r="18">
      <c r="C18" s="15" t="s">
        <v>71</v>
      </c>
      <c r="D18" s="39" t="s">
        <v>72</v>
      </c>
      <c r="E18" s="15"/>
    </row>
    <row r="19">
      <c r="B19" s="7" t="s">
        <v>73</v>
      </c>
    </row>
    <row r="23">
      <c r="A23" s="7" t="s">
        <v>74</v>
      </c>
      <c r="B23" s="19" t="s">
        <v>75</v>
      </c>
    </row>
    <row r="24">
      <c r="A24" s="15" t="s">
        <v>76</v>
      </c>
      <c r="B24" s="39" t="s">
        <v>77</v>
      </c>
    </row>
    <row r="27">
      <c r="B27" s="15" t="s">
        <v>78</v>
      </c>
      <c r="C27" s="15"/>
    </row>
    <row r="28">
      <c r="B28" s="18" t="s">
        <v>79</v>
      </c>
      <c r="C28" s="39" t="s">
        <v>80</v>
      </c>
    </row>
    <row r="29">
      <c r="C29" s="39"/>
      <c r="D29" s="15"/>
    </row>
    <row r="30">
      <c r="C30" s="15"/>
      <c r="D30" s="39"/>
    </row>
    <row r="31">
      <c r="C31" s="15"/>
      <c r="D31" s="15"/>
    </row>
    <row r="32">
      <c r="C32" s="15"/>
      <c r="D32" s="15"/>
    </row>
    <row r="33">
      <c r="C33" s="39"/>
      <c r="D33" s="15"/>
    </row>
    <row r="34">
      <c r="C34" s="39"/>
      <c r="D34" s="15"/>
    </row>
    <row r="35">
      <c r="C35" s="15"/>
      <c r="D35" s="39"/>
    </row>
    <row r="36">
      <c r="C36" s="15"/>
      <c r="D36" s="39"/>
    </row>
  </sheetData>
  <hyperlinks>
    <hyperlink r:id="rId1" ref="C4"/>
    <hyperlink r:id="rId2" ref="D5"/>
    <hyperlink r:id="rId3" ref="C8"/>
    <hyperlink r:id="rId4" ref="C9"/>
    <hyperlink r:id="rId5" ref="D11"/>
    <hyperlink r:id="rId6" ref="D14"/>
    <hyperlink r:id="rId7" ref="D16"/>
    <hyperlink r:id="rId8" ref="D18"/>
    <hyperlink r:id="rId9" ref="B23"/>
    <hyperlink r:id="rId10" ref="B24"/>
    <hyperlink r:id="rId11" ref="C28"/>
  </hyperlinks>
  <drawing r:id="rId12"/>
</worksheet>
</file>