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20"/>
  <workbookPr/>
  <mc:AlternateContent xmlns:mc="http://schemas.openxmlformats.org/markup-compatibility/2006">
    <mc:Choice Requires="x15">
      <x15ac:absPath xmlns:x15ac="http://schemas.microsoft.com/office/spreadsheetml/2010/11/ac" url="/Users/josh/Documents/VM_Shared_Folder/SANS_Holiday/"/>
    </mc:Choice>
  </mc:AlternateContent>
  <bookViews>
    <workbookView xWindow="0" yWindow="460" windowWidth="28800" windowHeight="167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1" i="1" l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<sst xmlns="http://schemas.openxmlformats.org/spreadsheetml/2006/main" count="355" uniqueCount="355">
  <si>
    <t>link</t>
  </si>
  <si>
    <t>created_at</t>
  </si>
  <si>
    <t>fav</t>
  </si>
  <si>
    <t>rt</t>
  </si>
  <si>
    <t>text</t>
  </si>
  <si>
    <t>SANTAELFHOHOHOCHRISTMASSANTACHRISTMASPEACEONEARTHCHRISTMASELFSANTAELFHOHOHO</t>
  </si>
  <si>
    <t>GOODWILLTOWARDSMENSANTAPEACEONEARTHHOHOHOJOYSANTAGOODWILLTOWARDSMENJOYJOYQQ</t>
  </si>
  <si>
    <t>GOODWILLTOWARDSMENGOODWILLTOWARDSMENJOYHOHOHOJOYELFELFPEACEONEARTHJOYHOHOHO</t>
  </si>
  <si>
    <t>GOODWILLTOWARDSMENSANTACHRISTMASCHRISTMASPEACEONEARTHNORTHPOLEHOHOHOELFELFQ</t>
  </si>
  <si>
    <t>JOYNORTHPOLECHRISTMASPEACEONEARTHNORTHPOLEJOYGOODWILLTOWARDSMENELFCHRISTMAS</t>
  </si>
  <si>
    <t>CHRISTMASGOODWILLTOWARDSMENELFHOHOHOCHRISTMASPEACEONEARTHPEACEONEARTHJOYELF</t>
  </si>
  <si>
    <t>HOHOHOGOODWILLTOWARDSMENNORTHPOLEGOODWILLTOWARDSMENSANTAPEACEONEARTHELFELFQ</t>
  </si>
  <si>
    <t>GOODWILLTOWARDSMENP???????????????????????????????4CHRISTMASJOYELFELFSANTAQ</t>
  </si>
  <si>
    <t>NORTHPOLEHOHOHOELFf...............................]PEACEONEARTHHOHOHOSANTAQ</t>
  </si>
  <si>
    <t>SANTASANTAJOYELFQQf...............................]PEACEONEARTHCHRISTMASELF</t>
  </si>
  <si>
    <t>CHRISTMASELFELFJOYf...............................]HOHOHOSANTAHOHOHOELFJOYQ</t>
  </si>
  <si>
    <t>SANTASANTAJOYJOYQQf...............................]GOODWILLTOWARDSMENHOHOHO</t>
  </si>
  <si>
    <t>NORTHPOLEELFELFELFf...............................]PEACEONEARTHHOHOHOSANTAQ</t>
  </si>
  <si>
    <t>NORTHPOLECHRISTMASf...............................]PEACEONEARTHCHRISTMASJOY</t>
  </si>
  <si>
    <t>PEACEONEARTHSANTAQf...............................]PEACEONEARTHNORTHPOLEELF</t>
  </si>
  <si>
    <t>JOYCHRISTMASSANTAQf...............................]CHRISTMASHOHOHOCHRISTMAS</t>
  </si>
  <si>
    <t>NORTHPOLEHOHOHOJOYf...............................]PEACEONEARTHPEACEONEARTH</t>
  </si>
  <si>
    <t>SANTAELFELFJOYJOYQf.......aaaaaa/....._aaaaa......]PEACEONEARTHNORTHPOLEELF</t>
  </si>
  <si>
    <t>GOODWILLTOWARDSMENf.......QQWQWQf.....]ELFWQ......]HOHOHOHOHOHOCHRISTMASJOY</t>
  </si>
  <si>
    <t>NORTHPOLESANTAJOYQf.......HOHOHOf.....]JOYQQ......]CHRISTMASCHRISTMASHOHOHO</t>
  </si>
  <si>
    <t>NORTHPOLEELFJOYJOYf.......SANTAQf.....]JOYQQ......]NORTHPOLEPEACEONEARTHELF</t>
  </si>
  <si>
    <t>SANTAPEACEONEARTHQf.......HOHOHOf.....]SANTA......]PEACEONEARTHCHRISTMASELF</t>
  </si>
  <si>
    <t>ELFSANTASANTAJOYQQf.......HOHOHOf.....]JOYQW......]CHRISTMASPEACEONEARTHJOY</t>
  </si>
  <si>
    <t>JOYHOHOHONORTHPOLEf.......SANTAQ[.....)ELFQE......]PEACEONEARTHPEACEONEARTH</t>
  </si>
  <si>
    <t>HOHOHOCHRISTMASJOYf.......$WJOYQ(......$WQQ(......]GOODWILLTOWARDSMENSANTAQ</t>
  </si>
  <si>
    <t>JOYPEACEONEARTHELFf.......)JOYQ@........??'.......]SANTAPEACEONEARTHHOHOHOQ</t>
  </si>
  <si>
    <t>JOYJOYPEACEONEARTHL........?$QV'..................]CHRISTMASJOYNORTHPOLEJOY</t>
  </si>
  <si>
    <t>SANTAJOYCHRISTMASQk...............................jGOODWILLTOWARDSMENJOYJOY</t>
  </si>
  <si>
    <t>GOODWILLTOWARDSMENW...............................jJOYNORTHPOLEJOYELFSANTAQ</t>
  </si>
  <si>
    <t>HOHOHOSANTAJOYELFQQ...............................GOODWILLTOWARDSMENHOHOHOQ</t>
  </si>
  <si>
    <t>CHRISTMASSANTASANTA;................;............=JOYNORTHPOLEPEACEONEARTHQ</t>
  </si>
  <si>
    <t>GOODWILLTOWARDSMENQL...............)L............jHOHOHOHOHOHOCHRISTMASELFQ</t>
  </si>
  <si>
    <t>CHRISTMASHOHOHOELFQQ...............dQ,..........&amp;lt;GOODWILLTOWARDSMENHOHOHOQQ</t>
  </si>
  <si>
    <t>GOODWILLTOWARDSMENQQL.............&amp;lt;QQm,........_HOHOHOHOHOHOCHRISTMASELFELF</t>
  </si>
  <si>
    <t>SANTACHRISTMASELFELFQc..........._mJOYQc......aPEACEONEARTHCHRISTMASSANTAQQ</t>
  </si>
  <si>
    <t>CHRISTMASPEACEONEARTHQw........._mSANTAWmwaawGOODWILLTOWARDSMENSANTAJOYELFQ</t>
  </si>
  <si>
    <t>PEACEONEARTHELFSANTAELFQw,,..__yHOHOHOELFQWQQWGOODWILLTOWARDSMENHOHOHOSANTA</t>
  </si>
  <si>
    <t>ELFHOHOHONORTHPOLEELFJOYWGOODWILLTOWARDSMENCHRISTMASSANTACHRISTMASJOYSANTAQ</t>
  </si>
  <si>
    <t>ELFELFHOHOHOHOHOHOHOHOHONORTHPOLEJOYHOHOHOGOODWILLTOWARDSMENELFELFELFSANTAQ</t>
  </si>
  <si>
    <t>ELFHOHOHOJOYPEACEONEARTHPEACEONEARTHJOYGOODWILLTOWARDSMENJOYELFPEACEONEARTH</t>
  </si>
  <si>
    <t>GOODWILLTOWARDSMENJOYGOODWILLTOWARDSMENGOODWILLTOWARDSMENSANTAELFJOYJOYJOYQ</t>
  </si>
  <si>
    <t>ELFSANTAPEACEONEARTHJOYJOYQQDT????????????????????4NORTHPOLEPEACEONEARTHELF</t>
  </si>
  <si>
    <t>NORTHPOLENORTHPOLESANTAQWT^.......................]NORTHPOLEELFHOHOHOJOYELF</t>
  </si>
  <si>
    <t>HOHOHOHOHOHOCHRISTMASQQP`.........................]JOYGOODWILLTOWARDSMENELF</t>
  </si>
  <si>
    <t>ELFPEACEONEARTHSANTAQQ(...........................]HOHOHOSANTACHRISTMASJOYQ</t>
  </si>
  <si>
    <t>JOYJOYCHRISTMASELFJOY(............................]GOODWILLTOWARDSMENHOHOHO</t>
  </si>
  <si>
    <t>CHRISTMASELFELFELFQQf.............................]HOHOHONORTHPOLEJOYELFJOY</t>
  </si>
  <si>
    <t>SANTACHRISTMASJOYQQD..............................]HOHOHOHOHOHOSANTASANTAQQ</t>
  </si>
  <si>
    <t>HOHOHOELFSANTAELFQQ(..............................]GOODWILLTOWARDSMENHOHOHO</t>
  </si>
  <si>
    <t>GOODWILLTOWARDSMENW...............................]NORTHPOLEHOHOHOHOHOHOJOY</t>
  </si>
  <si>
    <t>CHRISTMASHOHOHOJOYF...............................]GOODWILLTOWARDSMENSANTAQ</t>
  </si>
  <si>
    <t>CHRISTMASCHRISTMAS[.........._aaaaaaaaaaaaaaaaaaaajPEACEONEARTHELFNORTHPOLE</t>
  </si>
  <si>
    <t>SANTANORTHPOLEELFQ(........jJOYQWQWWQWWQWWWWWWWWWGOODWILLTOWARDSMENHOHOHOQQ</t>
  </si>
  <si>
    <t>ELFPEACEONEARTHELF;.......jWWSANTAGOODWILLTOWARDSMENSANTAGOODWILLTOWARDSMEN</t>
  </si>
  <si>
    <t>ELFJOYNORTHPOLEJOY`.......QWGOODWILLTOWARDSMENGOODWILLTOWARDSMENCHRISTMASQQ</t>
  </si>
  <si>
    <t>PEACEONEARTHJOYELF.......]WPEACEONEARTHCHRISTMASNORTHPOLEPEACEONEARTHHOHOHO</t>
  </si>
  <si>
    <t>CHRISTMASJOYHOHOHO.......]HOHOHOELFGOODWILLTOWARDSMENPEACEONEARTHCHRISTMASQ</t>
  </si>
  <si>
    <t>JOYCHRISTMASJOYELF.......]PEACEONEARTHCHRISTMASGOODWILLTOWARDSMENELFHOHOHOQ</t>
  </si>
  <si>
    <t>JOYPEACEONEARTHJOY.......)WGOODWILLTOWARDSMENSANTANORTHPOLEJOYPEACEONEARTHQ</t>
  </si>
  <si>
    <t>CHRISTMASHOHOHOELF........$WPEACEONEARTHNORTHPOLESANTAPEACEONEARTHSANTAJOYQ</t>
  </si>
  <si>
    <t>JOYHOHOHOELFELFJOY;.......-QWCHRISTMASGOODWILLTOWARDSMENPEACEONEARTHJOYELFQ</t>
  </si>
  <si>
    <t>HOHOHOCHRISTMASJOY(........-?$QWJOYCHRISTMASSANTACHRISTMASCHRISTMASHOHOHOQQ</t>
  </si>
  <si>
    <t>ELFJOYELFCHRISTMASf...............................]PEACEONEARTHNORTHPOLEJOY</t>
  </si>
  <si>
    <t>ELFHOHOHOSANTAELFQh...............................]GOODWILLTOWARDSMENHOHOHO</t>
  </si>
  <si>
    <t>SANTACHRISTMASELFQQ,..............................]PEACEONEARTHPEACEONEARTH</t>
  </si>
  <si>
    <t>GOODWILLTOWARDSMENQL..............................]HOHOHOELFCHRISTMASSANTAQ</t>
  </si>
  <si>
    <t>GOODWILLTOWARDSMENQQ,.............................]PEACEONEARTHELFHOHOHOJOY</t>
  </si>
  <si>
    <t>NORTHPOLESANTAHOHOHOm.............................]HOHOHOGOODWILLTOWARDSMEN</t>
  </si>
  <si>
    <t>PEACEONEARTHCHRISTMASg............................]ELFHOHOHOSANTANORTHPOLEQ</t>
  </si>
  <si>
    <t>NORTHPOLECHRISTMASJOYQm,..........................]NORTHPOLECHRISTMASSANTAQ</t>
  </si>
  <si>
    <t>SANTASANTACHRISTMASSANTAw,........................]GOODWILLTOWARDSMENSANTAQ</t>
  </si>
  <si>
    <t>GOODWILLTOWARDSMENHOHOHOWQga,,....................]PEACEONEARTHPEACEONEARTH</t>
  </si>
  <si>
    <t>PEACEONEARTHJOYCHRISTMASELFWCHRISTMASGOODWILLTOWARDSMENJOYPEACEONEARTHSANTA</t>
  </si>
  <si>
    <t>PEACEONEARTHPEACEONEARTHCHRISTMASJOYSANTAPEACEONEARTHCHRISTMASELFHOHOHOELFQ</t>
  </si>
  <si>
    <t>GOODWILLTOWARDSMENNORTHPOLECHRISTMASPEACEONEARTHHOHOHOELFJOYNORTHPOLEELFELF</t>
  </si>
  <si>
    <t>JOYGOODWILLTOWARDSMENSANTACHRISTMASJOYPEACEONEARTHHOHOHOELFCHRISTMASHOHOHOQ</t>
  </si>
  <si>
    <t>HOHOHOCHRISTMASHOHOHOSANTANORTHPOLEPEACEONEARTHJOYPEACEONEARTHJOYJOYHOHOHOQ</t>
  </si>
  <si>
    <t>JOYELFGOODWILLTOWARDSMENSANTAQBTT???TT$SANTASANTAPEACEONEARTHNORTHPOLEJOYQQ</t>
  </si>
  <si>
    <t>SANTACHRISTMASCHRISTMASJOYWP"`.........-"9NORTHPOLEPEACEONEARTHCHRISTMASELF</t>
  </si>
  <si>
    <t>SANTAELFELFELFSANTAJOYQQWP`...............-4JOYSANTANORTHPOLEJOYSANTASANTAQ</t>
  </si>
  <si>
    <t>ELFELFELFHOHOHOHOHOHOQQ@'..................."$CHRISTMASELFSANTANORTHPOLEELF</t>
  </si>
  <si>
    <t>ELFCHRISTMASSANTAELFQQP`.....................-$WELFWPEACEONEARTHSANTASANTAQ</t>
  </si>
  <si>
    <t>SANTANORTHPOLEJOYELFQE........................-$SANTAELFWGOODWILLTOWARDSMEN</t>
  </si>
  <si>
    <t>NORTHPOLEELFELFELFQQ@`.........................-QWPEACEONEARTHPEACEONEARTHQ</t>
  </si>
  <si>
    <t>PEACEONEARTHJOYJOYQQ(...........................]CHRISTMASHOHOHOELFSANTAJOY</t>
  </si>
  <si>
    <t>HOHOHOCHRISTMASELFQP.............................$NORTHPOLEJOYQWJOYWJOYWELF</t>
  </si>
  <si>
    <t>SANTACHRISTMASJOYQQ(.............................]WSANTAWPEACEONEARTHJOYELF</t>
  </si>
  <si>
    <t>HOHOHOSANTAJOYELFQW............_aaaas,............QWCHRISTMASQWHOHOHOSANTAQ</t>
  </si>
  <si>
    <t>SANTAPEACEONEARTHQf........._wELFWWWWQQw,.........3ELFHOHOHOJOYJOYSANTAELFQ</t>
  </si>
  <si>
    <t>CHRISTMASSANTAELFQ[........&amp;lt;HOHOHOELFELFQc........]CHRISTMASPEACEONEARTHELF</t>
  </si>
  <si>
    <t>CHRISTMASCHRISTMAS(......._PEACEONEARTHJOY/.......)NORTHPOLESANTAELFQWELFWQ</t>
  </si>
  <si>
    <t>PEACEONEARTHSANTAQ`.......dNORTHPOLEHOHOHOm.......:NORTHPOLEWCHRISTMASJOYQQ</t>
  </si>
  <si>
    <t>PEACEONEARTHELFELF........SANTANORTHPOLEJOY;.......SANTASANTAJOYQWSANTAJOYQ</t>
  </si>
  <si>
    <t>PEACEONEARTHSANTAQ.......]ELFSANTAJOYJOYELF[.......GOODWILLTOWARDSMENSANTAQ</t>
  </si>
  <si>
    <t>GOODWILLTOWARDSMEN.......]ELFNORTHPOLEJOYQQf.......ELFSANTAJOYHOHOHOQQWELFQ</t>
  </si>
  <si>
    <t>GOODWILLTOWARDSMEN.......]ELF.......]JOYELF[.......PEACEONEARTHPEACEONEARTH</t>
  </si>
  <si>
    <t>HOHOHOJOYNORTHPOLE.......]JOY.......]SANTAQ'.......SANTASANTAQQWNORTHPOLEQQ</t>
  </si>
  <si>
    <t>CHRISTMASNORTHPOLE:......)WQQ.......]SANTAD........NORTHPOLESANTAELFWELFJOY</t>
  </si>
  <si>
    <t>ELFCHRISTMASSANTAQ;......-JOY.......]ELFQW'.......:PEACEONEARTHCHRISTMASJOY</t>
  </si>
  <si>
    <t>CHRISTMASSANTAELFQ[.......WQQ.......]ELFD'........=HOHOHOGOODWILLTOWARDSMEN</t>
  </si>
  <si>
    <t>ELFELFSANTAJOYELFQL.......]QQ.......]ELF..........]PEACEONEARTHQWCHRISTMASQ</t>
  </si>
  <si>
    <t>NORTHPOLESANTAELFQm.......+QQ.......]ELF;.........jWNORTHPOLENORTHPOLEELFWQ</t>
  </si>
  <si>
    <t>JOYELFHOHOHOSANTAQQ.................]JOY[.........mCHRISTMASCHRISTMASQQWELF</t>
  </si>
  <si>
    <t>NORTHPOLENORTHPOLEQ[................]JOYL........_PEACEONEARTHSANTASANTAELF</t>
  </si>
  <si>
    <t>SANTANORTHPOLEJOYQQm................]ELFk........dHOHOHOPEACEONEARTHQQWJOYQ</t>
  </si>
  <si>
    <t>PEACEONEARTHHOHOHOQQc...............]JOYm.......]PEACEONEARTHHOHOHOWHOHOHOQ</t>
  </si>
  <si>
    <t>CHRISTMASHOHOHOJOYQQm...............]ELFQ......_GOODWILLTOWARDSMENNORTHPOLE</t>
  </si>
  <si>
    <t>JOYELFNORTHPOLEJOYELFL..............]JOYQ;....&amp;lt;SANTAHOHOHONORTHPOLEELFSANTA</t>
  </si>
  <si>
    <t>PEACEONEARTHELFHOHOHOQ,.............]JOYQ[...wPEACEONEARTHELFSANTAWHOHOHOQQ</t>
  </si>
  <si>
    <t>CHRISTMASELFELFELFJOYQ6.............]ELFQL_wPEACEONEARTHHOHOHOCHRISTMASELFQ</t>
  </si>
  <si>
    <t>HOHOHOJOYNORTHPOLEQWELFwaaaaaaaaaaaajPEACEONEARTHGOODWILLTOWARDSMENSANTAQWQ</t>
  </si>
  <si>
    <t>CHRISTMASELFPEACEONEARTHWWWQWWQWWWWELFELFSANTANORTHPOLESANTAELFQQWJOYHOHOHO</t>
  </si>
  <si>
    <t>CHRISTMASNORTHPOLEHOHOHOHOHOHOCHRISTMASGOODWILLTOWARDSMENNORTHPOLEHOHOHOWQQ</t>
  </si>
  <si>
    <t>GOODWILLTOWARDSMENNORTHPOLENORTHPOLESANTANORTHPOLEJOYSANTAELFELFWCHRISTMASQ</t>
  </si>
  <si>
    <t>GOODWILLTOWARDSMENHOHOHOHOHOHONORTHPOLEELFSANTAELFNORTHPOLEPEACEONEARTHELFQ</t>
  </si>
  <si>
    <t>PEACEONEARTHELFELFQWPEACEONEARTHPEACEONEARTHHOHOHOPEACEONEARTHWNORTHPOLEWQQ</t>
  </si>
  <si>
    <t>ELFPEACEONEARTHCHRISTMASELFPEACEONEARTHJOYNORTHPOLEGOODWILLTOWARDSMENSANTAQ</t>
  </si>
  <si>
    <t>SANTASANTASANTAJOYELFJOYWGOODWILLTOWARDSMENPEACEONEARTHSANTAWPEACEONEARTHQQ</t>
  </si>
  <si>
    <t>PEACEONEARTHSANTAJOYGOODWILLTOWARDSMENSANTACHRISTMASELFCHRISTMASELFJOYQWELF</t>
  </si>
  <si>
    <t>CHRISTMASCHRISTMASELFELFHOHOHOWJOYWNORTHPOLESANTACHRISTMASWSANTAJOYQQWJOYQQ</t>
  </si>
  <si>
    <t>ELFJOYSANTAJOYJOYQQWJOYWPEACEONEARTHNORTHPOLEHOHOHOHOHOHONORTHPOLEELFJOYELF</t>
  </si>
  <si>
    <t>ELFNORTHPOLEJOYSANTANORTHPOLECHRISTMASQQWPEACEONEARTHJOYQWHOHOHOJOYWJOYELFQ</t>
  </si>
  <si>
    <t>NORTHPOLECHRISTMASHOHOHOSANTAWPEACEONEARTHGOODWILLTOWARDSMENCHRISTMASHOHOHO</t>
  </si>
  <si>
    <t>GOODWILLTOWARDSMENSANTACHRISTMASSANTAQQWELFHOHOHOSANTAQQWJOYSANTAQWSANTAJOY</t>
  </si>
  <si>
    <t>JOYNORTHPOLEJOYPEACEONEARTHWELFELFQQWNORTHPOLEQWHOHOHONORTHPOLEELFELFHOHOHO</t>
  </si>
  <si>
    <t>CHRISTMASSANTASANTAWJOYWCHRISTMASHOHOHONORTHPOLEJOYQQWHOHOHOSANTAWNORTHPOLE</t>
  </si>
  <si>
    <t>PEACEONEARTHSANTASANTAPEACEONEARTHNORTHPOLEJOYJOYJOYELFCHRISTMASHOHOHOSANTA</t>
  </si>
  <si>
    <t>SANTASANTACHRISTMASJOYJOYJOYELFJOYQWHOHOHOJOYQWPEACEONEARTHELFQQWCHRISTMASQ</t>
  </si>
  <si>
    <t>GOODWILLTOWARDSMENELFPEACEONEARTHHOHOHOCHRISTMASELFQWHOHOHOWCHRISTMASHOHOHO</t>
  </si>
  <si>
    <t>CHRISTMASELFELFPEACEONEARTHWELFQQWHOHOHOQQWCHRISTMASELFJOYNORTHPOLEHOHOHOQQ</t>
  </si>
  <si>
    <t>SANTAPEACEONEARTHQQWJOYWCHRISTMASHOHOHOPEACEONEARTHGOODWILLTOWARDSMENJOYQWQ</t>
  </si>
  <si>
    <t>JOYJOYHOHOHOELFELFP???????????????????????????????4SANTAQQWPEACEONEARTHELFQ</t>
  </si>
  <si>
    <t>NORTHPOLENORTHPOLEf...............................]PEACEONEARTHQQWHOHOHOWQQ</t>
  </si>
  <si>
    <t>CHRISTMASJOYHOHOHOf...............................]ELFGOODWILLTOWARDSMENELF</t>
  </si>
  <si>
    <t>NORTHPOLEELFELFELFf...............................]PEACEONEARTHHOHOHOQQWELF</t>
  </si>
  <si>
    <t>NORTHPOLEHOHOHOELFf...............................]CHRISTMASJOYQWSANTASANTA</t>
  </si>
  <si>
    <t>SANTAJOYNORTHPOLEQf...............................]SANTAHOHOHOWJOYCHRISTMAS</t>
  </si>
  <si>
    <t>GOODWILLTOWARDSMENf...............................]PEACEONEARTHHOHOHOQWJOYQ</t>
  </si>
  <si>
    <t>ELFPEACEONEARTHELFf...............................]GOODWILLTOWARDSMENHOHOHO</t>
  </si>
  <si>
    <t>JOYCHRISTMASELFELFf...............................]GOODWILLTOWARDSMENSANTAQ</t>
  </si>
  <si>
    <t>GOODWILLTOWARDSMENf...............................]NORTHPOLEPEACEONEARTHJOY</t>
  </si>
  <si>
    <t>ELFSANTAHOHOHOELFQf.......aaaaaa/....._aaaaa......]GOODWILLTOWARDSMENWELFQQ</t>
  </si>
  <si>
    <t>NORTHPOLEHOHOHOELFf.......QWWWWQf.....]QQWWQ......]HOHOHOHOHOHOQQWJOYSANTAQ</t>
  </si>
  <si>
    <t>SANTANORTHPOLEJOYQf.......HOHOHOf.....]JOYQQ......]HOHOHOHOHOHONORTHPOLEELF</t>
  </si>
  <si>
    <t>NORTHPOLEJOYJOYELFf.......JOYELFf.....]SANTA......]NORTHPOLEHOHOHONORTHPOLE</t>
  </si>
  <si>
    <t>SANTASANTASANTAELFf.......JOYELFf.....]SANTA......]NORTHPOLENORTHPOLEELFELF</t>
  </si>
  <si>
    <t>GOODWILLTOWARDSMENf.......JOYJOYf.....]JOYQW......]PEACEONEARTHHOHOHOQWELFQ</t>
  </si>
  <si>
    <t>GOODWILLTOWARDSMENf.......HOHOHO[.....)JOYQE......]HOHOHOELFHOHOHOQQWJOYJOY</t>
  </si>
  <si>
    <t>JOYNORTHPOLEELFELFf.......$WELFQ(......$WQQ(......]PEACEONEARTHNORTHPOLEELF</t>
  </si>
  <si>
    <t>NORTHPOLEJOYELFJOYf.......)ELFQ@........??'.......]CHRISTMASPEACEONEARTHJOY</t>
  </si>
  <si>
    <t>SANTAPEACEONEARTHQL........?$QV'..................]HOHOHOGOODWILLTOWARDSMEN</t>
  </si>
  <si>
    <t>JOYELFPEACEONEARTHk...............................jJOYSANTACHRISTMASWJOYJOY</t>
  </si>
  <si>
    <t>SANTAPEACEONEARTHQW...............................jSANTAGOODWILLTOWARDSMENQ</t>
  </si>
  <si>
    <t>CHRISTMASSANTAELFQQ...............................HOHOHOPEACEONEARTHSANTAQQ</t>
  </si>
  <si>
    <t>ELFCHRISTMASELFELFQ;................;............=NORTHPOLENORTHPOLEJOYELFQ</t>
  </si>
  <si>
    <t>NORTHPOLEJOYSANTAQQ[...............)L............jPEACEONEARTHJOYHOHOHOQQWQ</t>
  </si>
  <si>
    <t>CHRISTMASHOHOHOJOYQm...............dQ,..........&amp;lt;GOODWILLTOWARDSMENQWSANTAQ</t>
  </si>
  <si>
    <t>SANTACHRISTMASSANTAQL.............&amp;lt;QQm,........_JOYELFGOODWILLTOWARDSMENELF</t>
  </si>
  <si>
    <t>HOHOHOSANTASANTAJOYQQc..........._mELFQc......aGOODWILLTOWARDSMENSANTAJOYWQ</t>
  </si>
  <si>
    <t>CHRISTMASHOHOHOJOYJOYQw........._mELFQQWmwaawGOODWILLTOWARDSMENNORTHPOLEELF</t>
  </si>
  <si>
    <t>NORTHPOLEELFPEACEONEARTHw,,..__yELFJOYJOYQWQWQWGOODWILLTOWARDSMENCHRISTMASQ</t>
  </si>
  <si>
    <t>JOYNORTHPOLEELFNORTHPOLEWGOODWILLTOWARDSMENNORTHPOLEJOYJOYJOYSANTAQQWELFWQQ</t>
  </si>
  <si>
    <t>JOYSANTAELFHOHOHOQQWNORTHPOLENORTHPOLEGOODWILLTOWARDSMENSANTASANTAHOHOHOJOY</t>
  </si>
  <si>
    <t>ELFHOHOHOCHRISTMASCHRISTMASELFPEACEONEARTHHOHOHOELFCHRISTMASHOHOHOELFJOYELF</t>
  </si>
  <si>
    <t>JOYPEACEONEARTHJOYNORTHPOLEGOODWILLTOWARDSMENHOHOHONORTHPOLEHOHOHOELFELFJOY</t>
  </si>
  <si>
    <t>HOHOHOPEACEONEARTHELFJOYJOYQV?"~....--"?$CHRISTMASELFWPEACEONEARTHQWHOHOHOQ</t>
  </si>
  <si>
    <t>CHRISTMASCHRISTMASJOYELFWW?`.............-?CHRISTMASHOHOHOQWELFWSANTAJOYWQQ</t>
  </si>
  <si>
    <t>SANTAPEACEONEARTHQQWELFQP`.................-4HOHOHOWCHRISTMASNORTHPOLESANTA</t>
  </si>
  <si>
    <t>CHRISTMASNORTHPOLEJOYQW(.....................)WGOODWILLTOWARDSMENNORTHPOLEQ</t>
  </si>
  <si>
    <t>GOODWILLTOWARDSMENJOYW'.......................)WSANTAJOYQQWNORTHPOLEHOHOHOQ</t>
  </si>
  <si>
    <t>JOYNORTHPOLEHOHOHOJOY(.........................)PEACEONEARTHSANTAELFWJOYWQQ</t>
  </si>
  <si>
    <t>GOODWILLTOWARDSMENQQf...........................4PEACEONEARTHELFQWCHRISTMAS</t>
  </si>
  <si>
    <t>NORTHPOLEHOHOHOELFQW`...........................-HOHOHOWCHRISTMASCHRISTMASQ</t>
  </si>
  <si>
    <t>GOODWILLTOWARDSMENQf.............................]JOYJOYSANTAELFWCHRISTMASQ</t>
  </si>
  <si>
    <t>HOHOHONORTHPOLEJOYQ`.............................-HOHOHOELFQWCHRISTMASSANTA</t>
  </si>
  <si>
    <t>ELFELFELFJOYHOHOHOE.........._wwQWQQmga,..........$GOODWILLTOWARDSMENJOYWQQ</t>
  </si>
  <si>
    <t>NORTHPOLECHRISTMASf........_yJOYWSANTAQQg,........]PEACEONEARTHPEACEONEARTH</t>
  </si>
  <si>
    <t>SANTANORTHPOLEJOYQ[......._ELFELFSANTAELFQ,.......]CHRISTMASSANTASANTAWJOYQ</t>
  </si>
  <si>
    <t>CHRISTMASCHRISTMAS;.......dPEACEONEARTHJOYk.......=JOYJOYHOHOHOQWJOYWHOHOHO</t>
  </si>
  <si>
    <t>ELFNORTHPOLEELFELF......._HOHOHOCHRISTMASQQ,.......NORTHPOLEQWSANTASANTAELF</t>
  </si>
  <si>
    <t>PEACEONEARTHJOYJOY.......]PEACEONEARTHJOYQQ[.......GOODWILLTOWARDSMENELFJOY</t>
  </si>
  <si>
    <t>HOHOHOELFNORTHPOLE.......]PEACEONEARTHSANTAf.......NORTHPOLEHOHOHOHOHOHOELF</t>
  </si>
  <si>
    <t>ELFSANTAELFHOHOHOQ.......]NORTHPOLEHOHOHOQQ[.......GOODWILLTOWARDSMENHOHOHO</t>
  </si>
  <si>
    <t>CHRISTMASCHRISTMAS.......)PEACEONEARTHJOYQQ(.......HOHOHOHOHOHOSANTAWHOHOHO</t>
  </si>
  <si>
    <t>SANTASANTAELFJOYQQ........HOHOHOCHRISTMASQ@.......:NORTHPOLEELFQWSANTASANTA</t>
  </si>
  <si>
    <t>CHRISTMASCHRISTMAS;.......]PEACEONEARTHELF[.......&amp;lt;HOHOHOSANTANORTHPOLEQQWQ</t>
  </si>
  <si>
    <t>HOHOHOPEACEONEARTH[........4HOHOHOJOYELFQf........]PEACEONEARTHHOHOHOHOHOHO</t>
  </si>
  <si>
    <t>CHRISTMASCHRISTMASL........."HWJOYSANTAD^.........jNORTHPOLENORTHPOLEHOHOHO</t>
  </si>
  <si>
    <t>GOODWILLTOWARDSMENm............"!???!"`...........NORTHPOLEHOHOHOWJOYQWELFQ</t>
  </si>
  <si>
    <t>CHRISTMASJOYELFELFQ/.............................]WNORTHPOLECHRISTMASHOHOHO</t>
  </si>
  <si>
    <t>SANTAJOYCHRISTMASQQk.............................dPEACEONEARTHELFELFHOHOHOQ</t>
  </si>
  <si>
    <t>SANTAPEACEONEARTHJOY/...........................&amp;lt;NORTHPOLECHRISTMASHOHOHOQQ</t>
  </si>
  <si>
    <t>ELFSANTASANTASANTAQQm...........................mJOYELFSANTAPEACEONEARTHELF</t>
  </si>
  <si>
    <t>CHRISTMASCHRISTMASELFk.........................jGOODWILLTOWARDSMENQWJOYWELF</t>
  </si>
  <si>
    <t>ELFJOYCHRISTMASJOYJOYQL.......................jNORTHPOLENORTHPOLEJOYJOYJOYQ</t>
  </si>
  <si>
    <t>ELFELFJOYSANTAJOYELFELFg,..................._yGOODWILLTOWARDSMENQQWSANTAELF</t>
  </si>
  <si>
    <t>PEACEONEARTHJOYELFQWSANTAc.................aQWCHRISTMASHOHOHOSANTAJOYHOHOHO</t>
  </si>
  <si>
    <t>SANTAJOYJOYPEACEONEARTHELFQa,..........._wQWWHOHOHOSANTAJOYELFQQWJOYSANTAQQ</t>
  </si>
  <si>
    <t>HOHOHOELFJOYPEACEONEARTHQQWJOYmwwaaaawyJOYWCHRISTMASHOHOHOPEACEONEARTHJOYWQ</t>
  </si>
  <si>
    <t>ELFCHRISTMASSANTASANTASANTAJOYQQWWWWQWGOODWILLTOWARDSMENJOYELFQWCHRISTMASQQ</t>
  </si>
  <si>
    <t>SANTAHOHOHOELFPEACEONEARTHGOODWILLTOWARDSMENJOYPEACEONEARTHSANTASANTAJOYWQQ</t>
  </si>
  <si>
    <t>HOHOHOJOYELFJOYELFQWGOODWILLTOWARDSMENPEACEONEARTHGOODWILLTOWARDSMENELFELFQ</t>
  </si>
  <si>
    <t>NORTHPOLEJOYJOYELFHOHOHOWPEACEONEARTHNORTHPOLECHRISTMASHOHOHOQWELFJOYQQWJOY</t>
  </si>
  <si>
    <t>GOODWILLTOWARDSMENSANTAJOYNORTHPOLENORTHPOLEHOHOHOHOHOHOGOODWILLTOWARDSMENQ</t>
  </si>
  <si>
    <t>CHRISTMASJOYSANTANORTHPOLEV?"-....................]GOODWILLTOWARDSMENQWJOYQ</t>
  </si>
  <si>
    <t>GOODWILLTOWARDSMENSANTAW?`........................]GOODWILLTOWARDSMENSANTAQ</t>
  </si>
  <si>
    <t>HOHOHOELFJOYJOYELFQWQQD'..........................]HOHOHONORTHPOLEQWHOHOHOQ</t>
  </si>
  <si>
    <t>PEACEONEARTHHOHOHOJOYP`...........................]SANTAJOYELFWHOHOHOHOHOHO</t>
  </si>
  <si>
    <t>PEACEONEARTHHOHOHOQQD`............................]JOYPEACEONEARTHSANTAELFQ</t>
  </si>
  <si>
    <t>PEACEONEARTHHOHOHOQW'.............................]CHRISTMASJOYELFQWHOHOHOQ</t>
  </si>
  <si>
    <t>ELFPEACEONEARTHELFQf..............................]PEACEONEARTHELFNORTHPOLE</t>
  </si>
  <si>
    <t>SANTACHRISTMASJOYQQ`..............................]NORTHPOLEQQWNORTHPOLEQWQ</t>
  </si>
  <si>
    <t>CHRISTMASHOHOHOELFE...............................]SANTAGOODWILLTOWARDSMENQ</t>
  </si>
  <si>
    <t>GOODWILLTOWARDSMENf...............................]GOODWILLTOWARDSMENSANTAQ</t>
  </si>
  <si>
    <t>ELFCHRISTMASELFJOY[.........amWNORTHPOLEGOODWILLTOWARDSMENJOYJOYJOYQWELFWQQ</t>
  </si>
  <si>
    <t>PEACEONEARTHJOYJOY(......._QQWHOHOHOWJOYWPEACEONEARTHPEACEONEARTHNORTHPOLEQ</t>
  </si>
  <si>
    <t>NORTHPOLEELFELFJOY`.......mSANTAQQWCHRISTMASQQWGOODWILLTOWARDSMENQQWHOHOHOQ</t>
  </si>
  <si>
    <t>JOYSANTANORTHPOLEQ`......=CHRISTMASPEACEONEARTHSANTANORTHPOLENORTHPOLESANTA</t>
  </si>
  <si>
    <t>NORTHPOLESANTAJOYQ.......]NORTHPOLEPEACEONEARTHELFHOHOHOGOODWILLTOWARDSMENQ</t>
  </si>
  <si>
    <t>ELFNORTHPOLESANTAQ.......]GOODWILLTOWARDSMENQWELFJOYPEACEONEARTHCHRISTMASQQ</t>
  </si>
  <si>
    <t>HOHOHONORTHPOLEJOY.......]GOODWILLTOWARDSMENJOYJOYQWPEACEONEARTHJOYWSANTAWQ</t>
  </si>
  <si>
    <t>PEACEONEARTHJOYELF.......-QWSANTAELFWSANTAWHOHOHOPEACEONEARTHCHRISTMASELFQQ</t>
  </si>
  <si>
    <t>CHRISTMASSANTAJOYQ........]SANTASANTASANTAGOODWILLTOWARDSMENPEACEONEARTHELF</t>
  </si>
  <si>
    <t>ELFHOHOHOCHRISTMAS;........?ELFJOYPEACEONEARTHELFQWGOODWILLTOWARDSMENHOHOHO</t>
  </si>
  <si>
    <t>GOODWILLTOWARDSMEN[.........-"????????????????????4ELFCHRISTMASHOHOHOQQWELF</t>
  </si>
  <si>
    <t>SANTASANTAJOYSANTAL...............................]HOHOHOQWJOYELFQQWJOYJOYQ</t>
  </si>
  <si>
    <t>NORTHPOLECHRISTMASQ...............................]NORTHPOLEELFQWJOYJOYELFQ</t>
  </si>
  <si>
    <t>SANTANORTHPOLEELFQWc..............................]GOODWILLTOWARDSMENSANTAQ</t>
  </si>
  <si>
    <t>JOYSANTACHRISTMASQQm..............................]ELFNORTHPOLECHRISTMASELF</t>
  </si>
  <si>
    <t>CHRISTMASSANTASANTAQL.............................]PEACEONEARTHWJOYJOYQQWQQ</t>
  </si>
  <si>
    <t>ELFNORTHPOLEHOHOHOJOYc............................]SANTACHRISTMASJOYELFJOYQ</t>
  </si>
  <si>
    <t>SANTAELFHOHOHOJOYJOYQQc...........................]PEACEONEARTHSANTAQQWJOYQ</t>
  </si>
  <si>
    <t>GOODWILLTOWARDSMENSANTAw,.........................]NORTHPOLEHOHOHONORTHPOLE</t>
  </si>
  <si>
    <t>NORTHPOLENORTHPOLEQWSANTAa,.......................]PEACEONEARTHWSANTAWJOYQQ</t>
  </si>
  <si>
    <t>SANTACHRISTMASHOHOHOELFELFQQgwaaaaaaaaaaaaaaaaaaaajCHRISTMASJOYPEACEONEARTH</t>
  </si>
  <si>
    <t>SANTAHOHOHOPEACEONEARTHSANTAQWWWWWWWWWWWWWWWWWWWWHOHOHOELFJOYCHRISTMASELFQQ</t>
  </si>
  <si>
    <t>NORTHPOLESANTASANTANORTHPOLESANTAPEACEONEARTHCHRISTMASELFHOHOHOELFJOYWJOYQQ</t>
  </si>
  <si>
    <t>JOYELFJOYNORTHPOLEPEACEONEARTHJOYGOODWILLTOWARDSMENPEACEONEARTHELFELFELFELF</t>
  </si>
  <si>
    <t>SANTAJOYCHRISTMASQQWELFWGOODWILLTOWARDSMENSANTANORTHPOLENORTHPOLEJOYWSANTAQ</t>
  </si>
  <si>
    <t>JOYPEACEONEARTHSANTAGOODWILLTOWARDSMENJOYPEACEONEARTHJOYELFJOYCHRISTMASJOYQ</t>
  </si>
  <si>
    <t>PEACEONEARTHJOYHOHOHOJOYHOHOHONORTHPOLEHOHOHOGOODWILLTOWARDSMENPEACEONEARTH</t>
  </si>
  <si>
    <t>SANTASANTAELFJOYQQP???????????????????????????????4PEACEONEARTHJOYQWSANTAQQ</t>
  </si>
  <si>
    <t>ELFELFHOHOHOHOHOHOf...............................]GOODWILLTOWARDSMENJOYELF</t>
  </si>
  <si>
    <t>SANTAJOYELFELFELFQf...............................]CHRISTMASNORTHPOLESANTAQ</t>
  </si>
  <si>
    <t>SANTAHOHOHOELFJOYQf...............................]GOODWILLTOWARDSMENELFELF</t>
  </si>
  <si>
    <t>GOODWILLTOWARDSMENf...............................]CHRISTMASCHRISTMASJOYQWQ</t>
  </si>
  <si>
    <t>JOYSANTAELFJOYELFQf...............................]PEACEONEARTHSANTAWHOHOHO</t>
  </si>
  <si>
    <t>CHRISTMASCHRISTMASf...............................]GOODWILLTOWARDSMENSANTAQ</t>
  </si>
  <si>
    <t>PEACEONEARTHSANTAQf...............................]HOHOHOHOHOHOJOYWHOHOHOWQ</t>
  </si>
  <si>
    <t>JOYELFHOHOHOJOYELFf...............................]GOODWILLTOWARDSMENHOHOHO</t>
  </si>
  <si>
    <t>SANTANORTHPOLEJOYQf...............................]PEACEONEARTHNORTHPOLEELF</t>
  </si>
  <si>
    <t>HOHOHOGOODWILLTOWARDSMENSANTAWJOYQ@'.............sPEACEONEARTHELFWCHRISTMAS</t>
  </si>
  <si>
    <t>GOODWILLTOWARDSMENHOHOHOCHRISTMASF............._yWWPEACEONEARTHELFELFJOYWQQ</t>
  </si>
  <si>
    <t>SANTAGOODWILLTOWARDSMENQQWELFQQ@'.............sQWGOODWILLTOWARDSMENJOYJOYQQ</t>
  </si>
  <si>
    <t>NORTHPOLECHRISTMASNORTHPOLEQQWF............._yQWELFELFELFSANTASANTAHOHOHOQQ</t>
  </si>
  <si>
    <t>NORTHPOLECHRISTMASELFQQWELFQ@'.............aWCHRISTMASELFPEACEONEARTHQQWELF</t>
  </si>
  <si>
    <t>SANTAHOHOHOHOHOHOJOYWSANTAQ?............._yQWPEACEONEARTHCHRISTMASQQWJOYJOY</t>
  </si>
  <si>
    <t>CHRISTMASSANTACHRISTMASQQ@'.............aJOYNORTHPOLESANTAELFHOHOHOSANTAELF</t>
  </si>
  <si>
    <t>SANTACHRISTMASNORTHPOLEW?............._yCHRISTMASCHRISTMASCHRISTMASHOHOHOQQ</t>
  </si>
  <si>
    <t>PEACEONEARTHHOHOHOQWQQD'.............aHOHOHOHOHOHONORTHPOLEHOHOHOELFWHOHOHO</t>
  </si>
  <si>
    <t>HOHOHOCHRISTMASELFELF!............._mGOODWILLTOWARDSMENCHRISTMASSANTASANTAQ</t>
  </si>
  <si>
    <t>JOYPEACEONEARTHELFQD'.............aCHRISTMASPEACEONEARTHSANTAHOHOHOWSANTAQQ</t>
  </si>
  <si>
    <t>NORTHPOLEJOYHOHOHOF.............."????????????????4PEACEONEARTHQQWHOHOHOELF</t>
  </si>
  <si>
    <t>HOHOHOELFSANTAELFQf...............................]SANTAQWJOYWNORTHPOLEELFQ</t>
  </si>
  <si>
    <t>HOHOHOPEACEONEARTHf...............................]PEACEONEARTHPEACEONEARTH</t>
  </si>
  <si>
    <t>JOYPEACEONEARTHELFf...............................]HOHOHOSANTASANTASANTAELF</t>
  </si>
  <si>
    <t>GOODWILLTOWARDSMENf...............................]PEACEONEARTHNORTHPOLEJOY</t>
  </si>
  <si>
    <t>NORTHPOLEHOHOHOELFf...............................]HOHOHOCHRISTMASWSANTAELF</t>
  </si>
  <si>
    <t>ELFSANTACHRISTMASQf...............................]SANTAJOYJOYQWSANTAJOYWQQ</t>
  </si>
  <si>
    <t>HOHOHONORTHPOLEJOYf...............................]PEACEONEARTHSANTAHOHOHOQ</t>
  </si>
  <si>
    <t>GOODWILLTOWARDSMENf...............................]CHRISTMASCHRISTMASSANTAQ</t>
  </si>
  <si>
    <t>PEACEONEARTHELFJOYf...............................]PEACEONEARTHJOYELFQQWJOY</t>
  </si>
  <si>
    <t>JOYSANTAPEACEONEARTHSANTAWQQWQQWGOODWILLTOWARDSMENCHRISTMASJOYSANTASANTAJOY</t>
  </si>
  <si>
    <t>ELFNORTHPOLESANTAELFHOHOHOJOYGOODWILLTOWARDSMENNORTHPOLECHRISTMASQWJOYWELFQ</t>
  </si>
  <si>
    <t>HOHOHOCHRISTMASSANTAJOYCHRISTMASHOHOHOSANTAELFQQWJOYHOHOHOJOYJOYELFJOYELFQQ</t>
  </si>
  <si>
    <t>CHRISTMASJOYJOYHOHOHOHOHOHOJOYPEACEONEARTHSANTAELFGOODWILLTOWARDSMENELFELFQ</t>
  </si>
  <si>
    <t>HOHOHOELFHOHOHOJOYNORTHPOLEHOHOHOCHRISTMASQ???????4GOODWILLTOWARDSMENELFELF</t>
  </si>
  <si>
    <t>NORTHPOLECHRISTMASQQWELFWELFWPEACEONEARTHQQ.......]HOHOHOCHRISTMASQWELFELFQ</t>
  </si>
  <si>
    <t>JOYJOYGOODWILLTOWARDSMENSANTAELFQWNORTHPOLE.......]PEACEONEARTHCHRISTMASJOY</t>
  </si>
  <si>
    <t>JOYELFCHRISTMASELFHOHOHOPEACEONEARTHJOYJOYQ.......]GOODWILLTOWARDSMENHOHOHO</t>
  </si>
  <si>
    <t>NORTHPOLESANTAELFQQWGOODWILLTOWARDSMENELFQQ.......]CHRISTMASCHRISTMASJOYQWQ</t>
  </si>
  <si>
    <t>HOHOHOSANTAELFNORTHPOLEPEACEONEARTHELFQWELF.......]SANTAHOHOHOELFSANTAELFQQ</t>
  </si>
  <si>
    <t>HOHOHOSANTAPEACEONEARTHELFWJOYWSANTAQWELFQQ.......]NORTHPOLENORTHPOLEWELFQQ</t>
  </si>
  <si>
    <t>SANTAHOHOHOELFELFNORTHPOLENORTHPOLEWELFJOYQ.......]GOODWILLTOWARDSMENSANTAQ</t>
  </si>
  <si>
    <t>GOODWILLTOWARDSMENHOHOHOWGOODWILLTOWARDSMEN.......]SANTASANTAHOHOHOQWHOHOHO</t>
  </si>
  <si>
    <t>SANTANORTHPOLESANTAWGOODWILLTOWARDSMENELFQQ.......]CHRISTMASPEACEONEARTHJOY</t>
  </si>
  <si>
    <t>ELFHOHOHONORTHPOLEP????????????????????????.......]CHRISTMASSANTAQQWJOYELFQ</t>
  </si>
  <si>
    <t>PEACEONEARTHSANTAQf...............................]ELFHOHOHOSANTAELFJOYELFQ</t>
  </si>
  <si>
    <t>ELFCHRISTMASELFELFf...............................]GOODWILLTOWARDSMENSANTAQ</t>
  </si>
  <si>
    <t>PEACEONEARTHHOHOHOf...............................]GOODWILLTOWARDSMENJOYJOY</t>
  </si>
  <si>
    <t>CHRISTMASNORTHPOLEf...............................]HOHOHONORTHPOLEQWJOYELFQ</t>
  </si>
  <si>
    <t>ELFPEACEONEARTHELFf...............................]GOODWILLTOWARDSMENSANTAQ</t>
  </si>
  <si>
    <t>JOYJOYELFSANTAELFQf...............................]SANTANORTHPOLEELFSANTAWQ</t>
  </si>
  <si>
    <t>JOYHOHOHOSANTAJOYQf...............................]PEACEONEARTHNORTHPOLEELF</t>
  </si>
  <si>
    <t>SANTAELFELFHOHOHOQf...............................]CHRISTMASPEACEONEARTHELF</t>
  </si>
  <si>
    <t>HOHOHONORTHPOLEELFf...............................]NORTHPOLEHOHOHOJOYWSANTA</t>
  </si>
  <si>
    <t>PEACEONEARTHELFJOY6aaaaaaaaaaaaaaaaaaaaaaaa.......]PEACEONEARTHHOHOHOSANTAQ</t>
  </si>
  <si>
    <t>CHRISTMASELFELFJOYQQWWWWWWWWWWWWWWWWWWWWWQQ.......]NORTHPOLENORTHPOLESANTAQ</t>
  </si>
  <si>
    <t>NORTHPOLECHRISTMASHOHOHONORTHPOLEHOHOHOJOYQ.......]PEACEONEARTHELFQQWHOHOHO</t>
  </si>
  <si>
    <t>JOYPEACEONEARTHJOYCHRISTMASPEACEONEARTHELFQ.......]NORTHPOLEJOYPEACEONEARTH</t>
  </si>
  <si>
    <t>NORTHPOLECHRISTMASPEACEONEARTHHOHOHOSANTAQQ.......]PEACEONEARTHCHRISTMASELF</t>
  </si>
  <si>
    <t>HOHOHOHOHOHONORTHPOLEELFCHRISTMASHOHOHOELFQ.......]HOHOHONORTHPOLEELFSANTAQ</t>
  </si>
  <si>
    <t>NORTHPOLEJOYHOHOHOQQWPEACEONEARTHCHRISTMASQ.......]ELFHOHOHOELFSANTAJOYQQWQ</t>
  </si>
  <si>
    <t>ELFJOYJOYJOYNORTHPOLEJOYPEACEONEARTHSANTAQQ.......]CHRISTMASELFELFQQWHOHOHO</t>
  </si>
  <si>
    <t>SANTASANTACHRISTMASNORTHPOLENORTHPOLEELFJOY.......]PEACEONEARTHPEACEONEARTH</t>
  </si>
  <si>
    <t>ELFPEACEONEARTHJOYQWJOYJOYSANTAHOHOHOJOYELF.......]GOODWILLTOWARDSMENJOYQWQ</t>
  </si>
  <si>
    <t>JOYCHRISTMASJOYCHRISTMASJOYWNORTHPOLEJOYJOYaaaaaaajCHRISTMASPEACEONEARTHJOY</t>
  </si>
  <si>
    <t>PEACEONEARTHCHRISTMASPEACEONEARTHWELFWSANTAWWWWWWCHRISTMASJOYNORTHPOLEJOYQQ</t>
  </si>
  <si>
    <t>SANTACHRISTMASSANTAELFJOYQWNORTHPOLEELFSANTAELFQQP]NORTHPOLESANTAJOYWJOYWQQ</t>
  </si>
  <si>
    <t>ELFJOYCHRISTMASNORTHPOLEWPEACEONEARTHNORTHPOLEQ@^.]HOHOHOHOHOHOELFCHRISTMAS</t>
  </si>
  <si>
    <t>HOHOHOELFSANTASANTAWNORTHPOLENORTHPOLEJOYQWELFP`..]CHRISTMASPEACEONEARTHJOY</t>
  </si>
  <si>
    <t>CHRISTMASJOYPEACEONEARTHJOYSANTAQWCHRISTMASQ@"....]JOYGOODWILLTOWARDSMENJOY</t>
  </si>
  <si>
    <t>GOODWILLTOWARDSMENJOYJOYWHOHOHOHOHOHOQQWELFP`.....]GOODWILLTOWARDSMENELFELF</t>
  </si>
  <si>
    <t>ELFSANTAHOHOHOGOODWILLTOWARDSMENCHRISTMASW".......]PEACEONEARTHELFQQWELFWQQ</t>
  </si>
  <si>
    <t>GOODWILLTOWARDSMENNORTHPOLEPEACEONEARTHQP`........]GOODWILLTOWARDSMENSANTAQ</t>
  </si>
  <si>
    <t>CHRISTMASHOHOHOELFQWJOYWSANTAJOYWELFQQW"..........]GOODWILLTOWARDSMENELFELF</t>
  </si>
  <si>
    <t>JOYHOHOHOGOODWILLTOWARDSMENHOHOHOELFQP`...........]NORTHPOLENORTHPOLEHOHOHO</t>
  </si>
  <si>
    <t>PEACEONEARTHGOODWILLTOWARDSMENWJOYQW".............]HOHOHOHOHOHONORTHPOLEJOY</t>
  </si>
  <si>
    <t>ELFPEACEONEARTHJOYCHRISTMASHOHOHOQP`..............]PEACEONEARTHSANTAWELFWQQ</t>
  </si>
  <si>
    <t>NORTHPOLEHOHOHOJOYELFSANTAQQWJOYW!................yPEACEONEARTHCHRISTMASELF</t>
  </si>
  <si>
    <t>CHRISTMASELFELFJOYP?????????????`...............sPEACEONEARTHJOYJOYSANTAELF</t>
  </si>
  <si>
    <t>JOYHOHOHOELFHOHOHOf..........................._mWQWNORTHPOLECHRISTMASHOHOHO</t>
  </si>
  <si>
    <t>GOODWILLTOWARDSMENf..........................jCHRISTMASNORTHPOLESANTAJOYJOY</t>
  </si>
  <si>
    <t>NORTHPOLEHOHOHOELFf........................_JOYPEACEONEARTHELFJOYJOYWJOYWQQ</t>
  </si>
  <si>
    <t>GOODWILLTOWARDSMENf......................_yGOODWILLTOWARDSMENCHRISTMASELFQQ</t>
  </si>
  <si>
    <t>NORTHPOLENORTHPOLEf.....................:GOODWILLTOWARDSMENSANTASANTAELFJOY</t>
  </si>
  <si>
    <t>ELFNORTHPOLEJOYJOYf......................-9NORTHPOLEPEACEONEARTHCHRISTMASQQ</t>
  </si>
  <si>
    <t>NORTHPOLEELFSANTAQf........................?WGOODWILLTOWARDSMENHOHOHOSANTAQ</t>
  </si>
  <si>
    <t>GOODWILLTOWARDSMENf..........................4WJOYPEACEONEARTHHOHOHOWELFWQQ</t>
  </si>
  <si>
    <t>PEACEONEARTHSANTAQf...........................-$SANTACHRISTMASHOHOHOELFJOYQ</t>
  </si>
  <si>
    <t>HOHOHOELFJOYJOYJOY6aaaaaaaaaaaaa,...............?WWPEACEONEARTHPEACEONEARTH</t>
  </si>
  <si>
    <t>JOYELFHOHOHOJOYSANTAWWWWWWWWWWWQQc...............-4NORTHPOLEHOHOHOQWJOYELFQ</t>
  </si>
  <si>
    <t>NORTHPOLEGOODWILLTOWARDSMENSANTAWWg,..............]GOODWILLTOWARDSMENSANTAQ</t>
  </si>
  <si>
    <t>NORTHPOLEHOHOHOELFHOHOHOCHRISTMASELFc.............]HOHOHOELFSANTAWCHRISTMAS</t>
  </si>
  <si>
    <t>PEACEONEARTHJOYJOYNORTHPOLESANTAJOYWWg,...........]GOODWILLTOWARDSMENJOYQWQ</t>
  </si>
  <si>
    <t>ELFHOHOHOELFHOHOHOCHRISTMASCHRISTMASJOYc..........]HOHOHOJOYELFQWCHRISTMASQ</t>
  </si>
  <si>
    <t>PEACEONEARTHSANTAJOYWCHRISTMASJOYSANTAWWw,........]PEACEONEARTHHOHOHOELFELF</t>
  </si>
  <si>
    <t>CHRISTMASJOYPEACEONEARTHSANTAPEACEONEARTHQc.......]PEACEONEARTHSANTAELFQWQQ</t>
  </si>
  <si>
    <t>NORTHPOLEPEACEONEARTHJOYNORTHPOLEJOYELFQQWWw......]PEACEONEARTHWHOHOHOJOYQQ</t>
  </si>
  <si>
    <t>GOODWILLTOWARDSMENQWHOHOHOQWNORTHPOLEELFELFQQ/....]PEACEONEARTHNORTHPOLEJOY</t>
  </si>
  <si>
    <t>ELFGOODWILLTOWARDSMENCHRISTMASJOYWJOYWSANTAJOYg...]SANTASANTAHOHOHOJOYQWJOY</t>
  </si>
  <si>
    <t>NORTHPOLEPEACEONEARTHGOODWILLTOWARDSMENELFELFQWQ,.]PEACEONEARTHNORTHPOLEJOY</t>
  </si>
  <si>
    <t>CHRISTMASCHRISTMASJOYSANTAWGOODWILLTOWARDSMENQQWQwjPEACEONEARTHSANTAQWJOYQQ</t>
  </si>
  <si>
    <t>ELFPEACEONEARTHJOYJOYJOYWSANTAQQWPEACEONEARTHCHRISTMASGOODWILLTOWARDSMENJOY</t>
  </si>
  <si>
    <t>CHRISTMASJOYJOYJOYQWGOODWILLTOWARDSMENSANTAQQWGOODWILLTOWARDSMENJOYWHOHOHOQ</t>
  </si>
  <si>
    <t>PEACEONEARTHSANTACHRISTMASSANTAELFELFQQWJOYWGOODWILLTOWARDSMENHOHOHOHOHOHOQ</t>
  </si>
  <si>
    <t>PEACEONEARTHELFELFSANTAQWJOYNORTHPOLEPEACEONEARTHELFSANTAHOHOHOPEACEONEARTH</t>
  </si>
  <si>
    <t>NORTHPOLECHRISTMASELFNORTHPOLEELFJOYQWCHRISTMASGOODWILLTOWARDSMENNORTHPOLEQ</t>
  </si>
  <si>
    <t>JOYJOYSANTAJOYSANTACHRISTMASJOYQWPEACEONEARTHNORTHPOLECHRISTMASJOYHOHOHOELF</t>
  </si>
  <si>
    <t>JOYPEACEONEARTHELFQWELFWCHRISTMASSANTASANTANORTHPOLEQWPEACEONEARTHJOYWJOYWQ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</si>
</sst>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"/>
  <sheetViews>
    <sheetView tabSelected="1" workbookViewId="0"/>
  </sheetViews>
  <sheetFormatPr baseColWidth="10" defaultColWidth="8.796875" defaultRowHeight="15" x14ac:dyDescent="0.2"/>
  <cols>
    <col min="1" max="1" width="21.3984375" bestFit="1" customWidth="1"/>
    <col min="2" max="2" width="20" bestFit="1" customWidth="1"/>
    <col min="5" max="5" width="108.398437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tr">
        <f>HYPERLINK("http://www.twitter.com/santawclaus/status/798175529463676928", "798175529463676928")</f>
        <v>798175529463676928</v>
      </c>
      <c r="B2" s="2">
        <v>42688.616319444402</v>
      </c>
      <c r="C2">
        <v>1</v>
      </c>
      <c r="D2">
        <v>2</v>
      </c>
      <c r="E2" t="s">
        <v>5</v>
      </c>
    </row>
    <row r="3" spans="1:5" x14ac:dyDescent="0.2">
      <c r="A3" t="str">
        <f>HYPERLINK("http://www.twitter.com/santawclaus/status/798175527798505473", "798175527798505473")</f>
        <v>798175527798505473</v>
      </c>
      <c r="B3" s="2">
        <v>42688.616307870398</v>
      </c>
      <c r="C3">
        <v>0</v>
      </c>
      <c r="D3">
        <v>0</v>
      </c>
      <c r="E3" t="s">
        <v>6</v>
      </c>
    </row>
    <row r="4" spans="1:5" x14ac:dyDescent="0.2">
      <c r="A4" t="str">
        <f>HYPERLINK("http://www.twitter.com/santawclaus/status/798175526439493633", "798175526439493633")</f>
        <v>798175526439493633</v>
      </c>
      <c r="B4" s="2">
        <v>42688.616307870398</v>
      </c>
      <c r="C4">
        <v>0</v>
      </c>
      <c r="D4">
        <v>0</v>
      </c>
      <c r="E4" t="s">
        <v>7</v>
      </c>
    </row>
    <row r="5" spans="1:5" x14ac:dyDescent="0.2">
      <c r="A5" t="str">
        <f>HYPERLINK("http://www.twitter.com/santawclaus/status/798175524732342272", "798175524732342272")</f>
        <v>798175524732342272</v>
      </c>
      <c r="B5" s="2">
        <v>42688.616307870398</v>
      </c>
      <c r="C5">
        <v>0</v>
      </c>
      <c r="D5">
        <v>0</v>
      </c>
      <c r="E5" t="s">
        <v>8</v>
      </c>
    </row>
    <row r="6" spans="1:5" x14ac:dyDescent="0.2">
      <c r="A6" t="str">
        <f>HYPERLINK("http://www.twitter.com/santawclaus/status/798175523243433984", "798175523243433984")</f>
        <v>798175523243433984</v>
      </c>
      <c r="B6" s="2">
        <v>42688.616296296299</v>
      </c>
      <c r="C6">
        <v>0</v>
      </c>
      <c r="D6">
        <v>0</v>
      </c>
      <c r="E6" t="s">
        <v>9</v>
      </c>
    </row>
    <row r="7" spans="1:5" x14ac:dyDescent="0.2">
      <c r="A7" t="str">
        <f>HYPERLINK("http://www.twitter.com/santawclaus/status/798175521653682180", "798175521653682180")</f>
        <v>798175521653682180</v>
      </c>
      <c r="B7" s="2">
        <v>42688.616296296299</v>
      </c>
      <c r="C7">
        <v>0</v>
      </c>
      <c r="D7">
        <v>1</v>
      </c>
      <c r="E7" t="s">
        <v>10</v>
      </c>
    </row>
    <row r="8" spans="1:5" x14ac:dyDescent="0.2">
      <c r="A8" t="str">
        <f>HYPERLINK("http://www.twitter.com/santawclaus/status/798175520391368704", "798175520391368704")</f>
        <v>798175520391368704</v>
      </c>
      <c r="B8" s="2">
        <v>42688.616296296299</v>
      </c>
      <c r="C8">
        <v>0</v>
      </c>
      <c r="D8">
        <v>0</v>
      </c>
      <c r="E8" t="s">
        <v>11</v>
      </c>
    </row>
    <row r="9" spans="1:5" x14ac:dyDescent="0.2">
      <c r="A9" t="str">
        <f>HYPERLINK("http://www.twitter.com/santawclaus/status/798175519090954241", "798175519090954241")</f>
        <v>798175519090954241</v>
      </c>
      <c r="B9" s="2">
        <v>42688.6162847222</v>
      </c>
      <c r="C9">
        <v>0</v>
      </c>
      <c r="D9">
        <v>0</v>
      </c>
      <c r="E9" t="s">
        <v>12</v>
      </c>
    </row>
    <row r="10" spans="1:5" x14ac:dyDescent="0.2">
      <c r="A10" t="str">
        <f>HYPERLINK("http://www.twitter.com/santawclaus/status/798175517245440000", "798175517245440000")</f>
        <v>798175517245440000</v>
      </c>
      <c r="B10" s="2">
        <v>42688.6162847222</v>
      </c>
      <c r="C10">
        <v>0</v>
      </c>
      <c r="D10">
        <v>0</v>
      </c>
      <c r="E10" t="s">
        <v>13</v>
      </c>
    </row>
    <row r="11" spans="1:5" x14ac:dyDescent="0.2">
      <c r="A11" t="str">
        <f>HYPERLINK("http://www.twitter.com/santawclaus/status/798175515811016704", "798175515811016704")</f>
        <v>798175515811016704</v>
      </c>
      <c r="B11" s="2">
        <v>42688.6162847222</v>
      </c>
      <c r="C11">
        <v>0</v>
      </c>
      <c r="D11">
        <v>0</v>
      </c>
      <c r="E11" t="s">
        <v>14</v>
      </c>
    </row>
    <row r="12" spans="1:5" x14ac:dyDescent="0.2">
      <c r="A12" t="str">
        <f>HYPERLINK("http://www.twitter.com/santawclaus/status/798175514359894016", "798175514359894016")</f>
        <v>798175514359894016</v>
      </c>
      <c r="B12" s="2">
        <v>42688.616273148102</v>
      </c>
      <c r="C12">
        <v>1</v>
      </c>
      <c r="D12">
        <v>0</v>
      </c>
      <c r="E12" t="s">
        <v>15</v>
      </c>
    </row>
    <row r="13" spans="1:5" x14ac:dyDescent="0.2">
      <c r="A13" t="str">
        <f>HYPERLINK("http://www.twitter.com/santawclaus/status/798175512787087360", "798175512787087360")</f>
        <v>798175512787087360</v>
      </c>
      <c r="B13" s="2">
        <v>42688.616273148102</v>
      </c>
      <c r="C13">
        <v>0</v>
      </c>
      <c r="D13">
        <v>0</v>
      </c>
      <c r="E13" t="s">
        <v>16</v>
      </c>
    </row>
    <row r="14" spans="1:5" x14ac:dyDescent="0.2">
      <c r="A14" t="str">
        <f>HYPERLINK("http://www.twitter.com/santawclaus/status/798175511633600512", "798175511633600512")</f>
        <v>798175511633600512</v>
      </c>
      <c r="B14" s="2">
        <v>42688.616273148102</v>
      </c>
      <c r="C14">
        <v>0</v>
      </c>
      <c r="D14">
        <v>0</v>
      </c>
      <c r="E14" t="s">
        <v>17</v>
      </c>
    </row>
    <row r="15" spans="1:5" x14ac:dyDescent="0.2">
      <c r="A15" t="str">
        <f>HYPERLINK("http://www.twitter.com/santawclaus/status/798175509658144769", "798175509658144769")</f>
        <v>798175509658144769</v>
      </c>
      <c r="B15" s="2">
        <v>42688.616261574098</v>
      </c>
      <c r="C15">
        <v>0</v>
      </c>
      <c r="D15">
        <v>0</v>
      </c>
      <c r="E15" t="s">
        <v>18</v>
      </c>
    </row>
    <row r="16" spans="1:5" x14ac:dyDescent="0.2">
      <c r="A16" t="str">
        <f>HYPERLINK("http://www.twitter.com/santawclaus/status/798175508274040833", "798175508274040833")</f>
        <v>798175508274040833</v>
      </c>
      <c r="B16" s="2">
        <v>42688.616261574098</v>
      </c>
      <c r="C16">
        <v>0</v>
      </c>
      <c r="D16">
        <v>0</v>
      </c>
      <c r="E16" t="s">
        <v>19</v>
      </c>
    </row>
    <row r="17" spans="1:5" x14ac:dyDescent="0.2">
      <c r="A17" t="str">
        <f>HYPERLINK("http://www.twitter.com/santawclaus/status/798175506868801536", "798175506868801536")</f>
        <v>798175506868801536</v>
      </c>
      <c r="B17" s="2">
        <v>42688.616249999999</v>
      </c>
      <c r="C17">
        <v>0</v>
      </c>
      <c r="D17">
        <v>0</v>
      </c>
      <c r="E17" t="s">
        <v>20</v>
      </c>
    </row>
    <row r="18" spans="1:5" x14ac:dyDescent="0.2">
      <c r="A18" t="str">
        <f>HYPERLINK("http://www.twitter.com/santawclaus/status/798175505262542848", "798175505262542848")</f>
        <v>798175505262542848</v>
      </c>
      <c r="B18" s="2">
        <v>42688.616249999999</v>
      </c>
      <c r="C18">
        <v>0</v>
      </c>
      <c r="D18">
        <v>0</v>
      </c>
      <c r="E18" t="s">
        <v>21</v>
      </c>
    </row>
    <row r="19" spans="1:5" x14ac:dyDescent="0.2">
      <c r="A19" t="str">
        <f>HYPERLINK("http://www.twitter.com/santawclaus/status/798175504100683778", "798175504100683778")</f>
        <v>798175504100683778</v>
      </c>
      <c r="B19" s="2">
        <v>42688.616249999999</v>
      </c>
      <c r="C19">
        <v>0</v>
      </c>
      <c r="D19">
        <v>0</v>
      </c>
      <c r="E19" t="s">
        <v>22</v>
      </c>
    </row>
    <row r="20" spans="1:5" x14ac:dyDescent="0.2">
      <c r="A20" t="str">
        <f>HYPERLINK("http://www.twitter.com/santawclaus/status/798175502855012352", "798175502855012352")</f>
        <v>798175502855012352</v>
      </c>
      <c r="B20" s="2">
        <v>42688.616238425901</v>
      </c>
      <c r="C20">
        <v>0</v>
      </c>
      <c r="D20">
        <v>0</v>
      </c>
      <c r="E20" t="s">
        <v>23</v>
      </c>
    </row>
    <row r="21" spans="1:5" x14ac:dyDescent="0.2">
      <c r="A21" t="str">
        <f>HYPERLINK("http://www.twitter.com/santawclaus/status/798175501412012032", "798175501412012032")</f>
        <v>798175501412012032</v>
      </c>
      <c r="B21" s="2">
        <v>42688.616238425901</v>
      </c>
      <c r="C21">
        <v>0</v>
      </c>
      <c r="D21">
        <v>0</v>
      </c>
      <c r="E21" t="s">
        <v>24</v>
      </c>
    </row>
    <row r="22" spans="1:5" x14ac:dyDescent="0.2">
      <c r="A22" t="str">
        <f>HYPERLINK("http://www.twitter.com/santawclaus/status/798175499461726208", "798175499461726208")</f>
        <v>798175499461726208</v>
      </c>
      <c r="B22" s="2">
        <v>42688.616238425901</v>
      </c>
      <c r="C22">
        <v>0</v>
      </c>
      <c r="D22">
        <v>0</v>
      </c>
      <c r="E22" t="s">
        <v>25</v>
      </c>
    </row>
    <row r="23" spans="1:5" x14ac:dyDescent="0.2">
      <c r="A23" t="str">
        <f>HYPERLINK("http://www.twitter.com/santawclaus/status/798175496353828866", "798175496353828866")</f>
        <v>798175496353828866</v>
      </c>
      <c r="B23" s="2">
        <v>42688.616226851896</v>
      </c>
      <c r="C23">
        <v>0</v>
      </c>
      <c r="D23">
        <v>0</v>
      </c>
      <c r="E23" t="s">
        <v>26</v>
      </c>
    </row>
    <row r="24" spans="1:5" x14ac:dyDescent="0.2">
      <c r="A24" t="str">
        <f>HYPERLINK("http://www.twitter.com/santawclaus/status/798175494999048192", "798175494999048192")</f>
        <v>798175494999048192</v>
      </c>
      <c r="B24" s="2">
        <v>42688.616226851896</v>
      </c>
      <c r="C24">
        <v>0</v>
      </c>
      <c r="D24">
        <v>0</v>
      </c>
      <c r="E24" t="s">
        <v>27</v>
      </c>
    </row>
    <row r="25" spans="1:5" x14ac:dyDescent="0.2">
      <c r="A25" t="str">
        <f>HYPERLINK("http://www.twitter.com/santawclaus/status/798175493573013504", "798175493573013504")</f>
        <v>798175493573013504</v>
      </c>
      <c r="B25" s="2">
        <v>42688.616215277798</v>
      </c>
      <c r="C25">
        <v>0</v>
      </c>
      <c r="D25">
        <v>0</v>
      </c>
      <c r="E25" t="s">
        <v>28</v>
      </c>
    </row>
    <row r="26" spans="1:5" x14ac:dyDescent="0.2">
      <c r="A26" t="str">
        <f>HYPERLINK("http://www.twitter.com/santawclaus/status/798175492448907264", "798175492448907264")</f>
        <v>798175492448907264</v>
      </c>
      <c r="B26" s="2">
        <v>42688.616215277798</v>
      </c>
      <c r="C26">
        <v>0</v>
      </c>
      <c r="D26">
        <v>0</v>
      </c>
      <c r="E26" t="s">
        <v>29</v>
      </c>
    </row>
    <row r="27" spans="1:5" x14ac:dyDescent="0.2">
      <c r="A27" t="str">
        <f>HYPERLINK("http://www.twitter.com/santawclaus/status/798175491148709888", "798175491148709888")</f>
        <v>798175491148709888</v>
      </c>
      <c r="B27" s="2">
        <v>42688.616215277798</v>
      </c>
      <c r="C27">
        <v>0</v>
      </c>
      <c r="D27">
        <v>0</v>
      </c>
      <c r="E27" t="s">
        <v>30</v>
      </c>
    </row>
    <row r="28" spans="1:5" x14ac:dyDescent="0.2">
      <c r="A28" t="str">
        <f>HYPERLINK("http://www.twitter.com/santawclaus/status/798175489563168768", "798175489563168768")</f>
        <v>798175489563168768</v>
      </c>
      <c r="B28" s="2">
        <v>42688.616203703699</v>
      </c>
      <c r="C28">
        <v>0</v>
      </c>
      <c r="D28">
        <v>0</v>
      </c>
      <c r="E28" t="s">
        <v>31</v>
      </c>
    </row>
    <row r="29" spans="1:5" x14ac:dyDescent="0.2">
      <c r="A29" t="str">
        <f>HYPERLINK("http://www.twitter.com/santawclaus/status/798175488221057024", "798175488221057024")</f>
        <v>798175488221057024</v>
      </c>
      <c r="B29" s="2">
        <v>42688.616203703699</v>
      </c>
      <c r="C29">
        <v>0</v>
      </c>
      <c r="D29">
        <v>0</v>
      </c>
      <c r="E29" t="s">
        <v>32</v>
      </c>
    </row>
    <row r="30" spans="1:5" x14ac:dyDescent="0.2">
      <c r="A30" t="str">
        <f>HYPERLINK("http://www.twitter.com/santawclaus/status/798175486555918336", "798175486555918336")</f>
        <v>798175486555918336</v>
      </c>
      <c r="B30" s="2">
        <v>42688.616203703699</v>
      </c>
      <c r="C30">
        <v>0</v>
      </c>
      <c r="D30">
        <v>0</v>
      </c>
      <c r="E30" t="s">
        <v>33</v>
      </c>
    </row>
    <row r="31" spans="1:5" x14ac:dyDescent="0.2">
      <c r="A31" t="str">
        <f>HYPERLINK("http://www.twitter.com/santawclaus/status/798175485238935552", "798175485238935552")</f>
        <v>798175485238935552</v>
      </c>
      <c r="B31" s="2">
        <v>42688.616192129601</v>
      </c>
      <c r="C31">
        <v>0</v>
      </c>
      <c r="D31">
        <v>0</v>
      </c>
      <c r="E31" t="s">
        <v>34</v>
      </c>
    </row>
    <row r="32" spans="1:5" x14ac:dyDescent="0.2">
      <c r="A32" t="str">
        <f>HYPERLINK("http://www.twitter.com/santawclaus/status/798175483972108294", "798175483972108294")</f>
        <v>798175483972108294</v>
      </c>
      <c r="B32" s="2">
        <v>42688.616192129601</v>
      </c>
      <c r="C32">
        <v>0</v>
      </c>
      <c r="D32">
        <v>0</v>
      </c>
      <c r="E32" t="s">
        <v>35</v>
      </c>
    </row>
    <row r="33" spans="1:5" x14ac:dyDescent="0.2">
      <c r="A33" t="str">
        <f>HYPERLINK("http://www.twitter.com/santawclaus/status/798175482697158656", "798175482697158656")</f>
        <v>798175482697158656</v>
      </c>
      <c r="B33" s="2">
        <v>42688.616192129601</v>
      </c>
      <c r="C33">
        <v>0</v>
      </c>
      <c r="D33">
        <v>0</v>
      </c>
      <c r="E33" t="s">
        <v>36</v>
      </c>
    </row>
    <row r="34" spans="1:5" x14ac:dyDescent="0.2">
      <c r="A34" t="str">
        <f>HYPERLINK("http://www.twitter.com/santawclaus/status/798175481413697536", "798175481413697536")</f>
        <v>798175481413697536</v>
      </c>
      <c r="B34" s="2">
        <v>42688.616180555597</v>
      </c>
      <c r="C34">
        <v>0</v>
      </c>
      <c r="D34">
        <v>0</v>
      </c>
      <c r="E34" t="s">
        <v>37</v>
      </c>
    </row>
    <row r="35" spans="1:5" x14ac:dyDescent="0.2">
      <c r="A35" t="str">
        <f>HYPERLINK("http://www.twitter.com/santawclaus/status/798175479337521153", "798175479337521153")</f>
        <v>798175479337521153</v>
      </c>
      <c r="B35" s="2">
        <v>42688.616180555597</v>
      </c>
      <c r="C35">
        <v>0</v>
      </c>
      <c r="D35">
        <v>0</v>
      </c>
      <c r="E35" t="s">
        <v>38</v>
      </c>
    </row>
    <row r="36" spans="1:5" x14ac:dyDescent="0.2">
      <c r="A36" t="str">
        <f>HYPERLINK("http://www.twitter.com/santawclaus/status/798175477726707712", "798175477726707712")</f>
        <v>798175477726707712</v>
      </c>
      <c r="B36" s="2">
        <v>42688.616168981498</v>
      </c>
      <c r="C36">
        <v>0</v>
      </c>
      <c r="D36">
        <v>0</v>
      </c>
      <c r="E36" t="s">
        <v>39</v>
      </c>
    </row>
    <row r="37" spans="1:5" x14ac:dyDescent="0.2">
      <c r="A37" t="str">
        <f>HYPERLINK("http://www.twitter.com/santawclaus/status/798175476166623233", "798175476166623233")</f>
        <v>798175476166623233</v>
      </c>
      <c r="B37" s="2">
        <v>42688.616168981498</v>
      </c>
      <c r="C37">
        <v>0</v>
      </c>
      <c r="D37">
        <v>0</v>
      </c>
      <c r="E37" t="s">
        <v>40</v>
      </c>
    </row>
    <row r="38" spans="1:5" x14ac:dyDescent="0.2">
      <c r="A38" t="str">
        <f>HYPERLINK("http://www.twitter.com/santawclaus/status/798175474849611777", "798175474849611777")</f>
        <v>798175474849611777</v>
      </c>
      <c r="B38" s="2">
        <v>42688.616168981498</v>
      </c>
      <c r="C38">
        <v>0</v>
      </c>
      <c r="D38">
        <v>0</v>
      </c>
      <c r="E38" t="s">
        <v>41</v>
      </c>
    </row>
    <row r="39" spans="1:5" x14ac:dyDescent="0.2">
      <c r="A39" t="str">
        <f>HYPERLINK("http://www.twitter.com/santawclaus/status/798175473473720321", "798175473473720321")</f>
        <v>798175473473720321</v>
      </c>
      <c r="B39" s="2">
        <v>42688.616157407399</v>
      </c>
      <c r="C39">
        <v>0</v>
      </c>
      <c r="D39">
        <v>0</v>
      </c>
      <c r="E39" t="s">
        <v>42</v>
      </c>
    </row>
    <row r="40" spans="1:5" x14ac:dyDescent="0.2">
      <c r="A40" t="str">
        <f>HYPERLINK("http://www.twitter.com/santawclaus/status/798175471879995392", "798175471879995392")</f>
        <v>798175471879995392</v>
      </c>
      <c r="B40" s="2">
        <v>42688.616157407399</v>
      </c>
      <c r="C40">
        <v>0</v>
      </c>
      <c r="D40">
        <v>0</v>
      </c>
      <c r="E40" t="s">
        <v>43</v>
      </c>
    </row>
    <row r="41" spans="1:5" x14ac:dyDescent="0.2">
      <c r="A41" t="str">
        <f>HYPERLINK("http://www.twitter.com/santawclaus/status/798175470067937280", "798175470067937280")</f>
        <v>798175470067937280</v>
      </c>
      <c r="B41" s="2">
        <v>42688.616157407399</v>
      </c>
      <c r="C41">
        <v>0</v>
      </c>
      <c r="D41">
        <v>0</v>
      </c>
      <c r="E41" t="s">
        <v>44</v>
      </c>
    </row>
    <row r="42" spans="1:5" x14ac:dyDescent="0.2">
      <c r="A42" t="str">
        <f>HYPERLINK("http://www.twitter.com/santawclaus/status/798175468784680964", "798175468784680964")</f>
        <v>798175468784680964</v>
      </c>
      <c r="B42" s="2">
        <v>42688.616145833301</v>
      </c>
      <c r="C42">
        <v>0</v>
      </c>
      <c r="D42">
        <v>0</v>
      </c>
      <c r="E42" t="s">
        <v>45</v>
      </c>
    </row>
    <row r="43" spans="1:5" x14ac:dyDescent="0.2">
      <c r="A43" t="str">
        <f>HYPERLINK("http://www.twitter.com/santawclaus/status/798175467744403456", "798175467744403456")</f>
        <v>798175467744403456</v>
      </c>
      <c r="B43" s="2">
        <v>42688.616145833301</v>
      </c>
      <c r="C43">
        <v>0</v>
      </c>
      <c r="D43">
        <v>0</v>
      </c>
      <c r="E43" t="s">
        <v>46</v>
      </c>
    </row>
    <row r="44" spans="1:5" x14ac:dyDescent="0.2">
      <c r="A44" t="str">
        <f>HYPERLINK("http://www.twitter.com/santawclaus/status/798175466389643265", "798175466389643265")</f>
        <v>798175466389643265</v>
      </c>
      <c r="B44" s="2">
        <v>42688.616145833301</v>
      </c>
      <c r="C44">
        <v>0</v>
      </c>
      <c r="D44">
        <v>0</v>
      </c>
      <c r="E44" t="s">
        <v>47</v>
      </c>
    </row>
    <row r="45" spans="1:5" x14ac:dyDescent="0.2">
      <c r="A45" t="str">
        <f>HYPERLINK("http://www.twitter.com/santawclaus/status/798175465206857728", "798175465206857728")</f>
        <v>798175465206857728</v>
      </c>
      <c r="B45" s="2">
        <v>42688.616134259297</v>
      </c>
      <c r="C45">
        <v>0</v>
      </c>
      <c r="D45">
        <v>0</v>
      </c>
      <c r="E45" t="s">
        <v>48</v>
      </c>
    </row>
    <row r="46" spans="1:5" x14ac:dyDescent="0.2">
      <c r="A46" t="str">
        <f>HYPERLINK("http://www.twitter.com/santawclaus/status/798175464120586240", "798175464120586240")</f>
        <v>798175464120586240</v>
      </c>
      <c r="B46" s="2">
        <v>42688.616134259297</v>
      </c>
      <c r="C46">
        <v>0</v>
      </c>
      <c r="D46">
        <v>0</v>
      </c>
      <c r="E46" t="s">
        <v>49</v>
      </c>
    </row>
    <row r="47" spans="1:5" x14ac:dyDescent="0.2">
      <c r="A47" t="str">
        <f>HYPERLINK("http://www.twitter.com/santawclaus/status/798175462208008193", "798175462208008193")</f>
        <v>798175462208008193</v>
      </c>
      <c r="B47" s="2">
        <v>42688.616134259297</v>
      </c>
      <c r="C47">
        <v>0</v>
      </c>
      <c r="D47">
        <v>0</v>
      </c>
      <c r="E47" t="s">
        <v>50</v>
      </c>
    </row>
    <row r="48" spans="1:5" x14ac:dyDescent="0.2">
      <c r="A48" t="str">
        <f>HYPERLINK("http://www.twitter.com/santawclaus/status/798175461046001664", "798175461046001664")</f>
        <v>798175461046001664</v>
      </c>
      <c r="B48" s="2">
        <v>42688.616122685198</v>
      </c>
      <c r="C48">
        <v>0</v>
      </c>
      <c r="D48">
        <v>0</v>
      </c>
      <c r="E48" t="s">
        <v>51</v>
      </c>
    </row>
    <row r="49" spans="1:5" x14ac:dyDescent="0.2">
      <c r="A49" t="str">
        <f>HYPERLINK("http://www.twitter.com/santawclaus/status/798175459817193472", "798175459817193472")</f>
        <v>798175459817193472</v>
      </c>
      <c r="B49" s="2">
        <v>42688.616122685198</v>
      </c>
      <c r="C49">
        <v>0</v>
      </c>
      <c r="D49">
        <v>0</v>
      </c>
      <c r="E49" t="s">
        <v>52</v>
      </c>
    </row>
    <row r="50" spans="1:5" x14ac:dyDescent="0.2">
      <c r="A50" t="str">
        <f>HYPERLINK("http://www.twitter.com/santawclaus/status/798175458739310592", "798175458739310592")</f>
        <v>798175458739310592</v>
      </c>
      <c r="B50" s="2">
        <v>42688.616122685198</v>
      </c>
      <c r="C50">
        <v>0</v>
      </c>
      <c r="D50">
        <v>0</v>
      </c>
      <c r="E50" t="s">
        <v>53</v>
      </c>
    </row>
    <row r="51" spans="1:5" x14ac:dyDescent="0.2">
      <c r="A51" t="str">
        <f>HYPERLINK("http://www.twitter.com/santawclaus/status/798175457464188928", "798175457464188928")</f>
        <v>798175457464188928</v>
      </c>
      <c r="B51" s="2">
        <v>42688.616122685198</v>
      </c>
      <c r="C51">
        <v>0</v>
      </c>
      <c r="D51">
        <v>0</v>
      </c>
      <c r="E51" t="s">
        <v>54</v>
      </c>
    </row>
    <row r="52" spans="1:5" x14ac:dyDescent="0.2">
      <c r="A52" t="str">
        <f>HYPERLINK("http://www.twitter.com/santawclaus/status/798175456327593984", "798175456327593984")</f>
        <v>798175456327593984</v>
      </c>
      <c r="B52" s="2">
        <v>42688.6161111111</v>
      </c>
      <c r="C52">
        <v>0</v>
      </c>
      <c r="D52">
        <v>0</v>
      </c>
      <c r="E52" t="s">
        <v>55</v>
      </c>
    </row>
    <row r="53" spans="1:5" x14ac:dyDescent="0.2">
      <c r="A53" t="str">
        <f>HYPERLINK("http://www.twitter.com/santawclaus/status/798175455010553856", "798175455010553856")</f>
        <v>798175455010553856</v>
      </c>
      <c r="B53" s="2">
        <v>42688.6161111111</v>
      </c>
      <c r="C53">
        <v>0</v>
      </c>
      <c r="D53">
        <v>0</v>
      </c>
      <c r="E53" t="s">
        <v>56</v>
      </c>
    </row>
    <row r="54" spans="1:5" x14ac:dyDescent="0.2">
      <c r="A54" t="str">
        <f>HYPERLINK("http://www.twitter.com/santawclaus/status/798175453680926721", "798175453680926721")</f>
        <v>798175453680926721</v>
      </c>
      <c r="B54" s="2">
        <v>42688.6161111111</v>
      </c>
      <c r="C54">
        <v>0</v>
      </c>
      <c r="D54">
        <v>0</v>
      </c>
      <c r="E54" t="s">
        <v>57</v>
      </c>
    </row>
    <row r="55" spans="1:5" x14ac:dyDescent="0.2">
      <c r="A55" t="str">
        <f>HYPERLINK("http://www.twitter.com/santawclaus/status/798175452288253952", "798175452288253952")</f>
        <v>798175452288253952</v>
      </c>
      <c r="B55" s="2">
        <v>42688.616099537001</v>
      </c>
      <c r="C55">
        <v>0</v>
      </c>
      <c r="D55">
        <v>0</v>
      </c>
      <c r="E55" t="s">
        <v>58</v>
      </c>
    </row>
    <row r="56" spans="1:5" x14ac:dyDescent="0.2">
      <c r="A56" t="str">
        <f>HYPERLINK("http://www.twitter.com/santawclaus/status/798175450967240708", "798175450967240708")</f>
        <v>798175450967240708</v>
      </c>
      <c r="B56" s="2">
        <v>42688.616099537001</v>
      </c>
      <c r="C56">
        <v>0</v>
      </c>
      <c r="D56">
        <v>0</v>
      </c>
      <c r="E56" t="s">
        <v>59</v>
      </c>
    </row>
    <row r="57" spans="1:5" x14ac:dyDescent="0.2">
      <c r="A57" t="str">
        <f>HYPERLINK("http://www.twitter.com/santawclaus/status/798175449771900928", "798175449771900928")</f>
        <v>798175449771900928</v>
      </c>
      <c r="B57" s="2">
        <v>42688.616099537001</v>
      </c>
      <c r="C57">
        <v>0</v>
      </c>
      <c r="D57">
        <v>0</v>
      </c>
      <c r="E57" t="s">
        <v>60</v>
      </c>
    </row>
    <row r="58" spans="1:5" x14ac:dyDescent="0.2">
      <c r="A58" t="str">
        <f>HYPERLINK("http://www.twitter.com/santawclaus/status/798175448433852420", "798175448433852420")</f>
        <v>798175448433852420</v>
      </c>
      <c r="B58" s="2">
        <v>42688.616087962997</v>
      </c>
      <c r="C58">
        <v>0</v>
      </c>
      <c r="D58">
        <v>0</v>
      </c>
      <c r="E58" t="s">
        <v>61</v>
      </c>
    </row>
    <row r="59" spans="1:5" x14ac:dyDescent="0.2">
      <c r="A59" t="str">
        <f>HYPERLINK("http://www.twitter.com/santawclaus/status/798175447112617985", "798175447112617985")</f>
        <v>798175447112617985</v>
      </c>
      <c r="B59" s="2">
        <v>42688.616087962997</v>
      </c>
      <c r="C59">
        <v>0</v>
      </c>
      <c r="D59">
        <v>0</v>
      </c>
      <c r="E59" t="s">
        <v>62</v>
      </c>
    </row>
    <row r="60" spans="1:5" x14ac:dyDescent="0.2">
      <c r="A60" t="str">
        <f>HYPERLINK("http://www.twitter.com/santawclaus/status/798175445942435840", "798175445942435840")</f>
        <v>798175445942435840</v>
      </c>
      <c r="B60" s="2">
        <v>42688.616087962997</v>
      </c>
      <c r="C60">
        <v>0</v>
      </c>
      <c r="D60">
        <v>0</v>
      </c>
      <c r="E60" t="s">
        <v>63</v>
      </c>
    </row>
    <row r="61" spans="1:5" x14ac:dyDescent="0.2">
      <c r="A61" t="str">
        <f>HYPERLINK("http://www.twitter.com/santawclaus/status/798175444877148161", "798175444877148161")</f>
        <v>798175444877148161</v>
      </c>
      <c r="B61" s="2">
        <v>42688.616087962997</v>
      </c>
      <c r="C61">
        <v>0</v>
      </c>
      <c r="D61">
        <v>0</v>
      </c>
      <c r="E61" t="s">
        <v>64</v>
      </c>
    </row>
    <row r="62" spans="1:5" x14ac:dyDescent="0.2">
      <c r="A62" t="str">
        <f>HYPERLINK("http://www.twitter.com/santawclaus/status/798175443820171264", "798175443820171264")</f>
        <v>798175443820171264</v>
      </c>
      <c r="B62" s="2">
        <v>42688.616076388898</v>
      </c>
      <c r="C62">
        <v>0</v>
      </c>
      <c r="D62">
        <v>0</v>
      </c>
      <c r="E62" t="s">
        <v>65</v>
      </c>
    </row>
    <row r="63" spans="1:5" x14ac:dyDescent="0.2">
      <c r="A63" t="str">
        <f>HYPERLINK("http://www.twitter.com/santawclaus/status/798175442549080064", "798175442549080064")</f>
        <v>798175442549080064</v>
      </c>
      <c r="B63" s="2">
        <v>42688.616076388898</v>
      </c>
      <c r="C63">
        <v>0</v>
      </c>
      <c r="D63">
        <v>0</v>
      </c>
      <c r="E63" t="s">
        <v>66</v>
      </c>
    </row>
    <row r="64" spans="1:5" x14ac:dyDescent="0.2">
      <c r="A64" t="str">
        <f>HYPERLINK("http://www.twitter.com/santawclaus/status/798175440687038464", "798175440687038464")</f>
        <v>798175440687038464</v>
      </c>
      <c r="B64" s="2">
        <v>42688.616076388898</v>
      </c>
      <c r="C64">
        <v>0</v>
      </c>
      <c r="D64">
        <v>0</v>
      </c>
      <c r="E64" t="s">
        <v>67</v>
      </c>
    </row>
    <row r="65" spans="1:5" x14ac:dyDescent="0.2">
      <c r="A65" t="str">
        <f>HYPERLINK("http://www.twitter.com/santawclaus/status/798175439617396736", "798175439617396736")</f>
        <v>798175439617396736</v>
      </c>
      <c r="B65" s="2">
        <v>42688.6160648148</v>
      </c>
      <c r="C65">
        <v>0</v>
      </c>
      <c r="D65">
        <v>0</v>
      </c>
      <c r="E65" t="s">
        <v>68</v>
      </c>
    </row>
    <row r="66" spans="1:5" x14ac:dyDescent="0.2">
      <c r="A66" t="str">
        <f>HYPERLINK("http://www.twitter.com/santawclaus/status/798175438355005440", "798175438355005440")</f>
        <v>798175438355005440</v>
      </c>
      <c r="B66" s="2">
        <v>42688.6160648148</v>
      </c>
      <c r="C66">
        <v>0</v>
      </c>
      <c r="D66">
        <v>0</v>
      </c>
      <c r="E66" t="s">
        <v>69</v>
      </c>
    </row>
    <row r="67" spans="1:5" x14ac:dyDescent="0.2">
      <c r="A67" t="str">
        <f>HYPERLINK("http://www.twitter.com/santawclaus/status/798175437218283521", "798175437218283521")</f>
        <v>798175437218283521</v>
      </c>
      <c r="B67" s="2">
        <v>42688.6160648148</v>
      </c>
      <c r="C67">
        <v>0</v>
      </c>
      <c r="D67">
        <v>0</v>
      </c>
      <c r="E67" t="s">
        <v>70</v>
      </c>
    </row>
    <row r="68" spans="1:5" x14ac:dyDescent="0.2">
      <c r="A68" t="str">
        <f>HYPERLINK("http://www.twitter.com/santawclaus/status/798175435343462400", "798175435343462400")</f>
        <v>798175435343462400</v>
      </c>
      <c r="B68" s="2">
        <v>42688.616053240701</v>
      </c>
      <c r="C68">
        <v>0</v>
      </c>
      <c r="D68">
        <v>0</v>
      </c>
      <c r="E68" t="s">
        <v>71</v>
      </c>
    </row>
    <row r="69" spans="1:5" x14ac:dyDescent="0.2">
      <c r="A69" t="str">
        <f>HYPERLINK("http://www.twitter.com/santawclaus/status/798175434068332544", "798175434068332544")</f>
        <v>798175434068332544</v>
      </c>
      <c r="B69" s="2">
        <v>42688.616053240701</v>
      </c>
      <c r="C69">
        <v>0</v>
      </c>
      <c r="D69">
        <v>0</v>
      </c>
      <c r="E69" t="s">
        <v>72</v>
      </c>
    </row>
    <row r="70" spans="1:5" x14ac:dyDescent="0.2">
      <c r="A70" t="str">
        <f>HYPERLINK("http://www.twitter.com/santawclaus/status/798175432671723521", "798175432671723521")</f>
        <v>798175432671723521</v>
      </c>
      <c r="B70" s="2">
        <v>42688.616053240701</v>
      </c>
      <c r="C70">
        <v>0</v>
      </c>
      <c r="D70">
        <v>0</v>
      </c>
      <c r="E70" t="s">
        <v>73</v>
      </c>
    </row>
    <row r="71" spans="1:5" x14ac:dyDescent="0.2">
      <c r="A71" t="str">
        <f>HYPERLINK("http://www.twitter.com/santawclaus/status/798175431337902080", "798175431337902080")</f>
        <v>798175431337902080</v>
      </c>
      <c r="B71" s="2">
        <v>42688.616041666697</v>
      </c>
      <c r="C71">
        <v>0</v>
      </c>
      <c r="D71">
        <v>0</v>
      </c>
      <c r="E71" t="s">
        <v>74</v>
      </c>
    </row>
    <row r="72" spans="1:5" x14ac:dyDescent="0.2">
      <c r="A72" t="str">
        <f>HYPERLINK("http://www.twitter.com/santawclaus/status/798175429869862912", "798175429869862912")</f>
        <v>798175429869862912</v>
      </c>
      <c r="B72" s="2">
        <v>42688.616041666697</v>
      </c>
      <c r="C72">
        <v>0</v>
      </c>
      <c r="D72">
        <v>0</v>
      </c>
      <c r="E72" t="s">
        <v>75</v>
      </c>
    </row>
    <row r="73" spans="1:5" x14ac:dyDescent="0.2">
      <c r="A73" t="str">
        <f>HYPERLINK("http://www.twitter.com/santawclaus/status/798175428435267584", "798175428435267584")</f>
        <v>798175428435267584</v>
      </c>
      <c r="B73" s="2">
        <v>42688.616041666697</v>
      </c>
      <c r="C73">
        <v>0</v>
      </c>
      <c r="D73">
        <v>0</v>
      </c>
      <c r="E73" t="s">
        <v>76</v>
      </c>
    </row>
    <row r="74" spans="1:5" x14ac:dyDescent="0.2">
      <c r="A74" t="str">
        <f>HYPERLINK("http://www.twitter.com/santawclaus/status/798175426833223680", "798175426833223680")</f>
        <v>798175426833223680</v>
      </c>
      <c r="B74" s="2">
        <v>42688.616030092599</v>
      </c>
      <c r="C74">
        <v>0</v>
      </c>
      <c r="D74">
        <v>0</v>
      </c>
      <c r="E74" t="s">
        <v>77</v>
      </c>
    </row>
    <row r="75" spans="1:5" x14ac:dyDescent="0.2">
      <c r="A75" t="str">
        <f>HYPERLINK("http://www.twitter.com/santawclaus/status/798175425482473472", "798175425482473472")</f>
        <v>798175425482473472</v>
      </c>
      <c r="B75" s="2">
        <v>42688.616030092599</v>
      </c>
      <c r="C75">
        <v>0</v>
      </c>
      <c r="D75">
        <v>0</v>
      </c>
      <c r="E75" t="s">
        <v>78</v>
      </c>
    </row>
    <row r="76" spans="1:5" x14ac:dyDescent="0.2">
      <c r="A76" t="str">
        <f>HYPERLINK("http://www.twitter.com/santawclaus/status/798175423972536320", "798175423972536320")</f>
        <v>798175423972536320</v>
      </c>
      <c r="B76" s="2">
        <v>42688.616030092599</v>
      </c>
      <c r="C76">
        <v>0</v>
      </c>
      <c r="D76">
        <v>0</v>
      </c>
      <c r="E76" t="s">
        <v>79</v>
      </c>
    </row>
    <row r="77" spans="1:5" x14ac:dyDescent="0.2">
      <c r="A77" t="str">
        <f>HYPERLINK("http://www.twitter.com/santawclaus/status/798175422819237888", "798175422819237888")</f>
        <v>798175422819237888</v>
      </c>
      <c r="B77" s="2">
        <v>42688.6160185185</v>
      </c>
      <c r="C77">
        <v>0</v>
      </c>
      <c r="D77">
        <v>0</v>
      </c>
      <c r="E77" t="s">
        <v>80</v>
      </c>
    </row>
    <row r="78" spans="1:5" x14ac:dyDescent="0.2">
      <c r="A78" t="str">
        <f>HYPERLINK("http://www.twitter.com/santawclaus/status/798175421561012224", "798175421561012224")</f>
        <v>798175421561012224</v>
      </c>
      <c r="B78" s="2">
        <v>42688.6160185185</v>
      </c>
      <c r="C78">
        <v>0</v>
      </c>
      <c r="D78">
        <v>0</v>
      </c>
      <c r="E78" t="s">
        <v>81</v>
      </c>
    </row>
    <row r="79" spans="1:5" x14ac:dyDescent="0.2">
      <c r="A79" t="str">
        <f>HYPERLINK("http://www.twitter.com/santawclaus/status/798175419249938432", "798175419249938432")</f>
        <v>798175419249938432</v>
      </c>
      <c r="B79" s="2">
        <v>42688.616006944401</v>
      </c>
      <c r="C79">
        <v>0</v>
      </c>
      <c r="D79">
        <v>0</v>
      </c>
      <c r="E79" t="s">
        <v>82</v>
      </c>
    </row>
    <row r="80" spans="1:5" x14ac:dyDescent="0.2">
      <c r="A80" t="str">
        <f>HYPERLINK("http://www.twitter.com/santawclaus/status/798175417958076417", "798175417958076417")</f>
        <v>798175417958076417</v>
      </c>
      <c r="B80" s="2">
        <v>42688.616006944401</v>
      </c>
      <c r="C80">
        <v>0</v>
      </c>
      <c r="D80">
        <v>0</v>
      </c>
      <c r="E80" t="s">
        <v>83</v>
      </c>
    </row>
    <row r="81" spans="1:5" x14ac:dyDescent="0.2">
      <c r="A81" t="str">
        <f>HYPERLINK("http://www.twitter.com/santawclaus/status/798175416771051520", "798175416771051520")</f>
        <v>798175416771051520</v>
      </c>
      <c r="B81" s="2">
        <v>42688.616006944401</v>
      </c>
      <c r="C81">
        <v>0</v>
      </c>
      <c r="D81">
        <v>0</v>
      </c>
      <c r="E81" t="s">
        <v>84</v>
      </c>
    </row>
    <row r="82" spans="1:5" x14ac:dyDescent="0.2">
      <c r="A82" t="str">
        <f>HYPERLINK("http://www.twitter.com/santawclaus/status/798175415458209794", "798175415458209794")</f>
        <v>798175415458209794</v>
      </c>
      <c r="B82" s="2">
        <v>42688.616006944401</v>
      </c>
      <c r="C82">
        <v>0</v>
      </c>
      <c r="D82">
        <v>0</v>
      </c>
      <c r="E82" t="s">
        <v>85</v>
      </c>
    </row>
    <row r="83" spans="1:5" x14ac:dyDescent="0.2">
      <c r="A83" t="str">
        <f>HYPERLINK("http://www.twitter.com/santawclaus/status/798175414439002112", "798175414439002112")</f>
        <v>798175414439002112</v>
      </c>
      <c r="B83" s="2">
        <v>42688.615995370397</v>
      </c>
      <c r="C83">
        <v>0</v>
      </c>
      <c r="D83">
        <v>0</v>
      </c>
      <c r="E83" t="s">
        <v>86</v>
      </c>
    </row>
    <row r="84" spans="1:5" x14ac:dyDescent="0.2">
      <c r="A84" t="str">
        <f>HYPERLINK("http://www.twitter.com/santawclaus/status/798175413130276866", "798175413130276866")</f>
        <v>798175413130276866</v>
      </c>
      <c r="B84" s="2">
        <v>42688.615995370397</v>
      </c>
      <c r="C84">
        <v>0</v>
      </c>
      <c r="D84">
        <v>0</v>
      </c>
      <c r="E84" t="s">
        <v>87</v>
      </c>
    </row>
    <row r="85" spans="1:5" x14ac:dyDescent="0.2">
      <c r="A85" t="str">
        <f>HYPERLINK("http://www.twitter.com/santawclaus/status/798175411796643840", "798175411796643840")</f>
        <v>798175411796643840</v>
      </c>
      <c r="B85" s="2">
        <v>42688.615995370397</v>
      </c>
      <c r="C85">
        <v>0</v>
      </c>
      <c r="D85">
        <v>0</v>
      </c>
      <c r="E85" t="s">
        <v>88</v>
      </c>
    </row>
    <row r="86" spans="1:5" x14ac:dyDescent="0.2">
      <c r="A86" t="str">
        <f>HYPERLINK("http://www.twitter.com/santawclaus/status/798175410357960704", "798175410357960704")</f>
        <v>798175410357960704</v>
      </c>
      <c r="B86" s="2">
        <v>42688.615983796299</v>
      </c>
      <c r="C86">
        <v>0</v>
      </c>
      <c r="D86">
        <v>0</v>
      </c>
      <c r="E86" t="s">
        <v>89</v>
      </c>
    </row>
    <row r="87" spans="1:5" x14ac:dyDescent="0.2">
      <c r="A87" t="str">
        <f>HYPERLINK("http://www.twitter.com/santawclaus/status/798175408667688960", "798175408667688960")</f>
        <v>798175408667688960</v>
      </c>
      <c r="B87" s="2">
        <v>42688.615983796299</v>
      </c>
      <c r="C87">
        <v>0</v>
      </c>
      <c r="D87">
        <v>0</v>
      </c>
      <c r="E87" t="s">
        <v>90</v>
      </c>
    </row>
    <row r="88" spans="1:5" x14ac:dyDescent="0.2">
      <c r="A88" t="str">
        <f>HYPERLINK("http://www.twitter.com/santawclaus/status/798175407321255936", "798175407321255936")</f>
        <v>798175407321255936</v>
      </c>
      <c r="B88" s="2">
        <v>42688.615983796299</v>
      </c>
      <c r="C88">
        <v>0</v>
      </c>
      <c r="D88">
        <v>0</v>
      </c>
      <c r="E88" t="s">
        <v>91</v>
      </c>
    </row>
    <row r="89" spans="1:5" x14ac:dyDescent="0.2">
      <c r="A89" t="str">
        <f>HYPERLINK("http://www.twitter.com/santawclaus/status/798175406281080832", "798175406281080832")</f>
        <v>798175406281080832</v>
      </c>
      <c r="B89" s="2">
        <v>42688.6159722222</v>
      </c>
      <c r="C89">
        <v>0</v>
      </c>
      <c r="D89">
        <v>0</v>
      </c>
      <c r="E89" t="s">
        <v>92</v>
      </c>
    </row>
    <row r="90" spans="1:5" x14ac:dyDescent="0.2">
      <c r="A90" t="str">
        <f>HYPERLINK("http://www.twitter.com/santawclaus/status/798175404846710784", "798175404846710784")</f>
        <v>798175404846710784</v>
      </c>
      <c r="B90" s="2">
        <v>42688.6159722222</v>
      </c>
      <c r="C90">
        <v>0</v>
      </c>
      <c r="D90">
        <v>0</v>
      </c>
      <c r="E90" t="s">
        <v>93</v>
      </c>
    </row>
    <row r="91" spans="1:5" x14ac:dyDescent="0.2">
      <c r="A91" t="str">
        <f>HYPERLINK("http://www.twitter.com/santawclaus/status/798175403705860096", "798175403705860096")</f>
        <v>798175403705860096</v>
      </c>
      <c r="B91" s="2">
        <v>42688.6159722222</v>
      </c>
      <c r="C91">
        <v>0</v>
      </c>
      <c r="D91">
        <v>0</v>
      </c>
      <c r="E91" t="s">
        <v>94</v>
      </c>
    </row>
    <row r="92" spans="1:5" x14ac:dyDescent="0.2">
      <c r="A92" t="str">
        <f>HYPERLINK("http://www.twitter.com/santawclaus/status/798175402497896449", "798175402497896449")</f>
        <v>798175402497896449</v>
      </c>
      <c r="B92" s="2">
        <v>42688.615960648101</v>
      </c>
      <c r="C92">
        <v>0</v>
      </c>
      <c r="D92">
        <v>0</v>
      </c>
      <c r="E92" t="s">
        <v>95</v>
      </c>
    </row>
    <row r="93" spans="1:5" x14ac:dyDescent="0.2">
      <c r="A93" t="str">
        <f>HYPERLINK("http://www.twitter.com/santawclaus/status/798175401080033280", "798175401080033280")</f>
        <v>798175401080033280</v>
      </c>
      <c r="B93" s="2">
        <v>42688.615960648101</v>
      </c>
      <c r="C93">
        <v>0</v>
      </c>
      <c r="D93">
        <v>0</v>
      </c>
      <c r="E93" t="s">
        <v>96</v>
      </c>
    </row>
    <row r="94" spans="1:5" x14ac:dyDescent="0.2">
      <c r="A94" t="str">
        <f>HYPERLINK("http://www.twitter.com/santawclaus/status/798175399746424832", "798175399746424832")</f>
        <v>798175399746424832</v>
      </c>
      <c r="B94" s="2">
        <v>42688.615960648101</v>
      </c>
      <c r="C94">
        <v>0</v>
      </c>
      <c r="D94">
        <v>0</v>
      </c>
      <c r="E94" t="s">
        <v>97</v>
      </c>
    </row>
    <row r="95" spans="1:5" x14ac:dyDescent="0.2">
      <c r="A95" t="str">
        <f>HYPERLINK("http://www.twitter.com/santawclaus/status/798175398492311552", "798175398492311552")</f>
        <v>798175398492311552</v>
      </c>
      <c r="B95" s="2">
        <v>42688.615960648101</v>
      </c>
      <c r="C95">
        <v>0</v>
      </c>
      <c r="D95">
        <v>0</v>
      </c>
      <c r="E95" t="s">
        <v>98</v>
      </c>
    </row>
    <row r="96" spans="1:5" x14ac:dyDescent="0.2">
      <c r="A96" t="str">
        <f>HYPERLINK("http://www.twitter.com/santawclaus/status/798175397053661184", "798175397053661184")</f>
        <v>798175397053661184</v>
      </c>
      <c r="B96" s="2">
        <v>42688.615949074097</v>
      </c>
      <c r="C96">
        <v>0</v>
      </c>
      <c r="D96">
        <v>0</v>
      </c>
      <c r="E96" t="s">
        <v>99</v>
      </c>
    </row>
    <row r="97" spans="1:5" x14ac:dyDescent="0.2">
      <c r="A97" t="str">
        <f>HYPERLINK("http://www.twitter.com/santawclaus/status/798175395115892737", "798175395115892737")</f>
        <v>798175395115892737</v>
      </c>
      <c r="B97" s="2">
        <v>42688.615949074097</v>
      </c>
      <c r="C97">
        <v>0</v>
      </c>
      <c r="D97">
        <v>0</v>
      </c>
      <c r="E97" t="s">
        <v>100</v>
      </c>
    </row>
    <row r="98" spans="1:5" x14ac:dyDescent="0.2">
      <c r="A98" t="str">
        <f>HYPERLINK("http://www.twitter.com/santawclaus/status/798175393245253632", "798175393245253632")</f>
        <v>798175393245253632</v>
      </c>
      <c r="B98" s="2">
        <v>42688.615937499999</v>
      </c>
      <c r="C98">
        <v>0</v>
      </c>
      <c r="D98">
        <v>0</v>
      </c>
      <c r="E98" t="s">
        <v>101</v>
      </c>
    </row>
    <row r="99" spans="1:5" x14ac:dyDescent="0.2">
      <c r="A99" t="str">
        <f>HYPERLINK("http://www.twitter.com/santawclaus/status/798175392012075008", "798175392012075008")</f>
        <v>798175392012075008</v>
      </c>
      <c r="B99" s="2">
        <v>42688.615937499999</v>
      </c>
      <c r="C99">
        <v>0</v>
      </c>
      <c r="D99">
        <v>0</v>
      </c>
      <c r="E99" t="s">
        <v>102</v>
      </c>
    </row>
    <row r="100" spans="1:5" x14ac:dyDescent="0.2">
      <c r="A100" t="str">
        <f>HYPERLINK("http://www.twitter.com/santawclaus/status/798175390665756672", "798175390665756672")</f>
        <v>798175390665756672</v>
      </c>
      <c r="B100" s="2">
        <v>42688.615937499999</v>
      </c>
      <c r="C100">
        <v>0</v>
      </c>
      <c r="D100">
        <v>0</v>
      </c>
      <c r="E100" t="s">
        <v>103</v>
      </c>
    </row>
    <row r="101" spans="1:5" x14ac:dyDescent="0.2">
      <c r="A101" t="str">
        <f>HYPERLINK("http://www.twitter.com/santawclaus/status/798175389260587008", "798175389260587008")</f>
        <v>798175389260587008</v>
      </c>
      <c r="B101" s="2">
        <v>42688.6159259259</v>
      </c>
      <c r="C101">
        <v>0</v>
      </c>
      <c r="D101">
        <v>0</v>
      </c>
      <c r="E101" t="s">
        <v>104</v>
      </c>
    </row>
    <row r="102" spans="1:5" x14ac:dyDescent="0.2">
      <c r="A102" t="str">
        <f>HYPERLINK("http://www.twitter.com/santawclaus/status/798175387905703936", "798175387905703936")</f>
        <v>798175387905703936</v>
      </c>
      <c r="B102" s="2">
        <v>42688.6159259259</v>
      </c>
      <c r="C102">
        <v>0</v>
      </c>
      <c r="D102">
        <v>0</v>
      </c>
      <c r="E102" t="s">
        <v>105</v>
      </c>
    </row>
    <row r="103" spans="1:5" x14ac:dyDescent="0.2">
      <c r="A103" t="str">
        <f>HYPERLINK("http://www.twitter.com/santawclaus/status/798175386723057665", "798175386723057665")</f>
        <v>798175386723057665</v>
      </c>
      <c r="B103" s="2">
        <v>42688.6159259259</v>
      </c>
      <c r="C103">
        <v>0</v>
      </c>
      <c r="D103">
        <v>0</v>
      </c>
      <c r="E103" t="s">
        <v>106</v>
      </c>
    </row>
    <row r="104" spans="1:5" x14ac:dyDescent="0.2">
      <c r="A104" t="str">
        <f>HYPERLINK("http://www.twitter.com/santawclaus/status/798175385481519104", "798175385481519104")</f>
        <v>798175385481519104</v>
      </c>
      <c r="B104" s="2">
        <v>42688.615914351903</v>
      </c>
      <c r="C104">
        <v>0</v>
      </c>
      <c r="D104">
        <v>0</v>
      </c>
      <c r="E104" t="s">
        <v>107</v>
      </c>
    </row>
    <row r="105" spans="1:5" x14ac:dyDescent="0.2">
      <c r="A105" t="str">
        <f>HYPERLINK("http://www.twitter.com/santawclaus/status/798175384097329152", "798175384097329152")</f>
        <v>798175384097329152</v>
      </c>
      <c r="B105" s="2">
        <v>42688.615914351903</v>
      </c>
      <c r="C105">
        <v>0</v>
      </c>
      <c r="D105">
        <v>0</v>
      </c>
      <c r="E105" t="s">
        <v>108</v>
      </c>
    </row>
    <row r="106" spans="1:5" x14ac:dyDescent="0.2">
      <c r="A106" t="str">
        <f>HYPERLINK("http://www.twitter.com/santawclaus/status/798175382683942912", "798175382683942912")</f>
        <v>798175382683942912</v>
      </c>
      <c r="B106" s="2">
        <v>42688.615914351903</v>
      </c>
      <c r="C106">
        <v>0</v>
      </c>
      <c r="D106">
        <v>0</v>
      </c>
      <c r="E106" t="s">
        <v>109</v>
      </c>
    </row>
    <row r="107" spans="1:5" x14ac:dyDescent="0.2">
      <c r="A107" t="str">
        <f>HYPERLINK("http://www.twitter.com/santawclaus/status/798175381429723136", "798175381429723136")</f>
        <v>798175381429723136</v>
      </c>
      <c r="B107" s="2">
        <v>42688.615902777798</v>
      </c>
      <c r="C107">
        <v>0</v>
      </c>
      <c r="D107">
        <v>0</v>
      </c>
      <c r="E107" t="s">
        <v>110</v>
      </c>
    </row>
    <row r="108" spans="1:5" x14ac:dyDescent="0.2">
      <c r="A108" t="str">
        <f>HYPERLINK("http://www.twitter.com/santawclaus/status/798175379995394048", "798175379995394048")</f>
        <v>798175379995394048</v>
      </c>
      <c r="B108" s="2">
        <v>42688.615902777798</v>
      </c>
      <c r="C108">
        <v>0</v>
      </c>
      <c r="D108">
        <v>0</v>
      </c>
      <c r="E108" t="s">
        <v>111</v>
      </c>
    </row>
    <row r="109" spans="1:5" x14ac:dyDescent="0.2">
      <c r="A109" t="str">
        <f>HYPERLINK("http://www.twitter.com/santawclaus/status/798175378720235520", "798175378720235520")</f>
        <v>798175378720235520</v>
      </c>
      <c r="B109" s="2">
        <v>42688.615902777798</v>
      </c>
      <c r="C109">
        <v>0</v>
      </c>
      <c r="D109">
        <v>0</v>
      </c>
      <c r="E109" t="s">
        <v>112</v>
      </c>
    </row>
    <row r="110" spans="1:5" x14ac:dyDescent="0.2">
      <c r="A110" t="str">
        <f>HYPERLINK("http://www.twitter.com/santawclaus/status/798175377445240832", "798175377445240832")</f>
        <v>798175377445240832</v>
      </c>
      <c r="B110" s="2">
        <v>42688.615902777798</v>
      </c>
      <c r="C110">
        <v>0</v>
      </c>
      <c r="D110">
        <v>0</v>
      </c>
      <c r="E110" t="s">
        <v>113</v>
      </c>
    </row>
    <row r="111" spans="1:5" x14ac:dyDescent="0.2">
      <c r="A111" t="str">
        <f>HYPERLINK("http://www.twitter.com/santawclaus/status/798175376312860672", "798175376312860672")</f>
        <v>798175376312860672</v>
      </c>
      <c r="B111" s="2">
        <v>42688.615891203699</v>
      </c>
      <c r="C111">
        <v>0</v>
      </c>
      <c r="D111">
        <v>0</v>
      </c>
      <c r="E111" t="s">
        <v>114</v>
      </c>
    </row>
    <row r="112" spans="1:5" x14ac:dyDescent="0.2">
      <c r="A112" t="str">
        <f>HYPERLINK("http://www.twitter.com/santawclaus/status/798175375239090177", "798175375239090177")</f>
        <v>798175375239090177</v>
      </c>
      <c r="B112" s="2">
        <v>42688.615891203699</v>
      </c>
      <c r="C112">
        <v>0</v>
      </c>
      <c r="D112">
        <v>0</v>
      </c>
      <c r="E112" t="s">
        <v>115</v>
      </c>
    </row>
    <row r="113" spans="1:5" x14ac:dyDescent="0.2">
      <c r="A113" t="str">
        <f>HYPERLINK("http://www.twitter.com/santawclaus/status/798175373980745728", "798175373980745728")</f>
        <v>798175373980745728</v>
      </c>
      <c r="B113" s="2">
        <v>42688.615891203699</v>
      </c>
      <c r="C113">
        <v>0</v>
      </c>
      <c r="D113">
        <v>0</v>
      </c>
      <c r="E113" t="s">
        <v>116</v>
      </c>
    </row>
    <row r="114" spans="1:5" x14ac:dyDescent="0.2">
      <c r="A114" t="str">
        <f>HYPERLINK("http://www.twitter.com/santawclaus/status/798175372693086208", "798175372693086208")</f>
        <v>798175372693086208</v>
      </c>
      <c r="B114" s="2">
        <v>42688.6158796296</v>
      </c>
      <c r="C114">
        <v>0</v>
      </c>
      <c r="D114">
        <v>0</v>
      </c>
      <c r="E114" t="s">
        <v>117</v>
      </c>
    </row>
    <row r="115" spans="1:5" x14ac:dyDescent="0.2">
      <c r="A115" t="str">
        <f>HYPERLINK("http://www.twitter.com/santawclaus/status/798175371250143233", "798175371250143233")</f>
        <v>798175371250143233</v>
      </c>
      <c r="B115" s="2">
        <v>42688.6158796296</v>
      </c>
      <c r="C115">
        <v>0</v>
      </c>
      <c r="D115">
        <v>0</v>
      </c>
      <c r="E115" t="s">
        <v>118</v>
      </c>
    </row>
    <row r="116" spans="1:5" x14ac:dyDescent="0.2">
      <c r="A116" t="str">
        <f>HYPERLINK("http://www.twitter.com/santawclaus/status/798175369929048064", "798175369929048064")</f>
        <v>798175369929048064</v>
      </c>
      <c r="B116" s="2">
        <v>42688.6158796296</v>
      </c>
      <c r="C116">
        <v>0</v>
      </c>
      <c r="D116">
        <v>0</v>
      </c>
      <c r="E116" t="s">
        <v>119</v>
      </c>
    </row>
    <row r="117" spans="1:5" x14ac:dyDescent="0.2">
      <c r="A117" t="str">
        <f>HYPERLINK("http://www.twitter.com/santawclaus/status/798175368754634752", "798175368754634752")</f>
        <v>798175368754634752</v>
      </c>
      <c r="B117" s="2">
        <v>42688.615868055596</v>
      </c>
      <c r="C117">
        <v>0</v>
      </c>
      <c r="D117">
        <v>0</v>
      </c>
      <c r="E117" t="s">
        <v>120</v>
      </c>
    </row>
    <row r="118" spans="1:5" x14ac:dyDescent="0.2">
      <c r="A118" t="str">
        <f>HYPERLINK("http://www.twitter.com/santawclaus/status/798175367496404993", "798175367496404993")</f>
        <v>798175367496404993</v>
      </c>
      <c r="B118" s="2">
        <v>42688.615868055596</v>
      </c>
      <c r="C118">
        <v>0</v>
      </c>
      <c r="D118">
        <v>0</v>
      </c>
      <c r="E118" t="s">
        <v>121</v>
      </c>
    </row>
    <row r="119" spans="1:5" x14ac:dyDescent="0.2">
      <c r="A119" t="str">
        <f>HYPERLINK("http://www.twitter.com/santawclaus/status/798175366191972352", "798175366191972352")</f>
        <v>798175366191972352</v>
      </c>
      <c r="B119" s="2">
        <v>42688.615868055596</v>
      </c>
      <c r="C119">
        <v>0</v>
      </c>
      <c r="D119">
        <v>0</v>
      </c>
      <c r="E119" t="s">
        <v>122</v>
      </c>
    </row>
    <row r="120" spans="1:5" x14ac:dyDescent="0.2">
      <c r="A120" t="str">
        <f>HYPERLINK("http://www.twitter.com/santawclaus/status/798175364694409218", "798175364694409218")</f>
        <v>798175364694409218</v>
      </c>
      <c r="B120" s="2">
        <v>42688.615856481498</v>
      </c>
      <c r="C120">
        <v>0</v>
      </c>
      <c r="D120">
        <v>0</v>
      </c>
      <c r="E120" t="s">
        <v>123</v>
      </c>
    </row>
    <row r="121" spans="1:5" x14ac:dyDescent="0.2">
      <c r="A121" t="str">
        <f>HYPERLINK("http://www.twitter.com/santawclaus/status/798175363243376640", "798175363243376640")</f>
        <v>798175363243376640</v>
      </c>
      <c r="B121" s="2">
        <v>42688.615856481498</v>
      </c>
      <c r="C121">
        <v>0</v>
      </c>
      <c r="D121">
        <v>0</v>
      </c>
      <c r="E121" t="s">
        <v>124</v>
      </c>
    </row>
    <row r="122" spans="1:5" x14ac:dyDescent="0.2">
      <c r="A122" t="str">
        <f>HYPERLINK("http://www.twitter.com/santawclaus/status/798175361775390720", "798175361775390720")</f>
        <v>798175361775390720</v>
      </c>
      <c r="B122" s="2">
        <v>42688.615856481498</v>
      </c>
      <c r="C122">
        <v>0</v>
      </c>
      <c r="D122">
        <v>0</v>
      </c>
      <c r="E122" t="s">
        <v>125</v>
      </c>
    </row>
    <row r="123" spans="1:5" x14ac:dyDescent="0.2">
      <c r="A123" t="str">
        <f>HYPERLINK("http://www.twitter.com/santawclaus/status/798175360529694721", "798175360529694721")</f>
        <v>798175360529694721</v>
      </c>
      <c r="B123" s="2">
        <v>42688.615844907399</v>
      </c>
      <c r="C123">
        <v>0</v>
      </c>
      <c r="D123">
        <v>0</v>
      </c>
      <c r="E123" t="s">
        <v>126</v>
      </c>
    </row>
    <row r="124" spans="1:5" x14ac:dyDescent="0.2">
      <c r="A124" t="str">
        <f>HYPERLINK("http://www.twitter.com/santawclaus/status/798175359258738688", "798175359258738688")</f>
        <v>798175359258738688</v>
      </c>
      <c r="B124" s="2">
        <v>42688.615844907399</v>
      </c>
      <c r="C124">
        <v>0</v>
      </c>
      <c r="D124">
        <v>0</v>
      </c>
      <c r="E124" t="s">
        <v>127</v>
      </c>
    </row>
    <row r="125" spans="1:5" x14ac:dyDescent="0.2">
      <c r="A125" t="str">
        <f>HYPERLINK("http://www.twitter.com/santawclaus/status/798175358134718464", "798175358134718464")</f>
        <v>798175358134718464</v>
      </c>
      <c r="B125" s="2">
        <v>42688.615844907399</v>
      </c>
      <c r="C125">
        <v>0</v>
      </c>
      <c r="D125">
        <v>0</v>
      </c>
      <c r="E125" t="s">
        <v>128</v>
      </c>
    </row>
    <row r="126" spans="1:5" x14ac:dyDescent="0.2">
      <c r="A126" t="str">
        <f>HYPERLINK("http://www.twitter.com/santawclaus/status/798175356641509376", "798175356641509376")</f>
        <v>798175356641509376</v>
      </c>
      <c r="B126" s="2">
        <v>42688.615844907399</v>
      </c>
      <c r="C126">
        <v>0</v>
      </c>
      <c r="D126">
        <v>0</v>
      </c>
      <c r="E126" t="s">
        <v>129</v>
      </c>
    </row>
    <row r="127" spans="1:5" x14ac:dyDescent="0.2">
      <c r="A127" t="str">
        <f>HYPERLINK("http://www.twitter.com/santawclaus/status/798175355227885568", "798175355227885568")</f>
        <v>798175355227885568</v>
      </c>
      <c r="B127" s="2">
        <v>42688.615833333301</v>
      </c>
      <c r="C127">
        <v>0</v>
      </c>
      <c r="D127">
        <v>0</v>
      </c>
      <c r="E127" t="s">
        <v>130</v>
      </c>
    </row>
    <row r="128" spans="1:5" x14ac:dyDescent="0.2">
      <c r="A128" t="str">
        <f>HYPERLINK("http://www.twitter.com/santawclaus/status/798175353734729728", "798175353734729728")</f>
        <v>798175353734729728</v>
      </c>
      <c r="B128" s="2">
        <v>42688.615833333301</v>
      </c>
      <c r="C128">
        <v>0</v>
      </c>
      <c r="D128">
        <v>0</v>
      </c>
      <c r="E128" t="s">
        <v>131</v>
      </c>
    </row>
    <row r="129" spans="1:5" x14ac:dyDescent="0.2">
      <c r="A129" t="str">
        <f>HYPERLINK("http://www.twitter.com/santawclaus/status/798175352463958016", "798175352463958016")</f>
        <v>798175352463958016</v>
      </c>
      <c r="B129" s="2">
        <v>42688.615833333301</v>
      </c>
      <c r="C129">
        <v>0</v>
      </c>
      <c r="D129">
        <v>0</v>
      </c>
      <c r="E129" t="s">
        <v>132</v>
      </c>
    </row>
    <row r="130" spans="1:5" x14ac:dyDescent="0.2">
      <c r="A130" t="str">
        <f>HYPERLINK("http://www.twitter.com/santawclaus/status/798175350966599680", "798175350966599680")</f>
        <v>798175350966599680</v>
      </c>
      <c r="B130" s="2">
        <v>42688.615821759297</v>
      </c>
      <c r="C130">
        <v>0</v>
      </c>
      <c r="D130">
        <v>0</v>
      </c>
      <c r="E130" t="s">
        <v>133</v>
      </c>
    </row>
    <row r="131" spans="1:5" x14ac:dyDescent="0.2">
      <c r="A131" t="str">
        <f>HYPERLINK("http://www.twitter.com/santawclaus/status/798175348407955456", "798175348407955456")</f>
        <v>798175348407955456</v>
      </c>
      <c r="B131" s="2">
        <v>42688.615821759297</v>
      </c>
      <c r="C131">
        <v>0</v>
      </c>
      <c r="D131">
        <v>0</v>
      </c>
      <c r="E131" t="s">
        <v>134</v>
      </c>
    </row>
    <row r="132" spans="1:5" x14ac:dyDescent="0.2">
      <c r="A132" t="str">
        <f>HYPERLINK("http://www.twitter.com/santawclaus/status/798175347023847424", "798175347023847424")</f>
        <v>798175347023847424</v>
      </c>
      <c r="B132" s="2">
        <v>42688.615810185198</v>
      </c>
      <c r="C132">
        <v>0</v>
      </c>
      <c r="D132">
        <v>0</v>
      </c>
      <c r="E132" t="s">
        <v>135</v>
      </c>
    </row>
    <row r="133" spans="1:5" x14ac:dyDescent="0.2">
      <c r="A133" t="str">
        <f>HYPERLINK("http://www.twitter.com/santawclaus/status/798175345711185921", "798175345711185921")</f>
        <v>798175345711185921</v>
      </c>
      <c r="B133" s="2">
        <v>42688.615810185198</v>
      </c>
      <c r="C133">
        <v>0</v>
      </c>
      <c r="D133">
        <v>0</v>
      </c>
      <c r="E133" t="s">
        <v>136</v>
      </c>
    </row>
    <row r="134" spans="1:5" x14ac:dyDescent="0.2">
      <c r="A134" t="str">
        <f>HYPERLINK("http://www.twitter.com/santawclaus/status/798175344335257600", "798175344335257600")</f>
        <v>798175344335257600</v>
      </c>
      <c r="B134" s="2">
        <v>42688.615810185198</v>
      </c>
      <c r="C134">
        <v>0</v>
      </c>
      <c r="D134">
        <v>0</v>
      </c>
      <c r="E134" t="s">
        <v>137</v>
      </c>
    </row>
    <row r="135" spans="1:5" x14ac:dyDescent="0.2">
      <c r="A135" t="str">
        <f>HYPERLINK("http://www.twitter.com/santawclaus/status/798175342875668480", "798175342875668480")</f>
        <v>798175342875668480</v>
      </c>
      <c r="B135" s="2">
        <v>42688.615798611099</v>
      </c>
      <c r="C135">
        <v>0</v>
      </c>
      <c r="D135">
        <v>0</v>
      </c>
      <c r="E135" t="s">
        <v>138</v>
      </c>
    </row>
    <row r="136" spans="1:5" x14ac:dyDescent="0.2">
      <c r="A136" t="str">
        <f>HYPERLINK("http://www.twitter.com/santawclaus/status/798175341336350721", "798175341336350721")</f>
        <v>798175341336350721</v>
      </c>
      <c r="B136" s="2">
        <v>42688.615798611099</v>
      </c>
      <c r="C136">
        <v>0</v>
      </c>
      <c r="D136">
        <v>0</v>
      </c>
      <c r="E136" t="s">
        <v>139</v>
      </c>
    </row>
    <row r="137" spans="1:5" x14ac:dyDescent="0.2">
      <c r="A137" t="str">
        <f>HYPERLINK("http://www.twitter.com/santawclaus/status/798175340023705604", "798175340023705604")</f>
        <v>798175340023705604</v>
      </c>
      <c r="B137" s="2">
        <v>42688.615798611099</v>
      </c>
      <c r="C137">
        <v>0</v>
      </c>
      <c r="D137">
        <v>0</v>
      </c>
      <c r="E137" t="s">
        <v>140</v>
      </c>
    </row>
    <row r="138" spans="1:5" x14ac:dyDescent="0.2">
      <c r="A138" t="str">
        <f>HYPERLINK("http://www.twitter.com/santawclaus/status/798175338689871872", "798175338689871872")</f>
        <v>798175338689871872</v>
      </c>
      <c r="B138" s="2">
        <v>42688.615787037001</v>
      </c>
      <c r="C138">
        <v>0</v>
      </c>
      <c r="D138">
        <v>0</v>
      </c>
      <c r="E138" t="s">
        <v>141</v>
      </c>
    </row>
    <row r="139" spans="1:5" x14ac:dyDescent="0.2">
      <c r="A139" t="str">
        <f>HYPERLINK("http://www.twitter.com/santawclaus/status/798175336827523072", "798175336827523072")</f>
        <v>798175336827523072</v>
      </c>
      <c r="B139" s="2">
        <v>42688.615787037001</v>
      </c>
      <c r="C139">
        <v>0</v>
      </c>
      <c r="D139">
        <v>0</v>
      </c>
      <c r="E139" t="s">
        <v>142</v>
      </c>
    </row>
    <row r="140" spans="1:5" x14ac:dyDescent="0.2">
      <c r="A140" t="str">
        <f>HYPERLINK("http://www.twitter.com/santawclaus/status/798175335204286464", "798175335204286464")</f>
        <v>798175335204286464</v>
      </c>
      <c r="B140" s="2">
        <v>42688.615775462997</v>
      </c>
      <c r="C140">
        <v>0</v>
      </c>
      <c r="D140">
        <v>0</v>
      </c>
      <c r="E140" t="s">
        <v>143</v>
      </c>
    </row>
    <row r="141" spans="1:5" x14ac:dyDescent="0.2">
      <c r="A141" t="str">
        <f>HYPERLINK("http://www.twitter.com/santawclaus/status/798175333543387136", "798175333543387136")</f>
        <v>798175333543387136</v>
      </c>
      <c r="B141" s="2">
        <v>42688.615775462997</v>
      </c>
      <c r="C141">
        <v>1</v>
      </c>
      <c r="D141">
        <v>0</v>
      </c>
      <c r="E141" t="s">
        <v>144</v>
      </c>
    </row>
    <row r="142" spans="1:5" x14ac:dyDescent="0.2">
      <c r="A142" t="str">
        <f>HYPERLINK("http://www.twitter.com/santawclaus/status/798175331651899393", "798175331651899393")</f>
        <v>798175331651899393</v>
      </c>
      <c r="B142" s="2">
        <v>42688.615775462997</v>
      </c>
      <c r="C142">
        <v>1</v>
      </c>
      <c r="D142">
        <v>0</v>
      </c>
      <c r="E142" t="s">
        <v>145</v>
      </c>
    </row>
    <row r="143" spans="1:5" x14ac:dyDescent="0.2">
      <c r="A143" t="str">
        <f>HYPERLINK("http://www.twitter.com/santawclaus/status/798175330234081281", "798175330234081281")</f>
        <v>798175330234081281</v>
      </c>
      <c r="B143" s="2">
        <v>42688.615763888898</v>
      </c>
      <c r="C143">
        <v>1</v>
      </c>
      <c r="D143">
        <v>0</v>
      </c>
      <c r="E143" t="s">
        <v>146</v>
      </c>
    </row>
    <row r="144" spans="1:5" x14ac:dyDescent="0.2">
      <c r="A144" t="str">
        <f>HYPERLINK("http://www.twitter.com/santawclaus/status/798175328850104320", "798175328850104320")</f>
        <v>798175328850104320</v>
      </c>
      <c r="B144" s="2">
        <v>42688.615763888898</v>
      </c>
      <c r="C144">
        <v>1</v>
      </c>
      <c r="D144">
        <v>0</v>
      </c>
      <c r="E144" t="s">
        <v>147</v>
      </c>
    </row>
    <row r="145" spans="1:5" x14ac:dyDescent="0.2">
      <c r="A145" t="str">
        <f>HYPERLINK("http://www.twitter.com/santawclaus/status/798175327453413376", "798175327453413376")</f>
        <v>798175327453413376</v>
      </c>
      <c r="B145" s="2">
        <v>42688.615763888898</v>
      </c>
      <c r="C145">
        <v>1</v>
      </c>
      <c r="D145">
        <v>0</v>
      </c>
      <c r="E145" t="s">
        <v>148</v>
      </c>
    </row>
    <row r="146" spans="1:5" x14ac:dyDescent="0.2">
      <c r="A146" t="str">
        <f>HYPERLINK("http://www.twitter.com/santawclaus/status/798175326048120832", "798175326048120832")</f>
        <v>798175326048120832</v>
      </c>
      <c r="B146" s="2">
        <v>42688.615752314799</v>
      </c>
      <c r="C146">
        <v>1</v>
      </c>
      <c r="D146">
        <v>0</v>
      </c>
      <c r="E146" t="s">
        <v>149</v>
      </c>
    </row>
    <row r="147" spans="1:5" x14ac:dyDescent="0.2">
      <c r="A147" t="str">
        <f>HYPERLINK("http://www.twitter.com/santawclaus/status/798175324479614976", "798175324479614976")</f>
        <v>798175324479614976</v>
      </c>
      <c r="B147" s="2">
        <v>42688.615752314799</v>
      </c>
      <c r="C147">
        <v>1</v>
      </c>
      <c r="D147">
        <v>0</v>
      </c>
      <c r="E147" t="s">
        <v>150</v>
      </c>
    </row>
    <row r="148" spans="1:5" x14ac:dyDescent="0.2">
      <c r="A148" t="str">
        <f>HYPERLINK("http://www.twitter.com/santawclaus/status/798175322596261888", "798175322596261888")</f>
        <v>798175322596261888</v>
      </c>
      <c r="B148" s="2">
        <v>42688.615740740701</v>
      </c>
      <c r="C148">
        <v>1</v>
      </c>
      <c r="D148">
        <v>0</v>
      </c>
      <c r="E148" t="s">
        <v>151</v>
      </c>
    </row>
    <row r="149" spans="1:5" x14ac:dyDescent="0.2">
      <c r="A149" t="str">
        <f>HYPERLINK("http://www.twitter.com/santawclaus/status/798175320633319424", "798175320633319424")</f>
        <v>798175320633319424</v>
      </c>
      <c r="B149" s="2">
        <v>42688.615740740701</v>
      </c>
      <c r="C149">
        <v>1</v>
      </c>
      <c r="D149">
        <v>0</v>
      </c>
      <c r="E149" t="s">
        <v>152</v>
      </c>
    </row>
    <row r="150" spans="1:5" x14ac:dyDescent="0.2">
      <c r="A150" t="str">
        <f>HYPERLINK("http://www.twitter.com/santawclaus/status/798175319110909953", "798175319110909953")</f>
        <v>798175319110909953</v>
      </c>
      <c r="B150" s="2">
        <v>42688.615740740701</v>
      </c>
      <c r="C150">
        <v>1</v>
      </c>
      <c r="D150">
        <v>0</v>
      </c>
      <c r="E150" t="s">
        <v>153</v>
      </c>
    </row>
    <row r="151" spans="1:5" x14ac:dyDescent="0.2">
      <c r="A151" t="str">
        <f>HYPERLINK("http://www.twitter.com/santawclaus/status/798175317676281857", "798175317676281857")</f>
        <v>798175317676281857</v>
      </c>
      <c r="B151" s="2">
        <v>42688.615729166697</v>
      </c>
      <c r="C151">
        <v>1</v>
      </c>
      <c r="D151">
        <v>0</v>
      </c>
      <c r="E151" t="s">
        <v>154</v>
      </c>
    </row>
    <row r="152" spans="1:5" x14ac:dyDescent="0.2">
      <c r="A152" t="str">
        <f>HYPERLINK("http://www.twitter.com/santawclaus/status/798175316397191168", "798175316397191168")</f>
        <v>798175316397191168</v>
      </c>
      <c r="B152" s="2">
        <v>42688.615729166697</v>
      </c>
      <c r="C152">
        <v>1</v>
      </c>
      <c r="D152">
        <v>0</v>
      </c>
      <c r="E152" t="s">
        <v>155</v>
      </c>
    </row>
    <row r="153" spans="1:5" x14ac:dyDescent="0.2">
      <c r="A153" t="str">
        <f>HYPERLINK("http://www.twitter.com/santawclaus/status/798175314966941696", "798175314966941696")</f>
        <v>798175314966941696</v>
      </c>
      <c r="B153" s="2">
        <v>42688.615729166697</v>
      </c>
      <c r="C153">
        <v>1</v>
      </c>
      <c r="D153">
        <v>0</v>
      </c>
      <c r="E153" t="s">
        <v>156</v>
      </c>
    </row>
    <row r="154" spans="1:5" x14ac:dyDescent="0.2">
      <c r="A154" t="str">
        <f>HYPERLINK("http://www.twitter.com/santawclaus/status/798175313561718785", "798175313561718785")</f>
        <v>798175313561718785</v>
      </c>
      <c r="B154" s="2">
        <v>42688.615717592598</v>
      </c>
      <c r="C154">
        <v>1</v>
      </c>
      <c r="D154">
        <v>0</v>
      </c>
      <c r="E154" t="s">
        <v>157</v>
      </c>
    </row>
    <row r="155" spans="1:5" x14ac:dyDescent="0.2">
      <c r="A155" t="str">
        <f>HYPERLINK("http://www.twitter.com/santawclaus/status/798175312026669056", "798175312026669056")</f>
        <v>798175312026669056</v>
      </c>
      <c r="B155" s="2">
        <v>42688.615717592598</v>
      </c>
      <c r="C155">
        <v>1</v>
      </c>
      <c r="D155">
        <v>0</v>
      </c>
      <c r="E155" t="s">
        <v>158</v>
      </c>
    </row>
    <row r="156" spans="1:5" x14ac:dyDescent="0.2">
      <c r="A156" t="str">
        <f>HYPERLINK("http://www.twitter.com/santawclaus/status/798175310718111744", "798175310718111744")</f>
        <v>798175310718111744</v>
      </c>
      <c r="B156" s="2">
        <v>42688.615717592598</v>
      </c>
      <c r="C156">
        <v>1</v>
      </c>
      <c r="D156">
        <v>0</v>
      </c>
      <c r="E156" t="s">
        <v>159</v>
      </c>
    </row>
    <row r="157" spans="1:5" x14ac:dyDescent="0.2">
      <c r="A157" t="str">
        <f>HYPERLINK("http://www.twitter.com/santawclaus/status/798175309497561088", "798175309497561088")</f>
        <v>798175309497561088</v>
      </c>
      <c r="B157" s="2">
        <v>42688.6157060185</v>
      </c>
      <c r="C157">
        <v>1</v>
      </c>
      <c r="D157">
        <v>0</v>
      </c>
      <c r="E157" t="s">
        <v>160</v>
      </c>
    </row>
    <row r="158" spans="1:5" x14ac:dyDescent="0.2">
      <c r="A158" t="str">
        <f>HYPERLINK("http://www.twitter.com/santawclaus/status/798175307568214016", "798175307568214016")</f>
        <v>798175307568214016</v>
      </c>
      <c r="B158" s="2">
        <v>42688.6157060185</v>
      </c>
      <c r="C158">
        <v>1</v>
      </c>
      <c r="D158">
        <v>0</v>
      </c>
      <c r="E158" t="s">
        <v>161</v>
      </c>
    </row>
    <row r="159" spans="1:5" x14ac:dyDescent="0.2">
      <c r="A159" t="str">
        <f>HYPERLINK("http://www.twitter.com/santawclaus/status/798175306339258369", "798175306339258369")</f>
        <v>798175306339258369</v>
      </c>
      <c r="B159" s="2">
        <v>42688.6157060185</v>
      </c>
      <c r="C159">
        <v>1</v>
      </c>
      <c r="D159">
        <v>0</v>
      </c>
      <c r="E159" t="s">
        <v>162</v>
      </c>
    </row>
    <row r="160" spans="1:5" x14ac:dyDescent="0.2">
      <c r="A160" t="str">
        <f>HYPERLINK("http://www.twitter.com/santawclaus/status/798175304997015552", "798175304997015552")</f>
        <v>798175304997015552</v>
      </c>
      <c r="B160" s="2">
        <v>42688.615694444401</v>
      </c>
      <c r="C160">
        <v>1</v>
      </c>
      <c r="D160">
        <v>0</v>
      </c>
      <c r="E160" t="s">
        <v>163</v>
      </c>
    </row>
    <row r="161" spans="1:5" x14ac:dyDescent="0.2">
      <c r="A161" t="str">
        <f>HYPERLINK("http://www.twitter.com/santawclaus/status/798175303839449089", "798175303839449089")</f>
        <v>798175303839449089</v>
      </c>
      <c r="B161" s="2">
        <v>42688.615694444401</v>
      </c>
      <c r="C161">
        <v>1</v>
      </c>
      <c r="D161">
        <v>0</v>
      </c>
      <c r="E161" t="s">
        <v>164</v>
      </c>
    </row>
    <row r="162" spans="1:5" x14ac:dyDescent="0.2">
      <c r="A162" t="str">
        <f>HYPERLINK("http://www.twitter.com/santawclaus/status/798175301704552449", "798175301704552449")</f>
        <v>798175301704552449</v>
      </c>
      <c r="B162" s="2">
        <v>42688.615682870397</v>
      </c>
      <c r="C162">
        <v>1</v>
      </c>
      <c r="D162">
        <v>0</v>
      </c>
      <c r="E162" t="s">
        <v>165</v>
      </c>
    </row>
    <row r="163" spans="1:5" x14ac:dyDescent="0.2">
      <c r="A163" t="str">
        <f>HYPERLINK("http://www.twitter.com/santawclaus/status/798175299804467200", "798175299804467200")</f>
        <v>798175299804467200</v>
      </c>
      <c r="B163" s="2">
        <v>42688.615682870397</v>
      </c>
      <c r="C163">
        <v>1</v>
      </c>
      <c r="D163">
        <v>0</v>
      </c>
      <c r="E163" t="s">
        <v>166</v>
      </c>
    </row>
    <row r="164" spans="1:5" x14ac:dyDescent="0.2">
      <c r="A164" t="str">
        <f>HYPERLINK("http://www.twitter.com/santawclaus/status/798175298630152192", "798175298630152192")</f>
        <v>798175298630152192</v>
      </c>
      <c r="B164" s="2">
        <v>42688.615682870397</v>
      </c>
      <c r="C164">
        <v>1</v>
      </c>
      <c r="D164">
        <v>0</v>
      </c>
      <c r="E164" t="s">
        <v>167</v>
      </c>
    </row>
    <row r="165" spans="1:5" x14ac:dyDescent="0.2">
      <c r="A165" t="str">
        <f>HYPERLINK("http://www.twitter.com/santawclaus/status/798175297132789760", "798175297132789760")</f>
        <v>798175297132789760</v>
      </c>
      <c r="B165" s="2">
        <v>42688.615671296298</v>
      </c>
      <c r="C165">
        <v>1</v>
      </c>
      <c r="D165">
        <v>0</v>
      </c>
      <c r="E165" t="s">
        <v>168</v>
      </c>
    </row>
    <row r="166" spans="1:5" x14ac:dyDescent="0.2">
      <c r="A166" t="str">
        <f>HYPERLINK("http://www.twitter.com/santawclaus/status/798175295685718017", "798175295685718017")</f>
        <v>798175295685718017</v>
      </c>
      <c r="B166" s="2">
        <v>42688.615671296298</v>
      </c>
      <c r="C166">
        <v>1</v>
      </c>
      <c r="D166">
        <v>0</v>
      </c>
      <c r="E166" t="s">
        <v>169</v>
      </c>
    </row>
    <row r="167" spans="1:5" x14ac:dyDescent="0.2">
      <c r="A167" t="str">
        <f>HYPERLINK("http://www.twitter.com/santawclaus/status/798175294427459590", "798175294427459590")</f>
        <v>798175294427459590</v>
      </c>
      <c r="B167" s="2">
        <v>42688.615671296298</v>
      </c>
      <c r="C167">
        <v>1</v>
      </c>
      <c r="D167">
        <v>0</v>
      </c>
      <c r="E167" t="s">
        <v>170</v>
      </c>
    </row>
    <row r="168" spans="1:5" x14ac:dyDescent="0.2">
      <c r="A168" t="str">
        <f>HYPERLINK("http://www.twitter.com/santawclaus/status/798175292858728449", "798175292858728449")</f>
        <v>798175292858728449</v>
      </c>
      <c r="B168" s="2">
        <v>42688.6156597222</v>
      </c>
      <c r="C168">
        <v>1</v>
      </c>
      <c r="D168">
        <v>0</v>
      </c>
      <c r="E168" t="s">
        <v>171</v>
      </c>
    </row>
    <row r="169" spans="1:5" x14ac:dyDescent="0.2">
      <c r="A169" t="str">
        <f>HYPERLINK("http://www.twitter.com/santawclaus/status/798175291508137984", "798175291508137984")</f>
        <v>798175291508137984</v>
      </c>
      <c r="B169" s="2">
        <v>42688.6156597222</v>
      </c>
      <c r="C169">
        <v>1</v>
      </c>
      <c r="D169">
        <v>0</v>
      </c>
      <c r="E169" t="s">
        <v>172</v>
      </c>
    </row>
    <row r="170" spans="1:5" x14ac:dyDescent="0.2">
      <c r="A170" t="str">
        <f>HYPERLINK("http://www.twitter.com/santawclaus/status/798175290304430080", "798175290304430080")</f>
        <v>798175290304430080</v>
      </c>
      <c r="B170" s="2">
        <v>42688.6156597222</v>
      </c>
      <c r="C170">
        <v>1</v>
      </c>
      <c r="D170">
        <v>0</v>
      </c>
      <c r="E170" t="s">
        <v>173</v>
      </c>
    </row>
    <row r="171" spans="1:5" x14ac:dyDescent="0.2">
      <c r="A171" t="str">
        <f>HYPERLINK("http://www.twitter.com/santawclaus/status/798175288618315780", "798175288618315780")</f>
        <v>798175288618315780</v>
      </c>
      <c r="B171" s="2">
        <v>42688.615648148101</v>
      </c>
      <c r="C171">
        <v>1</v>
      </c>
      <c r="D171">
        <v>0</v>
      </c>
      <c r="E171" t="s">
        <v>174</v>
      </c>
    </row>
    <row r="172" spans="1:5" x14ac:dyDescent="0.2">
      <c r="A172" t="str">
        <f>HYPERLINK("http://www.twitter.com/santawclaus/status/798175287473295361", "798175287473295361")</f>
        <v>798175287473295361</v>
      </c>
      <c r="B172" s="2">
        <v>42688.615648148101</v>
      </c>
      <c r="C172">
        <v>1</v>
      </c>
      <c r="D172">
        <v>0</v>
      </c>
      <c r="E172" t="s">
        <v>175</v>
      </c>
    </row>
    <row r="173" spans="1:5" x14ac:dyDescent="0.2">
      <c r="A173" t="str">
        <f>HYPERLINK("http://www.twitter.com/santawclaus/status/798175286294679552", "798175286294679552")</f>
        <v>798175286294679552</v>
      </c>
      <c r="B173" s="2">
        <v>42688.615648148101</v>
      </c>
      <c r="C173">
        <v>1</v>
      </c>
      <c r="D173">
        <v>0</v>
      </c>
      <c r="E173" t="s">
        <v>176</v>
      </c>
    </row>
    <row r="174" spans="1:5" x14ac:dyDescent="0.2">
      <c r="A174" t="str">
        <f>HYPERLINK("http://www.twitter.com/santawclaus/status/798175285057351680", "798175285057351680")</f>
        <v>798175285057351680</v>
      </c>
      <c r="B174" s="2">
        <v>42688.615636574097</v>
      </c>
      <c r="C174">
        <v>1</v>
      </c>
      <c r="D174">
        <v>0</v>
      </c>
      <c r="E174" t="s">
        <v>177</v>
      </c>
    </row>
    <row r="175" spans="1:5" x14ac:dyDescent="0.2">
      <c r="A175" t="str">
        <f>HYPERLINK("http://www.twitter.com/santawclaus/status/798175283450941440", "798175283450941440")</f>
        <v>798175283450941440</v>
      </c>
      <c r="B175" s="2">
        <v>42688.615636574097</v>
      </c>
      <c r="C175">
        <v>1</v>
      </c>
      <c r="D175">
        <v>0</v>
      </c>
      <c r="E175" t="s">
        <v>178</v>
      </c>
    </row>
    <row r="176" spans="1:5" x14ac:dyDescent="0.2">
      <c r="A176" t="str">
        <f>HYPERLINK("http://www.twitter.com/santawclaus/status/798175282213638146", "798175282213638146")</f>
        <v>798175282213638146</v>
      </c>
      <c r="B176" s="2">
        <v>42688.615636574097</v>
      </c>
      <c r="C176">
        <v>1</v>
      </c>
      <c r="D176">
        <v>0</v>
      </c>
      <c r="E176" t="s">
        <v>179</v>
      </c>
    </row>
    <row r="177" spans="1:5" x14ac:dyDescent="0.2">
      <c r="A177" t="str">
        <f>HYPERLINK("http://www.twitter.com/santawclaus/status/798175280825307140", "798175280825307140")</f>
        <v>798175280825307140</v>
      </c>
      <c r="B177" s="2">
        <v>42688.615624999999</v>
      </c>
      <c r="C177">
        <v>1</v>
      </c>
      <c r="D177">
        <v>0</v>
      </c>
      <c r="E177" t="s">
        <v>180</v>
      </c>
    </row>
    <row r="178" spans="1:5" x14ac:dyDescent="0.2">
      <c r="A178" t="str">
        <f>HYPERLINK("http://www.twitter.com/santawclaus/status/798175279533289472", "798175279533289472")</f>
        <v>798175279533289472</v>
      </c>
      <c r="B178" s="2">
        <v>42688.615624999999</v>
      </c>
      <c r="C178">
        <v>1</v>
      </c>
      <c r="D178">
        <v>0</v>
      </c>
      <c r="E178" t="s">
        <v>181</v>
      </c>
    </row>
    <row r="179" spans="1:5" x14ac:dyDescent="0.2">
      <c r="A179" t="str">
        <f>HYPERLINK("http://www.twitter.com/santawclaus/status/798175278191276032", "798175278191276032")</f>
        <v>798175278191276032</v>
      </c>
      <c r="B179" s="2">
        <v>42688.615624999999</v>
      </c>
      <c r="C179">
        <v>1</v>
      </c>
      <c r="D179">
        <v>0</v>
      </c>
      <c r="E179" t="s">
        <v>182</v>
      </c>
    </row>
    <row r="180" spans="1:5" x14ac:dyDescent="0.2">
      <c r="A180" t="str">
        <f>HYPERLINK("http://www.twitter.com/santawclaus/status/798175276651802624", "798175276651802624")</f>
        <v>798175276651802624</v>
      </c>
      <c r="B180" s="2">
        <v>42688.6156134259</v>
      </c>
      <c r="C180">
        <v>1</v>
      </c>
      <c r="D180">
        <v>0</v>
      </c>
      <c r="E180" t="s">
        <v>183</v>
      </c>
    </row>
    <row r="181" spans="1:5" x14ac:dyDescent="0.2">
      <c r="A181" t="str">
        <f>HYPERLINK("http://www.twitter.com/santawclaus/status/798175275351736322", "798175275351736322")</f>
        <v>798175275351736322</v>
      </c>
      <c r="B181" s="2">
        <v>42688.6156134259</v>
      </c>
      <c r="C181">
        <v>1</v>
      </c>
      <c r="D181">
        <v>0</v>
      </c>
      <c r="E181" t="s">
        <v>184</v>
      </c>
    </row>
    <row r="182" spans="1:5" x14ac:dyDescent="0.2">
      <c r="A182" t="str">
        <f>HYPERLINK("http://www.twitter.com/santawclaus/status/798175273640308737", "798175273640308737")</f>
        <v>798175273640308737</v>
      </c>
      <c r="B182" s="2">
        <v>42688.6156134259</v>
      </c>
      <c r="C182">
        <v>1</v>
      </c>
      <c r="D182">
        <v>0</v>
      </c>
      <c r="E182" t="s">
        <v>185</v>
      </c>
    </row>
    <row r="183" spans="1:5" x14ac:dyDescent="0.2">
      <c r="A183" t="str">
        <f>HYPERLINK("http://www.twitter.com/santawclaus/status/798175272457666560", "798175272457666560")</f>
        <v>798175272457666560</v>
      </c>
      <c r="B183" s="2">
        <v>42688.615601851903</v>
      </c>
      <c r="C183">
        <v>1</v>
      </c>
      <c r="D183">
        <v>0</v>
      </c>
      <c r="E183" t="s">
        <v>186</v>
      </c>
    </row>
    <row r="184" spans="1:5" x14ac:dyDescent="0.2">
      <c r="A184" t="str">
        <f>HYPERLINK("http://www.twitter.com/santawclaus/status/798175271203598336", "798175271203598336")</f>
        <v>798175271203598336</v>
      </c>
      <c r="B184" s="2">
        <v>42688.615601851903</v>
      </c>
      <c r="C184">
        <v>1</v>
      </c>
      <c r="D184">
        <v>0</v>
      </c>
      <c r="E184" t="s">
        <v>187</v>
      </c>
    </row>
    <row r="185" spans="1:5" x14ac:dyDescent="0.2">
      <c r="A185" t="str">
        <f>HYPERLINK("http://www.twitter.com/santawclaus/status/798175269840449537", "798175269840449537")</f>
        <v>798175269840449537</v>
      </c>
      <c r="B185" s="2">
        <v>42688.615601851903</v>
      </c>
      <c r="C185">
        <v>1</v>
      </c>
      <c r="D185">
        <v>0</v>
      </c>
      <c r="E185" t="s">
        <v>188</v>
      </c>
    </row>
    <row r="186" spans="1:5" x14ac:dyDescent="0.2">
      <c r="A186" t="str">
        <f>HYPERLINK("http://www.twitter.com/santawclaus/status/798175268640788480", "798175268640788480")</f>
        <v>798175268640788480</v>
      </c>
      <c r="B186" s="2">
        <v>42688.615601851903</v>
      </c>
      <c r="C186">
        <v>1</v>
      </c>
      <c r="D186">
        <v>0</v>
      </c>
      <c r="E186" t="s">
        <v>189</v>
      </c>
    </row>
    <row r="187" spans="1:5" x14ac:dyDescent="0.2">
      <c r="A187" t="str">
        <f>HYPERLINK("http://www.twitter.com/santawclaus/status/798175267378360320", "798175267378360320")</f>
        <v>798175267378360320</v>
      </c>
      <c r="B187" s="2">
        <v>42688.615590277797</v>
      </c>
      <c r="C187">
        <v>1</v>
      </c>
      <c r="D187">
        <v>0</v>
      </c>
      <c r="E187" t="s">
        <v>190</v>
      </c>
    </row>
    <row r="188" spans="1:5" x14ac:dyDescent="0.2">
      <c r="A188" t="str">
        <f>HYPERLINK("http://www.twitter.com/santawclaus/status/798175266161893376", "798175266161893376")</f>
        <v>798175266161893376</v>
      </c>
      <c r="B188" s="2">
        <v>42688.615590277797</v>
      </c>
      <c r="C188">
        <v>1</v>
      </c>
      <c r="D188">
        <v>0</v>
      </c>
      <c r="E188" t="s">
        <v>191</v>
      </c>
    </row>
    <row r="189" spans="1:5" x14ac:dyDescent="0.2">
      <c r="A189" t="str">
        <f>HYPERLINK("http://www.twitter.com/santawclaus/status/798175264416989185", "798175264416989185")</f>
        <v>798175264416989185</v>
      </c>
      <c r="B189" s="2">
        <v>42688.615590277797</v>
      </c>
      <c r="C189">
        <v>1</v>
      </c>
      <c r="D189">
        <v>0</v>
      </c>
      <c r="E189" t="s">
        <v>192</v>
      </c>
    </row>
    <row r="190" spans="1:5" x14ac:dyDescent="0.2">
      <c r="A190" t="str">
        <f>HYPERLINK("http://www.twitter.com/santawclaus/status/798175263058173952", "798175263058173952")</f>
        <v>798175263058173952</v>
      </c>
      <c r="B190" s="2">
        <v>42688.615578703699</v>
      </c>
      <c r="C190">
        <v>1</v>
      </c>
      <c r="D190">
        <v>0</v>
      </c>
      <c r="E190" t="s">
        <v>193</v>
      </c>
    </row>
    <row r="191" spans="1:5" x14ac:dyDescent="0.2">
      <c r="A191" t="str">
        <f>HYPERLINK("http://www.twitter.com/santawclaus/status/798175261040615425", "798175261040615425")</f>
        <v>798175261040615425</v>
      </c>
      <c r="B191" s="2">
        <v>42688.615578703699</v>
      </c>
      <c r="C191">
        <v>1</v>
      </c>
      <c r="D191">
        <v>0</v>
      </c>
      <c r="E191" t="s">
        <v>194</v>
      </c>
    </row>
    <row r="192" spans="1:5" x14ac:dyDescent="0.2">
      <c r="A192" t="str">
        <f>HYPERLINK("http://www.twitter.com/santawclaus/status/798175258767486976", "798175258767486976")</f>
        <v>798175258767486976</v>
      </c>
      <c r="B192" s="2">
        <v>42688.6155671296</v>
      </c>
      <c r="C192">
        <v>1</v>
      </c>
      <c r="D192">
        <v>0</v>
      </c>
      <c r="E192" t="s">
        <v>195</v>
      </c>
    </row>
    <row r="193" spans="1:5" x14ac:dyDescent="0.2">
      <c r="A193" t="str">
        <f>HYPERLINK("http://www.twitter.com/santawclaus/status/798175257597198336", "798175257597198336")</f>
        <v>798175257597198336</v>
      </c>
      <c r="B193" s="2">
        <v>42688.6155671296</v>
      </c>
      <c r="C193">
        <v>1</v>
      </c>
      <c r="D193">
        <v>0</v>
      </c>
      <c r="E193" t="s">
        <v>196</v>
      </c>
    </row>
    <row r="194" spans="1:5" x14ac:dyDescent="0.2">
      <c r="A194" t="str">
        <f>HYPERLINK("http://www.twitter.com/santawclaus/status/798175256225742848", "798175256225742848")</f>
        <v>798175256225742848</v>
      </c>
      <c r="B194" s="2">
        <v>42688.6155671296</v>
      </c>
      <c r="C194">
        <v>1</v>
      </c>
      <c r="D194">
        <v>0</v>
      </c>
      <c r="E194" t="s">
        <v>197</v>
      </c>
    </row>
    <row r="195" spans="1:5" x14ac:dyDescent="0.2">
      <c r="A195" t="str">
        <f>HYPERLINK("http://www.twitter.com/santawclaus/status/798175255063887872", "798175255063887872")</f>
        <v>798175255063887872</v>
      </c>
      <c r="B195" s="2">
        <v>42688.615555555603</v>
      </c>
      <c r="C195">
        <v>1</v>
      </c>
      <c r="D195">
        <v>0</v>
      </c>
      <c r="E195" t="s">
        <v>198</v>
      </c>
    </row>
    <row r="196" spans="1:5" x14ac:dyDescent="0.2">
      <c r="A196" t="str">
        <f>HYPERLINK("http://www.twitter.com/santawclaus/status/798175253591564288", "798175253591564288")</f>
        <v>798175253591564288</v>
      </c>
      <c r="B196" s="2">
        <v>42688.615555555603</v>
      </c>
      <c r="C196">
        <v>1</v>
      </c>
      <c r="D196">
        <v>0</v>
      </c>
      <c r="E196" t="s">
        <v>199</v>
      </c>
    </row>
    <row r="197" spans="1:5" x14ac:dyDescent="0.2">
      <c r="A197" t="str">
        <f>HYPERLINK("http://www.twitter.com/santawclaus/status/798175252358565890", "798175252358565890")</f>
        <v>798175252358565890</v>
      </c>
      <c r="B197" s="2">
        <v>42688.615555555603</v>
      </c>
      <c r="C197">
        <v>1</v>
      </c>
      <c r="D197">
        <v>0</v>
      </c>
      <c r="E197" t="s">
        <v>200</v>
      </c>
    </row>
    <row r="198" spans="1:5" x14ac:dyDescent="0.2">
      <c r="A198" t="str">
        <f>HYPERLINK("http://www.twitter.com/santawclaus/status/798175251033194496", "798175251033194496")</f>
        <v>798175251033194496</v>
      </c>
      <c r="B198" s="2">
        <v>42688.615543981497</v>
      </c>
      <c r="C198">
        <v>1</v>
      </c>
      <c r="D198">
        <v>0</v>
      </c>
      <c r="E198" t="s">
        <v>201</v>
      </c>
    </row>
    <row r="199" spans="1:5" x14ac:dyDescent="0.2">
      <c r="A199" t="str">
        <f>HYPERLINK("http://www.twitter.com/santawclaus/status/798175249787486208", "798175249787486208")</f>
        <v>798175249787486208</v>
      </c>
      <c r="B199" s="2">
        <v>42688.615543981497</v>
      </c>
      <c r="C199">
        <v>1</v>
      </c>
      <c r="D199">
        <v>0</v>
      </c>
      <c r="E199" t="s">
        <v>202</v>
      </c>
    </row>
    <row r="200" spans="1:5" x14ac:dyDescent="0.2">
      <c r="A200" t="str">
        <f>HYPERLINK("http://www.twitter.com/santawclaus/status/798175248604655616", "798175248604655616")</f>
        <v>798175248604655616</v>
      </c>
      <c r="B200" s="2">
        <v>42688.615543981497</v>
      </c>
      <c r="C200">
        <v>1</v>
      </c>
      <c r="D200">
        <v>0</v>
      </c>
      <c r="E200" t="s">
        <v>203</v>
      </c>
    </row>
    <row r="201" spans="1:5" x14ac:dyDescent="0.2">
      <c r="A201" t="str">
        <f>HYPERLINK("http://www.twitter.com/santawclaus/status/798175247283392513", "798175247283392513")</f>
        <v>798175247283392513</v>
      </c>
      <c r="B201" s="2">
        <v>42688.615532407399</v>
      </c>
      <c r="C201">
        <v>1</v>
      </c>
      <c r="D201">
        <v>0</v>
      </c>
      <c r="E201" t="s">
        <v>204</v>
      </c>
    </row>
    <row r="202" spans="1:5" x14ac:dyDescent="0.2">
      <c r="A202" t="str">
        <f>HYPERLINK("http://www.twitter.com/santawclaus/status/798175241797246976", "798175241797246976")</f>
        <v>798175241797246976</v>
      </c>
      <c r="B202" s="2">
        <v>42688.6155208333</v>
      </c>
      <c r="C202">
        <v>1</v>
      </c>
      <c r="D202">
        <v>0</v>
      </c>
      <c r="E202" t="s">
        <v>205</v>
      </c>
    </row>
    <row r="203" spans="1:5" x14ac:dyDescent="0.2">
      <c r="A203" t="str">
        <f>HYPERLINK("http://www.twitter.com/santawclaus/status/798175240589348864", "798175240589348864")</f>
        <v>798175240589348864</v>
      </c>
      <c r="B203" s="2">
        <v>42688.6155208333</v>
      </c>
      <c r="C203">
        <v>1</v>
      </c>
      <c r="D203">
        <v>0</v>
      </c>
      <c r="E203" t="s">
        <v>206</v>
      </c>
    </row>
    <row r="204" spans="1:5" x14ac:dyDescent="0.2">
      <c r="A204" t="str">
        <f>HYPERLINK("http://www.twitter.com/santawclaus/status/798175239511441408", "798175239511441408")</f>
        <v>798175239511441408</v>
      </c>
      <c r="B204" s="2">
        <v>42688.6155208333</v>
      </c>
      <c r="C204">
        <v>1</v>
      </c>
      <c r="D204">
        <v>0</v>
      </c>
      <c r="E204" t="s">
        <v>207</v>
      </c>
    </row>
    <row r="205" spans="1:5" x14ac:dyDescent="0.2">
      <c r="A205" t="str">
        <f>HYPERLINK("http://www.twitter.com/santawclaus/status/798175238349459456", "798175238349459456")</f>
        <v>798175238349459456</v>
      </c>
      <c r="B205" s="2">
        <v>42688.615509259304</v>
      </c>
      <c r="C205">
        <v>1</v>
      </c>
      <c r="D205">
        <v>0</v>
      </c>
      <c r="E205" t="s">
        <v>208</v>
      </c>
    </row>
    <row r="206" spans="1:5" x14ac:dyDescent="0.2">
      <c r="A206" t="str">
        <f>HYPERLINK("http://www.twitter.com/santawclaus/status/798175236852158464", "798175236852158464")</f>
        <v>798175236852158464</v>
      </c>
      <c r="B206" s="2">
        <v>42688.615509259304</v>
      </c>
      <c r="C206">
        <v>1</v>
      </c>
      <c r="D206">
        <v>0</v>
      </c>
      <c r="E206" t="s">
        <v>209</v>
      </c>
    </row>
    <row r="207" spans="1:5" x14ac:dyDescent="0.2">
      <c r="A207" t="str">
        <f>HYPERLINK("http://www.twitter.com/santawclaus/status/798175235531018241", "798175235531018241")</f>
        <v>798175235531018241</v>
      </c>
      <c r="B207" s="2">
        <v>42688.615509259304</v>
      </c>
      <c r="C207">
        <v>1</v>
      </c>
      <c r="D207">
        <v>0</v>
      </c>
      <c r="E207" t="s">
        <v>210</v>
      </c>
    </row>
    <row r="208" spans="1:5" x14ac:dyDescent="0.2">
      <c r="A208" t="str">
        <f>HYPERLINK("http://www.twitter.com/santawclaus/status/798175234289438725", "798175234289438725")</f>
        <v>798175234289438725</v>
      </c>
      <c r="B208" s="2">
        <v>42688.615497685198</v>
      </c>
      <c r="C208">
        <v>1</v>
      </c>
      <c r="D208">
        <v>0</v>
      </c>
      <c r="E208" t="s">
        <v>211</v>
      </c>
    </row>
    <row r="209" spans="1:5" x14ac:dyDescent="0.2">
      <c r="A209" t="str">
        <f>HYPERLINK("http://www.twitter.com/santawclaus/status/798175233089867776", "798175233089867776")</f>
        <v>798175233089867776</v>
      </c>
      <c r="B209" s="2">
        <v>42688.615497685198</v>
      </c>
      <c r="C209">
        <v>1</v>
      </c>
      <c r="D209">
        <v>0</v>
      </c>
      <c r="E209" t="s">
        <v>212</v>
      </c>
    </row>
    <row r="210" spans="1:5" x14ac:dyDescent="0.2">
      <c r="A210" t="str">
        <f>HYPERLINK("http://www.twitter.com/santawclaus/status/798175231655317504", "798175231655317504")</f>
        <v>798175231655317504</v>
      </c>
      <c r="B210" s="2">
        <v>42688.615497685198</v>
      </c>
      <c r="C210">
        <v>1</v>
      </c>
      <c r="D210">
        <v>0</v>
      </c>
      <c r="E210" t="s">
        <v>213</v>
      </c>
    </row>
    <row r="211" spans="1:5" x14ac:dyDescent="0.2">
      <c r="A211" t="str">
        <f>HYPERLINK("http://www.twitter.com/santawclaus/status/798175230246023168", "798175230246023168")</f>
        <v>798175230246023168</v>
      </c>
      <c r="B211" s="2">
        <v>42688.615486111099</v>
      </c>
      <c r="C211">
        <v>1</v>
      </c>
      <c r="D211">
        <v>0</v>
      </c>
      <c r="E211" t="s">
        <v>214</v>
      </c>
    </row>
    <row r="212" spans="1:5" x14ac:dyDescent="0.2">
      <c r="A212" t="str">
        <f>HYPERLINK("http://www.twitter.com/santawclaus/status/798175228702654466", "798175228702654466")</f>
        <v>798175228702654466</v>
      </c>
      <c r="B212" s="2">
        <v>42688.615486111099</v>
      </c>
      <c r="C212">
        <v>1</v>
      </c>
      <c r="D212">
        <v>0</v>
      </c>
      <c r="E212" t="s">
        <v>215</v>
      </c>
    </row>
    <row r="213" spans="1:5" x14ac:dyDescent="0.2">
      <c r="A213" t="str">
        <f>HYPERLINK("http://www.twitter.com/santawclaus/status/798175227561836545", "798175227561836545")</f>
        <v>798175227561836545</v>
      </c>
      <c r="B213" s="2">
        <v>42688.615486111099</v>
      </c>
      <c r="C213">
        <v>1</v>
      </c>
      <c r="D213">
        <v>0</v>
      </c>
      <c r="E213" t="s">
        <v>216</v>
      </c>
    </row>
    <row r="214" spans="1:5" x14ac:dyDescent="0.2">
      <c r="A214" t="str">
        <f>HYPERLINK("http://www.twitter.com/santawclaus/status/798175225779253249", "798175225779253249")</f>
        <v>798175225779253249</v>
      </c>
      <c r="B214" s="2">
        <v>42688.615474537</v>
      </c>
      <c r="C214">
        <v>1</v>
      </c>
      <c r="D214">
        <v>0</v>
      </c>
      <c r="E214" t="s">
        <v>217</v>
      </c>
    </row>
    <row r="215" spans="1:5" x14ac:dyDescent="0.2">
      <c r="A215" t="str">
        <f>HYPERLINK("http://www.twitter.com/santawclaus/status/798175224021811200", "798175224021811200")</f>
        <v>798175224021811200</v>
      </c>
      <c r="B215" s="2">
        <v>42688.615474537</v>
      </c>
      <c r="C215">
        <v>1</v>
      </c>
      <c r="D215">
        <v>0</v>
      </c>
      <c r="E215" t="s">
        <v>218</v>
      </c>
    </row>
    <row r="216" spans="1:5" x14ac:dyDescent="0.2">
      <c r="A216" t="str">
        <f>HYPERLINK("http://www.twitter.com/santawclaus/status/798175222268645376", "798175222268645376")</f>
        <v>798175222268645376</v>
      </c>
      <c r="B216" s="2">
        <v>42688.615474537</v>
      </c>
      <c r="C216">
        <v>1</v>
      </c>
      <c r="D216">
        <v>0</v>
      </c>
      <c r="E216" t="s">
        <v>219</v>
      </c>
    </row>
    <row r="217" spans="1:5" x14ac:dyDescent="0.2">
      <c r="A217" t="str">
        <f>HYPERLINK("http://www.twitter.com/santawclaus/status/798175221098434562", "798175221098434562")</f>
        <v>798175221098434562</v>
      </c>
      <c r="B217" s="2">
        <v>42688.615462962996</v>
      </c>
      <c r="C217">
        <v>1</v>
      </c>
      <c r="D217">
        <v>0</v>
      </c>
      <c r="E217" t="s">
        <v>220</v>
      </c>
    </row>
    <row r="218" spans="1:5" x14ac:dyDescent="0.2">
      <c r="A218" t="str">
        <f>HYPERLINK("http://www.twitter.com/santawclaus/status/798175219852738560", "798175219852738560")</f>
        <v>798175219852738560</v>
      </c>
      <c r="B218" s="2">
        <v>42688.615462962996</v>
      </c>
      <c r="C218">
        <v>1</v>
      </c>
      <c r="D218">
        <v>0</v>
      </c>
      <c r="E218" t="s">
        <v>221</v>
      </c>
    </row>
    <row r="219" spans="1:5" x14ac:dyDescent="0.2">
      <c r="A219" t="str">
        <f>HYPERLINK("http://www.twitter.com/santawclaus/status/798175218145562625", "798175218145562625")</f>
        <v>798175218145562625</v>
      </c>
      <c r="B219" s="2">
        <v>42688.615462962996</v>
      </c>
      <c r="C219">
        <v>1</v>
      </c>
      <c r="D219">
        <v>0</v>
      </c>
      <c r="E219" t="s">
        <v>222</v>
      </c>
    </row>
    <row r="220" spans="1:5" x14ac:dyDescent="0.2">
      <c r="A220" t="str">
        <f>HYPERLINK("http://www.twitter.com/santawclaus/status/798175216526573569", "798175216526573569")</f>
        <v>798175216526573569</v>
      </c>
      <c r="B220" s="2">
        <v>42688.615451388898</v>
      </c>
      <c r="C220">
        <v>1</v>
      </c>
      <c r="D220">
        <v>0</v>
      </c>
      <c r="E220" t="s">
        <v>223</v>
      </c>
    </row>
    <row r="221" spans="1:5" x14ac:dyDescent="0.2">
      <c r="A221" t="str">
        <f>HYPERLINK("http://www.twitter.com/santawclaus/status/798175214798413824", "798175214798413824")</f>
        <v>798175214798413824</v>
      </c>
      <c r="B221" s="2">
        <v>42688.615451388898</v>
      </c>
      <c r="C221">
        <v>1</v>
      </c>
      <c r="D221">
        <v>0</v>
      </c>
      <c r="E221" t="s">
        <v>224</v>
      </c>
    </row>
    <row r="222" spans="1:5" x14ac:dyDescent="0.2">
      <c r="A222" t="str">
        <f>HYPERLINK("http://www.twitter.com/santawclaus/status/798175213363994630", "798175213363994630")</f>
        <v>798175213363994630</v>
      </c>
      <c r="B222" s="2">
        <v>42688.615439814799</v>
      </c>
      <c r="C222">
        <v>1</v>
      </c>
      <c r="D222">
        <v>0</v>
      </c>
      <c r="E222" t="s">
        <v>225</v>
      </c>
    </row>
    <row r="223" spans="1:5" x14ac:dyDescent="0.2">
      <c r="A223" t="str">
        <f>HYPERLINK("http://www.twitter.com/santawclaus/status/798175212030324736", "798175212030324736")</f>
        <v>798175212030324736</v>
      </c>
      <c r="B223" s="2">
        <v>42688.615439814799</v>
      </c>
      <c r="C223">
        <v>1</v>
      </c>
      <c r="D223">
        <v>0</v>
      </c>
      <c r="E223" t="s">
        <v>226</v>
      </c>
    </row>
    <row r="224" spans="1:5" x14ac:dyDescent="0.2">
      <c r="A224" t="str">
        <f>HYPERLINK("http://www.twitter.com/santawclaus/status/798175210851762176", "798175210851762176")</f>
        <v>798175210851762176</v>
      </c>
      <c r="B224" s="2">
        <v>42688.615439814799</v>
      </c>
      <c r="C224">
        <v>1</v>
      </c>
      <c r="D224">
        <v>0</v>
      </c>
      <c r="E224" t="s">
        <v>227</v>
      </c>
    </row>
    <row r="225" spans="1:5" x14ac:dyDescent="0.2">
      <c r="A225" t="str">
        <f>HYPERLINK("http://www.twitter.com/santawclaus/status/798175209538854912", "798175209538854912")</f>
        <v>798175209538854912</v>
      </c>
      <c r="B225" s="2">
        <v>42688.615428240701</v>
      </c>
      <c r="C225">
        <v>1</v>
      </c>
      <c r="D225">
        <v>0</v>
      </c>
      <c r="E225" t="s">
        <v>228</v>
      </c>
    </row>
    <row r="226" spans="1:5" x14ac:dyDescent="0.2">
      <c r="A226" t="str">
        <f>HYPERLINK("http://www.twitter.com/santawclaus/status/798175208288854016", "798175208288854016")</f>
        <v>798175208288854016</v>
      </c>
      <c r="B226" s="2">
        <v>42688.615428240701</v>
      </c>
      <c r="C226">
        <v>1</v>
      </c>
      <c r="D226">
        <v>0</v>
      </c>
      <c r="E226" t="s">
        <v>229</v>
      </c>
    </row>
    <row r="227" spans="1:5" x14ac:dyDescent="0.2">
      <c r="A227" t="str">
        <f>HYPERLINK("http://www.twitter.com/santawclaus/status/798175206812635136", "798175206812635136")</f>
        <v>798175206812635136</v>
      </c>
      <c r="B227" s="2">
        <v>42688.615428240701</v>
      </c>
      <c r="C227">
        <v>1</v>
      </c>
      <c r="D227">
        <v>0</v>
      </c>
      <c r="E227" t="s">
        <v>230</v>
      </c>
    </row>
    <row r="228" spans="1:5" x14ac:dyDescent="0.2">
      <c r="A228" t="str">
        <f>HYPERLINK("http://www.twitter.com/santawclaus/status/798175205470404608", "798175205470404608")</f>
        <v>798175205470404608</v>
      </c>
      <c r="B228" s="2">
        <v>42688.615428240701</v>
      </c>
      <c r="C228">
        <v>1</v>
      </c>
      <c r="D228">
        <v>0</v>
      </c>
      <c r="E228" t="s">
        <v>231</v>
      </c>
    </row>
    <row r="229" spans="1:5" x14ac:dyDescent="0.2">
      <c r="A229" t="str">
        <f>HYPERLINK("http://www.twitter.com/santawclaus/status/798175204069412864", "798175204069412864")</f>
        <v>798175204069412864</v>
      </c>
      <c r="B229" s="2">
        <v>42688.615416666697</v>
      </c>
      <c r="C229">
        <v>1</v>
      </c>
      <c r="D229">
        <v>0</v>
      </c>
      <c r="E229" t="s">
        <v>232</v>
      </c>
    </row>
    <row r="230" spans="1:5" x14ac:dyDescent="0.2">
      <c r="A230" t="str">
        <f>HYPERLINK("http://www.twitter.com/santawclaus/status/798175202622353409", "798175202622353409")</f>
        <v>798175202622353409</v>
      </c>
      <c r="B230" s="2">
        <v>42688.615416666697</v>
      </c>
      <c r="C230">
        <v>1</v>
      </c>
      <c r="D230">
        <v>0</v>
      </c>
      <c r="E230" t="s">
        <v>233</v>
      </c>
    </row>
    <row r="231" spans="1:5" x14ac:dyDescent="0.2">
      <c r="A231" t="str">
        <f>HYPERLINK("http://www.twitter.com/santawclaus/status/798175200571334656", "798175200571334656")</f>
        <v>798175200571334656</v>
      </c>
      <c r="B231" s="2">
        <v>42688.615405092598</v>
      </c>
      <c r="C231">
        <v>1</v>
      </c>
      <c r="D231">
        <v>0</v>
      </c>
      <c r="E231" t="s">
        <v>234</v>
      </c>
    </row>
    <row r="232" spans="1:5" x14ac:dyDescent="0.2">
      <c r="A232" t="str">
        <f>HYPERLINK("http://www.twitter.com/santawclaus/status/798175199254511616", "798175199254511616")</f>
        <v>798175199254511616</v>
      </c>
      <c r="B232" s="2">
        <v>42688.615405092598</v>
      </c>
      <c r="C232">
        <v>1</v>
      </c>
      <c r="D232">
        <v>0</v>
      </c>
      <c r="E232" t="s">
        <v>235</v>
      </c>
    </row>
    <row r="233" spans="1:5" x14ac:dyDescent="0.2">
      <c r="A233" t="str">
        <f>HYPERLINK("http://www.twitter.com/santawclaus/status/798175198180687873", "798175198180687873")</f>
        <v>798175198180687873</v>
      </c>
      <c r="B233" s="2">
        <v>42688.615405092598</v>
      </c>
      <c r="C233">
        <v>1</v>
      </c>
      <c r="D233">
        <v>0</v>
      </c>
      <c r="E233" t="s">
        <v>236</v>
      </c>
    </row>
    <row r="234" spans="1:5" x14ac:dyDescent="0.2">
      <c r="A234" t="str">
        <f>HYPERLINK("http://www.twitter.com/santawclaus/status/798175196695891968", "798175196695891968")</f>
        <v>798175196695891968</v>
      </c>
      <c r="B234" s="2">
        <v>42688.615393518499</v>
      </c>
      <c r="C234">
        <v>1</v>
      </c>
      <c r="D234">
        <v>0</v>
      </c>
      <c r="E234" t="s">
        <v>237</v>
      </c>
    </row>
    <row r="235" spans="1:5" x14ac:dyDescent="0.2">
      <c r="A235" t="str">
        <f>HYPERLINK("http://www.twitter.com/santawclaus/status/798175195232161793", "798175195232161793")</f>
        <v>798175195232161793</v>
      </c>
      <c r="B235" s="2">
        <v>42688.615393518499</v>
      </c>
      <c r="C235">
        <v>1</v>
      </c>
      <c r="D235">
        <v>0</v>
      </c>
      <c r="E235" t="s">
        <v>238</v>
      </c>
    </row>
    <row r="236" spans="1:5" x14ac:dyDescent="0.2">
      <c r="A236" t="str">
        <f>HYPERLINK("http://www.twitter.com/santawclaus/status/798175193831194625", "798175193831194625")</f>
        <v>798175193831194625</v>
      </c>
      <c r="B236" s="2">
        <v>42688.615393518499</v>
      </c>
      <c r="C236">
        <v>1</v>
      </c>
      <c r="D236">
        <v>0</v>
      </c>
      <c r="E236" t="s">
        <v>239</v>
      </c>
    </row>
    <row r="237" spans="1:5" x14ac:dyDescent="0.2">
      <c r="A237" t="str">
        <f>HYPERLINK("http://www.twitter.com/santawclaus/status/798175192174338049", "798175192174338049")</f>
        <v>798175192174338049</v>
      </c>
      <c r="B237" s="2">
        <v>42688.615381944401</v>
      </c>
      <c r="C237">
        <v>1</v>
      </c>
      <c r="D237">
        <v>0</v>
      </c>
      <c r="E237" t="s">
        <v>240</v>
      </c>
    </row>
    <row r="238" spans="1:5" x14ac:dyDescent="0.2">
      <c r="A238" t="str">
        <f>HYPERLINK("http://www.twitter.com/santawclaus/status/798175190735691777", "798175190735691777")</f>
        <v>798175190735691777</v>
      </c>
      <c r="B238" s="2">
        <v>42688.615381944401</v>
      </c>
      <c r="C238">
        <v>1</v>
      </c>
      <c r="D238">
        <v>0</v>
      </c>
      <c r="E238" t="s">
        <v>241</v>
      </c>
    </row>
    <row r="239" spans="1:5" x14ac:dyDescent="0.2">
      <c r="A239" t="str">
        <f>HYPERLINK("http://www.twitter.com/santawclaus/status/798175189368442880", "798175189368442880")</f>
        <v>798175189368442880</v>
      </c>
      <c r="B239" s="2">
        <v>42688.615381944401</v>
      </c>
      <c r="C239">
        <v>1</v>
      </c>
      <c r="D239">
        <v>0</v>
      </c>
      <c r="E239" t="s">
        <v>242</v>
      </c>
    </row>
    <row r="240" spans="1:5" x14ac:dyDescent="0.2">
      <c r="A240" t="str">
        <f>HYPERLINK("http://www.twitter.com/santawclaus/status/798175188139540480", "798175188139540480")</f>
        <v>798175188139540480</v>
      </c>
      <c r="B240" s="2">
        <v>42688.615370370397</v>
      </c>
      <c r="C240">
        <v>1</v>
      </c>
      <c r="D240">
        <v>0</v>
      </c>
      <c r="E240" t="s">
        <v>243</v>
      </c>
    </row>
    <row r="241" spans="1:5" x14ac:dyDescent="0.2">
      <c r="A241" t="str">
        <f>HYPERLINK("http://www.twitter.com/santawclaus/status/798175185941561345", "798175185941561345")</f>
        <v>798175185941561345</v>
      </c>
      <c r="B241" s="2">
        <v>42688.615370370397</v>
      </c>
      <c r="C241">
        <v>1</v>
      </c>
      <c r="D241">
        <v>0</v>
      </c>
      <c r="E241" t="s">
        <v>244</v>
      </c>
    </row>
    <row r="242" spans="1:5" x14ac:dyDescent="0.2">
      <c r="A242" t="str">
        <f>HYPERLINK("http://www.twitter.com/santawclaus/status/798175184440135680", "798175184440135680")</f>
        <v>798175184440135680</v>
      </c>
      <c r="B242" s="2">
        <v>42688.615370370397</v>
      </c>
      <c r="C242">
        <v>1</v>
      </c>
      <c r="D242">
        <v>0</v>
      </c>
      <c r="E242" t="s">
        <v>245</v>
      </c>
    </row>
    <row r="243" spans="1:5" x14ac:dyDescent="0.2">
      <c r="A243" t="str">
        <f>HYPERLINK("http://www.twitter.com/santawclaus/status/798175183240654848", "798175183240654848")</f>
        <v>798175183240654848</v>
      </c>
      <c r="B243" s="2">
        <v>42688.615358796298</v>
      </c>
      <c r="C243">
        <v>1</v>
      </c>
      <c r="D243">
        <v>0</v>
      </c>
      <c r="E243" t="s">
        <v>246</v>
      </c>
    </row>
    <row r="244" spans="1:5" x14ac:dyDescent="0.2">
      <c r="A244" t="str">
        <f>HYPERLINK("http://www.twitter.com/santawclaus/status/798175181940420608", "798175181940420608")</f>
        <v>798175181940420608</v>
      </c>
      <c r="B244" s="2">
        <v>42688.615358796298</v>
      </c>
      <c r="C244">
        <v>1</v>
      </c>
      <c r="D244">
        <v>0</v>
      </c>
      <c r="E244" t="s">
        <v>247</v>
      </c>
    </row>
    <row r="245" spans="1:5" x14ac:dyDescent="0.2">
      <c r="A245" t="str">
        <f>HYPERLINK("http://www.twitter.com/santawclaus/status/798175180342304768", "798175180342304768")</f>
        <v>798175180342304768</v>
      </c>
      <c r="B245" s="2">
        <v>42688.615358796298</v>
      </c>
      <c r="C245">
        <v>1</v>
      </c>
      <c r="D245">
        <v>0</v>
      </c>
      <c r="E245" t="s">
        <v>248</v>
      </c>
    </row>
    <row r="246" spans="1:5" x14ac:dyDescent="0.2">
      <c r="A246" t="str">
        <f>HYPERLINK("http://www.twitter.com/santawclaus/status/798175179063103488", "798175179063103488")</f>
        <v>798175179063103488</v>
      </c>
      <c r="B246" s="2">
        <v>42688.615347222199</v>
      </c>
      <c r="C246">
        <v>1</v>
      </c>
      <c r="D246">
        <v>0</v>
      </c>
      <c r="E246" t="s">
        <v>249</v>
      </c>
    </row>
    <row r="247" spans="1:5" x14ac:dyDescent="0.2">
      <c r="A247" t="str">
        <f>HYPERLINK("http://www.twitter.com/santawclaus/status/798175177020506112", "798175177020506112")</f>
        <v>798175177020506112</v>
      </c>
      <c r="B247" s="2">
        <v>42688.615347222199</v>
      </c>
      <c r="C247">
        <v>1</v>
      </c>
      <c r="D247">
        <v>0</v>
      </c>
      <c r="E247" t="s">
        <v>250</v>
      </c>
    </row>
    <row r="248" spans="1:5" x14ac:dyDescent="0.2">
      <c r="A248" t="str">
        <f>HYPERLINK("http://www.twitter.com/santawclaus/status/798175175631998977", "798175175631998977")</f>
        <v>798175175631998977</v>
      </c>
      <c r="B248" s="2">
        <v>42688.615335648101</v>
      </c>
      <c r="C248">
        <v>1</v>
      </c>
      <c r="D248">
        <v>0</v>
      </c>
      <c r="E248" t="s">
        <v>251</v>
      </c>
    </row>
    <row r="249" spans="1:5" x14ac:dyDescent="0.2">
      <c r="A249" t="str">
        <f>HYPERLINK("http://www.twitter.com/santawclaus/status/798175174277398529", "798175174277398529")</f>
        <v>798175174277398529</v>
      </c>
      <c r="B249" s="2">
        <v>42688.615335648101</v>
      </c>
      <c r="C249">
        <v>1</v>
      </c>
      <c r="D249">
        <v>0</v>
      </c>
      <c r="E249" t="s">
        <v>252</v>
      </c>
    </row>
    <row r="250" spans="1:5" x14ac:dyDescent="0.2">
      <c r="A250" t="str">
        <f>HYPERLINK("http://www.twitter.com/santawclaus/status/798175172998168576", "798175172998168576")</f>
        <v>798175172998168576</v>
      </c>
      <c r="B250" s="2">
        <v>42688.615335648101</v>
      </c>
      <c r="C250">
        <v>1</v>
      </c>
      <c r="D250">
        <v>0</v>
      </c>
      <c r="E250" t="s">
        <v>253</v>
      </c>
    </row>
    <row r="251" spans="1:5" x14ac:dyDescent="0.2">
      <c r="A251" t="str">
        <f>HYPERLINK("http://www.twitter.com/santawclaus/status/798175171878207488", "798175171878207488")</f>
        <v>798175171878207488</v>
      </c>
      <c r="B251" s="2">
        <v>42688.615335648101</v>
      </c>
      <c r="C251">
        <v>1</v>
      </c>
      <c r="D251">
        <v>0</v>
      </c>
      <c r="E251" t="s">
        <v>254</v>
      </c>
    </row>
    <row r="252" spans="1:5" x14ac:dyDescent="0.2">
      <c r="A252" t="str">
        <f>HYPERLINK("http://www.twitter.com/santawclaus/status/798175170460430336", "798175170460430336")</f>
        <v>798175170460430336</v>
      </c>
      <c r="B252" s="2">
        <v>42688.615324074097</v>
      </c>
      <c r="C252">
        <v>0</v>
      </c>
      <c r="D252">
        <v>0</v>
      </c>
      <c r="E252" t="s">
        <v>255</v>
      </c>
    </row>
    <row r="253" spans="1:5" x14ac:dyDescent="0.2">
      <c r="A253" t="str">
        <f>HYPERLINK("http://www.twitter.com/santawclaus/status/798175168132739072", "798175168132739072")</f>
        <v>798175168132739072</v>
      </c>
      <c r="B253" s="2">
        <v>42688.615324074097</v>
      </c>
      <c r="C253">
        <v>0</v>
      </c>
      <c r="D253">
        <v>0</v>
      </c>
      <c r="E253" t="s">
        <v>256</v>
      </c>
    </row>
    <row r="254" spans="1:5" x14ac:dyDescent="0.2">
      <c r="A254" t="str">
        <f>HYPERLINK("http://www.twitter.com/santawclaus/status/798175164970258432", "798175164970258432")</f>
        <v>798175164970258432</v>
      </c>
      <c r="B254" s="2">
        <v>42688.615312499998</v>
      </c>
      <c r="C254">
        <v>1</v>
      </c>
      <c r="D254">
        <v>0</v>
      </c>
      <c r="E254" t="s">
        <v>257</v>
      </c>
    </row>
    <row r="255" spans="1:5" x14ac:dyDescent="0.2">
      <c r="A255" t="str">
        <f>HYPERLINK("http://www.twitter.com/santawclaus/status/798175163258793984", "798175163258793984")</f>
        <v>798175163258793984</v>
      </c>
      <c r="B255" s="2">
        <v>42688.6153009259</v>
      </c>
      <c r="C255">
        <v>1</v>
      </c>
      <c r="D255">
        <v>0</v>
      </c>
      <c r="E255" t="s">
        <v>258</v>
      </c>
    </row>
    <row r="256" spans="1:5" x14ac:dyDescent="0.2">
      <c r="A256" t="str">
        <f>HYPERLINK("http://www.twitter.com/santawclaus/status/798175161748856832", "798175161748856832")</f>
        <v>798175161748856832</v>
      </c>
      <c r="B256" s="2">
        <v>42688.6153009259</v>
      </c>
      <c r="C256">
        <v>1</v>
      </c>
      <c r="D256">
        <v>0</v>
      </c>
      <c r="E256" t="s">
        <v>259</v>
      </c>
    </row>
    <row r="257" spans="1:5" x14ac:dyDescent="0.2">
      <c r="A257" t="str">
        <f>HYPERLINK("http://www.twitter.com/santawclaus/status/798175160326991873", "798175160326991873")</f>
        <v>798175160326991873</v>
      </c>
      <c r="B257" s="2">
        <v>42688.6153009259</v>
      </c>
      <c r="C257">
        <v>1</v>
      </c>
      <c r="D257">
        <v>0</v>
      </c>
      <c r="E257" t="s">
        <v>260</v>
      </c>
    </row>
    <row r="258" spans="1:5" x14ac:dyDescent="0.2">
      <c r="A258" t="str">
        <f>HYPERLINK("http://www.twitter.com/santawclaus/status/798175158968209408", "798175158968209408")</f>
        <v>798175158968209408</v>
      </c>
      <c r="B258" s="2">
        <v>42688.615289351903</v>
      </c>
      <c r="C258">
        <v>1</v>
      </c>
      <c r="D258">
        <v>0</v>
      </c>
      <c r="E258" t="s">
        <v>261</v>
      </c>
    </row>
    <row r="259" spans="1:5" x14ac:dyDescent="0.2">
      <c r="A259" t="str">
        <f>HYPERLINK("http://www.twitter.com/santawclaus/status/798175157441347585", "798175157441347585")</f>
        <v>798175157441347585</v>
      </c>
      <c r="B259" s="2">
        <v>42688.615289351903</v>
      </c>
      <c r="C259">
        <v>1</v>
      </c>
      <c r="D259">
        <v>0</v>
      </c>
      <c r="E259" t="s">
        <v>262</v>
      </c>
    </row>
    <row r="260" spans="1:5" x14ac:dyDescent="0.2">
      <c r="A260" t="str">
        <f>HYPERLINK("http://www.twitter.com/santawclaus/status/798175155931463681", "798175155931463681")</f>
        <v>798175155931463681</v>
      </c>
      <c r="B260" s="2">
        <v>42688.615289351903</v>
      </c>
      <c r="C260">
        <v>1</v>
      </c>
      <c r="D260">
        <v>0</v>
      </c>
      <c r="E260" t="s">
        <v>263</v>
      </c>
    </row>
    <row r="261" spans="1:5" x14ac:dyDescent="0.2">
      <c r="A261" t="str">
        <f>HYPERLINK("http://www.twitter.com/santawclaus/status/798175154429837312", "798175154429837312")</f>
        <v>798175154429837312</v>
      </c>
      <c r="B261" s="2">
        <v>42688.615277777797</v>
      </c>
      <c r="C261">
        <v>1</v>
      </c>
      <c r="D261">
        <v>0</v>
      </c>
      <c r="E261" t="s">
        <v>264</v>
      </c>
    </row>
    <row r="262" spans="1:5" x14ac:dyDescent="0.2">
      <c r="A262" t="str">
        <f>HYPERLINK("http://www.twitter.com/santawclaus/status/798175152840114176", "798175152840114176")</f>
        <v>798175152840114176</v>
      </c>
      <c r="B262" s="2">
        <v>42688.615277777797</v>
      </c>
      <c r="C262">
        <v>1</v>
      </c>
      <c r="D262">
        <v>0</v>
      </c>
      <c r="E262" t="s">
        <v>265</v>
      </c>
    </row>
    <row r="263" spans="1:5" x14ac:dyDescent="0.2">
      <c r="A263" t="str">
        <f>HYPERLINK("http://www.twitter.com/santawclaus/status/798175151280033792", "798175151280033792")</f>
        <v>798175151280033792</v>
      </c>
      <c r="B263" s="2">
        <v>42688.615277777797</v>
      </c>
      <c r="C263">
        <v>1</v>
      </c>
      <c r="D263">
        <v>0</v>
      </c>
      <c r="E263" t="s">
        <v>266</v>
      </c>
    </row>
    <row r="264" spans="1:5" x14ac:dyDescent="0.2">
      <c r="A264" t="str">
        <f>HYPERLINK("http://www.twitter.com/santawclaus/status/798175149866381312", "798175149866381312")</f>
        <v>798175149866381312</v>
      </c>
      <c r="B264" s="2">
        <v>42688.615266203698</v>
      </c>
      <c r="C264">
        <v>1</v>
      </c>
      <c r="D264">
        <v>0</v>
      </c>
      <c r="E264" t="s">
        <v>267</v>
      </c>
    </row>
    <row r="265" spans="1:5" x14ac:dyDescent="0.2">
      <c r="A265" t="str">
        <f>HYPERLINK("http://www.twitter.com/santawclaus/status/798175148276908032", "798175148276908032")</f>
        <v>798175148276908032</v>
      </c>
      <c r="B265" s="2">
        <v>42688.615266203698</v>
      </c>
      <c r="C265">
        <v>1</v>
      </c>
      <c r="D265">
        <v>0</v>
      </c>
      <c r="E265" t="s">
        <v>268</v>
      </c>
    </row>
    <row r="266" spans="1:5" x14ac:dyDescent="0.2">
      <c r="A266" t="str">
        <f>HYPERLINK("http://www.twitter.com/santawclaus/status/798175146137763842", "798175146137763842")</f>
        <v>798175146137763842</v>
      </c>
      <c r="B266" s="2">
        <v>42688.6152546296</v>
      </c>
      <c r="C266">
        <v>1</v>
      </c>
      <c r="D266">
        <v>0</v>
      </c>
      <c r="E266" t="s">
        <v>269</v>
      </c>
    </row>
    <row r="267" spans="1:5" x14ac:dyDescent="0.2">
      <c r="A267" t="str">
        <f>HYPERLINK("http://www.twitter.com/santawclaus/status/798175144963375105", "798175144963375105")</f>
        <v>798175144963375105</v>
      </c>
      <c r="B267" s="2">
        <v>42688.6152546296</v>
      </c>
      <c r="C267">
        <v>1</v>
      </c>
      <c r="D267">
        <v>0</v>
      </c>
      <c r="E267" t="s">
        <v>270</v>
      </c>
    </row>
    <row r="268" spans="1:5" x14ac:dyDescent="0.2">
      <c r="A268" t="str">
        <f>HYPERLINK("http://www.twitter.com/santawclaus/status/798175143705083905", "798175143705083905")</f>
        <v>798175143705083905</v>
      </c>
      <c r="B268" s="2">
        <v>42688.6152546296</v>
      </c>
      <c r="C268">
        <v>1</v>
      </c>
      <c r="D268">
        <v>0</v>
      </c>
      <c r="E268" t="s">
        <v>271</v>
      </c>
    </row>
    <row r="269" spans="1:5" x14ac:dyDescent="0.2">
      <c r="A269" t="str">
        <f>HYPERLINK("http://www.twitter.com/santawclaus/status/798175142241247234", "798175142241247234")</f>
        <v>798175142241247234</v>
      </c>
      <c r="B269" s="2">
        <v>42688.615243055603</v>
      </c>
      <c r="C269">
        <v>1</v>
      </c>
      <c r="D269">
        <v>0</v>
      </c>
      <c r="E269" t="s">
        <v>272</v>
      </c>
    </row>
    <row r="270" spans="1:5" x14ac:dyDescent="0.2">
      <c r="A270" t="str">
        <f>HYPERLINK("http://www.twitter.com/santawclaus/status/798175140785729538", "798175140785729538")</f>
        <v>798175140785729538</v>
      </c>
      <c r="B270" s="2">
        <v>42688.615243055603</v>
      </c>
      <c r="C270">
        <v>1</v>
      </c>
      <c r="D270">
        <v>0</v>
      </c>
      <c r="E270" t="s">
        <v>273</v>
      </c>
    </row>
    <row r="271" spans="1:5" x14ac:dyDescent="0.2">
      <c r="A271" t="str">
        <f>HYPERLINK("http://www.twitter.com/santawclaus/status/798175139502366721", "798175139502366721")</f>
        <v>798175139502366721</v>
      </c>
      <c r="B271" s="2">
        <v>42688.615243055603</v>
      </c>
      <c r="C271">
        <v>1</v>
      </c>
      <c r="D271">
        <v>0</v>
      </c>
      <c r="E271" t="s">
        <v>274</v>
      </c>
    </row>
    <row r="272" spans="1:5" x14ac:dyDescent="0.2">
      <c r="A272" t="str">
        <f>HYPERLINK("http://www.twitter.com/santawclaus/status/798175138298503168", "798175138298503168")</f>
        <v>798175138298503168</v>
      </c>
      <c r="B272" s="2">
        <v>42688.615243055603</v>
      </c>
      <c r="C272">
        <v>1</v>
      </c>
      <c r="D272">
        <v>0</v>
      </c>
      <c r="E272" t="s">
        <v>275</v>
      </c>
    </row>
    <row r="273" spans="1:5" x14ac:dyDescent="0.2">
      <c r="A273" t="str">
        <f>HYPERLINK("http://www.twitter.com/santawclaus/status/798175136675459073", "798175136675459073")</f>
        <v>798175136675459073</v>
      </c>
      <c r="B273" s="2">
        <v>42688.615231481497</v>
      </c>
      <c r="C273">
        <v>1</v>
      </c>
      <c r="D273">
        <v>0</v>
      </c>
      <c r="E273" t="s">
        <v>276</v>
      </c>
    </row>
    <row r="274" spans="1:5" x14ac:dyDescent="0.2">
      <c r="A274" t="str">
        <f>HYPERLINK("http://www.twitter.com/santawclaus/status/798175135392002048", "798175135392002048")</f>
        <v>798175135392002048</v>
      </c>
      <c r="B274" s="2">
        <v>42688.615231481497</v>
      </c>
      <c r="C274">
        <v>1</v>
      </c>
      <c r="D274">
        <v>0</v>
      </c>
      <c r="E274" t="s">
        <v>277</v>
      </c>
    </row>
    <row r="275" spans="1:5" x14ac:dyDescent="0.2">
      <c r="A275" t="str">
        <f>HYPERLINK("http://www.twitter.com/santawclaus/status/798175134108499969", "798175134108499969")</f>
        <v>798175134108499969</v>
      </c>
      <c r="B275" s="2">
        <v>42688.615231481497</v>
      </c>
      <c r="C275">
        <v>1</v>
      </c>
      <c r="D275">
        <v>0</v>
      </c>
      <c r="E275" t="s">
        <v>278</v>
      </c>
    </row>
    <row r="276" spans="1:5" x14ac:dyDescent="0.2">
      <c r="A276" t="str">
        <f>HYPERLINK("http://www.twitter.com/santawclaus/status/798175132753661953", "798175132753661953")</f>
        <v>798175132753661953</v>
      </c>
      <c r="B276" s="2">
        <v>42688.615219907399</v>
      </c>
      <c r="C276">
        <v>1</v>
      </c>
      <c r="D276">
        <v>0</v>
      </c>
      <c r="E276" t="s">
        <v>279</v>
      </c>
    </row>
    <row r="277" spans="1:5" x14ac:dyDescent="0.2">
      <c r="A277" t="str">
        <f>HYPERLINK("http://www.twitter.com/santawclaus/status/798175131403251712", "798175131403251712")</f>
        <v>798175131403251712</v>
      </c>
      <c r="B277" s="2">
        <v>42688.615219907399</v>
      </c>
      <c r="C277">
        <v>1</v>
      </c>
      <c r="D277">
        <v>0</v>
      </c>
      <c r="E277" t="s">
        <v>280</v>
      </c>
    </row>
    <row r="278" spans="1:5" x14ac:dyDescent="0.2">
      <c r="A278" t="str">
        <f>HYPERLINK("http://www.twitter.com/santawclaus/status/798175129960382464", "798175129960382464")</f>
        <v>798175129960382464</v>
      </c>
      <c r="B278" s="2">
        <v>42688.615219907399</v>
      </c>
      <c r="C278">
        <v>1</v>
      </c>
      <c r="D278">
        <v>0</v>
      </c>
      <c r="E278" t="s">
        <v>281</v>
      </c>
    </row>
    <row r="279" spans="1:5" x14ac:dyDescent="0.2">
      <c r="A279" t="str">
        <f>HYPERLINK("http://www.twitter.com/santawclaus/status/798175128429404160", "798175128429404160")</f>
        <v>798175128429404160</v>
      </c>
      <c r="B279" s="2">
        <v>42688.6152083333</v>
      </c>
      <c r="C279">
        <v>1</v>
      </c>
      <c r="D279">
        <v>0</v>
      </c>
      <c r="E279" t="s">
        <v>282</v>
      </c>
    </row>
    <row r="280" spans="1:5" x14ac:dyDescent="0.2">
      <c r="A280" t="str">
        <f>HYPERLINK("http://www.twitter.com/santawclaus/status/798175127250829312", "798175127250829312")</f>
        <v>798175127250829312</v>
      </c>
      <c r="B280" s="2">
        <v>42688.6152083333</v>
      </c>
      <c r="C280">
        <v>1</v>
      </c>
      <c r="D280">
        <v>0</v>
      </c>
      <c r="E280" t="s">
        <v>283</v>
      </c>
    </row>
    <row r="281" spans="1:5" x14ac:dyDescent="0.2">
      <c r="A281" t="str">
        <f>HYPERLINK("http://www.twitter.com/santawclaus/status/798175125975797760", "798175125975797760")</f>
        <v>798175125975797760</v>
      </c>
      <c r="B281" s="2">
        <v>42688.6152083333</v>
      </c>
      <c r="C281">
        <v>1</v>
      </c>
      <c r="D281">
        <v>0</v>
      </c>
      <c r="E281" t="s">
        <v>284</v>
      </c>
    </row>
    <row r="282" spans="1:5" x14ac:dyDescent="0.2">
      <c r="A282" t="str">
        <f>HYPERLINK("http://www.twitter.com/santawclaus/status/798175124579028994", "798175124579028994")</f>
        <v>798175124579028994</v>
      </c>
      <c r="B282" s="2">
        <v>42688.615196759303</v>
      </c>
      <c r="C282">
        <v>1</v>
      </c>
      <c r="D282">
        <v>0</v>
      </c>
      <c r="E282" t="s">
        <v>285</v>
      </c>
    </row>
    <row r="283" spans="1:5" x14ac:dyDescent="0.2">
      <c r="A283" t="str">
        <f>HYPERLINK("http://www.twitter.com/santawclaus/status/798175123396325376", "798175123396325376")</f>
        <v>798175123396325376</v>
      </c>
      <c r="B283" s="2">
        <v>42688.615196759303</v>
      </c>
      <c r="C283">
        <v>1</v>
      </c>
      <c r="D283">
        <v>0</v>
      </c>
      <c r="E283" t="s">
        <v>286</v>
      </c>
    </row>
    <row r="284" spans="1:5" x14ac:dyDescent="0.2">
      <c r="A284" t="str">
        <f>HYPERLINK("http://www.twitter.com/santawclaus/status/798175122075090944", "798175122075090944")</f>
        <v>798175122075090944</v>
      </c>
      <c r="B284" s="2">
        <v>42688.615196759303</v>
      </c>
      <c r="C284">
        <v>1</v>
      </c>
      <c r="D284">
        <v>0</v>
      </c>
      <c r="E284" t="s">
        <v>287</v>
      </c>
    </row>
    <row r="285" spans="1:5" x14ac:dyDescent="0.2">
      <c r="A285" t="str">
        <f>HYPERLINK("http://www.twitter.com/santawclaus/status/798175120862904320", "798175120862904320")</f>
        <v>798175120862904320</v>
      </c>
      <c r="B285" s="2">
        <v>42688.615185185197</v>
      </c>
      <c r="C285">
        <v>1</v>
      </c>
      <c r="D285">
        <v>0</v>
      </c>
      <c r="E285" t="s">
        <v>288</v>
      </c>
    </row>
    <row r="286" spans="1:5" x14ac:dyDescent="0.2">
      <c r="A286" t="str">
        <f>HYPERLINK("http://www.twitter.com/santawclaus/status/798175119562551296", "798175119562551296")</f>
        <v>798175119562551296</v>
      </c>
      <c r="B286" s="2">
        <v>42688.615185185197</v>
      </c>
      <c r="C286">
        <v>1</v>
      </c>
      <c r="D286">
        <v>0</v>
      </c>
      <c r="E286" t="s">
        <v>289</v>
      </c>
    </row>
    <row r="287" spans="1:5" x14ac:dyDescent="0.2">
      <c r="A287" t="str">
        <f>HYPERLINK("http://www.twitter.com/santawclaus/status/798175118178603008", "798175118178603008")</f>
        <v>798175118178603008</v>
      </c>
      <c r="B287" s="2">
        <v>42688.615185185197</v>
      </c>
      <c r="C287">
        <v>1</v>
      </c>
      <c r="D287">
        <v>0</v>
      </c>
      <c r="E287" t="s">
        <v>290</v>
      </c>
    </row>
    <row r="288" spans="1:5" x14ac:dyDescent="0.2">
      <c r="A288" t="str">
        <f>HYPERLINK("http://www.twitter.com/santawclaus/status/798175116714737664", "798175116714737664")</f>
        <v>798175116714737664</v>
      </c>
      <c r="B288" s="2">
        <v>42688.615173611099</v>
      </c>
      <c r="C288">
        <v>1</v>
      </c>
      <c r="D288">
        <v>0</v>
      </c>
      <c r="E288" t="s">
        <v>291</v>
      </c>
    </row>
    <row r="289" spans="1:5" x14ac:dyDescent="0.2">
      <c r="A289" t="str">
        <f>HYPERLINK("http://www.twitter.com/santawclaus/status/798175115460669440", "798175115460669440")</f>
        <v>798175115460669440</v>
      </c>
      <c r="B289" s="2">
        <v>42688.615173611099</v>
      </c>
      <c r="C289">
        <v>1</v>
      </c>
      <c r="D289">
        <v>0</v>
      </c>
      <c r="E289" t="s">
        <v>292</v>
      </c>
    </row>
    <row r="290" spans="1:5" x14ac:dyDescent="0.2">
      <c r="A290" t="str">
        <f>HYPERLINK("http://www.twitter.com/santawclaus/status/798175114311438336", "798175114311438336")</f>
        <v>798175114311438336</v>
      </c>
      <c r="B290" s="2">
        <v>42688.615173611099</v>
      </c>
      <c r="C290">
        <v>1</v>
      </c>
      <c r="D290">
        <v>0</v>
      </c>
      <c r="E290" t="s">
        <v>293</v>
      </c>
    </row>
    <row r="291" spans="1:5" x14ac:dyDescent="0.2">
      <c r="A291" t="str">
        <f>HYPERLINK("http://www.twitter.com/santawclaus/status/798175112914763776", "798175112914763776")</f>
        <v>798175112914763776</v>
      </c>
      <c r="B291" s="2">
        <v>42688.615162037</v>
      </c>
      <c r="C291">
        <v>1</v>
      </c>
      <c r="D291">
        <v>0</v>
      </c>
      <c r="E291" t="s">
        <v>294</v>
      </c>
    </row>
    <row r="292" spans="1:5" x14ac:dyDescent="0.2">
      <c r="A292" t="str">
        <f>HYPERLINK("http://www.twitter.com/santawclaus/status/798175111698403328", "798175111698403328")</f>
        <v>798175111698403328</v>
      </c>
      <c r="B292" s="2">
        <v>42688.615162037</v>
      </c>
      <c r="C292">
        <v>1</v>
      </c>
      <c r="D292">
        <v>0</v>
      </c>
      <c r="E292" t="s">
        <v>295</v>
      </c>
    </row>
    <row r="293" spans="1:5" x14ac:dyDescent="0.2">
      <c r="A293" t="str">
        <f>HYPERLINK("http://www.twitter.com/santawclaus/status/798175110423162880", "798175110423162880")</f>
        <v>798175110423162880</v>
      </c>
      <c r="B293" s="2">
        <v>42688.615162037</v>
      </c>
      <c r="C293">
        <v>1</v>
      </c>
      <c r="D293">
        <v>0</v>
      </c>
      <c r="E293" t="s">
        <v>296</v>
      </c>
    </row>
    <row r="294" spans="1:5" x14ac:dyDescent="0.2">
      <c r="A294" t="str">
        <f>HYPERLINK("http://www.twitter.com/santawclaus/status/798175108842061824", "798175108842061824")</f>
        <v>798175108842061824</v>
      </c>
      <c r="B294" s="2">
        <v>42688.615150463003</v>
      </c>
      <c r="C294">
        <v>1</v>
      </c>
      <c r="D294">
        <v>0</v>
      </c>
      <c r="E294" t="s">
        <v>297</v>
      </c>
    </row>
    <row r="295" spans="1:5" x14ac:dyDescent="0.2">
      <c r="A295" t="str">
        <f>HYPERLINK("http://www.twitter.com/santawclaus/status/798175107533283332", "798175107533283332")</f>
        <v>798175107533283332</v>
      </c>
      <c r="B295" s="2">
        <v>42688.615150463003</v>
      </c>
      <c r="C295">
        <v>1</v>
      </c>
      <c r="D295">
        <v>0</v>
      </c>
      <c r="E295" t="s">
        <v>298</v>
      </c>
    </row>
    <row r="296" spans="1:5" x14ac:dyDescent="0.2">
      <c r="A296" t="str">
        <f>HYPERLINK("http://www.twitter.com/santawclaus/status/798175106161725440", "798175106161725440")</f>
        <v>798175106161725440</v>
      </c>
      <c r="B296" s="2">
        <v>42688.615150463003</v>
      </c>
      <c r="C296">
        <v>1</v>
      </c>
      <c r="D296">
        <v>0</v>
      </c>
      <c r="E296" t="s">
        <v>299</v>
      </c>
    </row>
    <row r="297" spans="1:5" x14ac:dyDescent="0.2">
      <c r="A297" t="str">
        <f>HYPERLINK("http://www.twitter.com/santawclaus/status/798175104475820032", "798175104475820032")</f>
        <v>798175104475820032</v>
      </c>
      <c r="B297" s="2">
        <v>42688.615138888897</v>
      </c>
      <c r="C297">
        <v>1</v>
      </c>
      <c r="D297">
        <v>0</v>
      </c>
      <c r="E297" t="s">
        <v>300</v>
      </c>
    </row>
    <row r="298" spans="1:5" x14ac:dyDescent="0.2">
      <c r="A298" t="str">
        <f>HYPERLINK("http://www.twitter.com/santawclaus/status/798175103217520640", "798175103217520640")</f>
        <v>798175103217520640</v>
      </c>
      <c r="B298" s="2">
        <v>42688.615138888897</v>
      </c>
      <c r="C298">
        <v>1</v>
      </c>
      <c r="D298">
        <v>0</v>
      </c>
      <c r="E298" t="s">
        <v>301</v>
      </c>
    </row>
    <row r="299" spans="1:5" x14ac:dyDescent="0.2">
      <c r="A299" t="str">
        <f>HYPERLINK("http://www.twitter.com/santawclaus/status/798175102047240192", "798175102047240192")</f>
        <v>798175102047240192</v>
      </c>
      <c r="B299" s="2">
        <v>42688.615138888897</v>
      </c>
      <c r="C299">
        <v>1</v>
      </c>
      <c r="D299">
        <v>0</v>
      </c>
      <c r="E299" t="s">
        <v>302</v>
      </c>
    </row>
    <row r="300" spans="1:5" x14ac:dyDescent="0.2">
      <c r="A300" t="str">
        <f>HYPERLINK("http://www.twitter.com/santawclaus/status/798175100638003200", "798175100638003200")</f>
        <v>798175100638003200</v>
      </c>
      <c r="B300" s="2">
        <v>42688.615138888897</v>
      </c>
      <c r="C300">
        <v>1</v>
      </c>
      <c r="D300">
        <v>0</v>
      </c>
      <c r="E300" t="s">
        <v>303</v>
      </c>
    </row>
    <row r="301" spans="1:5" x14ac:dyDescent="0.2">
      <c r="A301" t="str">
        <f>HYPERLINK("http://www.twitter.com/santawclaus/status/798175099413209092", "798175099413209092")</f>
        <v>798175099413209092</v>
      </c>
      <c r="B301" s="2">
        <v>42688.615127314799</v>
      </c>
      <c r="C301">
        <v>1</v>
      </c>
      <c r="D301">
        <v>0</v>
      </c>
      <c r="E301" t="s">
        <v>304</v>
      </c>
    </row>
    <row r="302" spans="1:5" x14ac:dyDescent="0.2">
      <c r="A302" t="str">
        <f>HYPERLINK("http://www.twitter.com/santawclaus/status/798175098226307072", "798175098226307072")</f>
        <v>798175098226307072</v>
      </c>
      <c r="B302" s="2">
        <v>42688.615127314799</v>
      </c>
      <c r="C302">
        <v>1</v>
      </c>
      <c r="D302">
        <v>0</v>
      </c>
      <c r="E302" t="s">
        <v>305</v>
      </c>
    </row>
    <row r="303" spans="1:5" x14ac:dyDescent="0.2">
      <c r="A303" t="str">
        <f>HYPERLINK("http://www.twitter.com/santawclaus/status/798175097077035012", "798175097077035012")</f>
        <v>798175097077035012</v>
      </c>
      <c r="B303" s="2">
        <v>42688.615127314799</v>
      </c>
      <c r="C303">
        <v>1</v>
      </c>
      <c r="D303">
        <v>0</v>
      </c>
      <c r="E303" t="s">
        <v>306</v>
      </c>
    </row>
    <row r="304" spans="1:5" x14ac:dyDescent="0.2">
      <c r="A304" t="str">
        <f>HYPERLINK("http://www.twitter.com/santawclaus/status/798175095730700288", "798175095730700288")</f>
        <v>798175095730700288</v>
      </c>
      <c r="B304" s="2">
        <v>42688.6151157407</v>
      </c>
      <c r="C304">
        <v>1</v>
      </c>
      <c r="D304">
        <v>0</v>
      </c>
      <c r="E304" t="s">
        <v>307</v>
      </c>
    </row>
    <row r="305" spans="1:5" x14ac:dyDescent="0.2">
      <c r="A305" t="str">
        <f>HYPERLINK("http://www.twitter.com/santawclaus/status/798175094468210689", "798175094468210689")</f>
        <v>798175094468210689</v>
      </c>
      <c r="B305" s="2">
        <v>42688.6151157407</v>
      </c>
      <c r="C305">
        <v>1</v>
      </c>
      <c r="D305">
        <v>0</v>
      </c>
      <c r="E305" t="s">
        <v>308</v>
      </c>
    </row>
    <row r="306" spans="1:5" x14ac:dyDescent="0.2">
      <c r="A306" t="str">
        <f>HYPERLINK("http://www.twitter.com/santawclaus/status/798175093205516288", "798175093205516288")</f>
        <v>798175093205516288</v>
      </c>
      <c r="B306" s="2">
        <v>42688.6151157407</v>
      </c>
      <c r="C306">
        <v>1</v>
      </c>
      <c r="D306">
        <v>0</v>
      </c>
      <c r="E306" t="s">
        <v>309</v>
      </c>
    </row>
    <row r="307" spans="1:5" x14ac:dyDescent="0.2">
      <c r="A307" t="str">
        <f>HYPERLINK("http://www.twitter.com/santawclaus/status/798175091607609344", "798175091607609344")</f>
        <v>798175091607609344</v>
      </c>
      <c r="B307" s="2">
        <v>42688.615104166704</v>
      </c>
      <c r="C307">
        <v>1</v>
      </c>
      <c r="D307">
        <v>0</v>
      </c>
      <c r="E307" t="s">
        <v>310</v>
      </c>
    </row>
    <row r="308" spans="1:5" x14ac:dyDescent="0.2">
      <c r="A308" t="str">
        <f>HYPERLINK("http://www.twitter.com/santawclaus/status/798175090169040898", "798175090169040898")</f>
        <v>798175090169040898</v>
      </c>
      <c r="B308" s="2">
        <v>42688.615104166704</v>
      </c>
      <c r="C308">
        <v>1</v>
      </c>
      <c r="D308">
        <v>0</v>
      </c>
      <c r="E308" t="s">
        <v>311</v>
      </c>
    </row>
    <row r="309" spans="1:5" x14ac:dyDescent="0.2">
      <c r="A309" t="str">
        <f>HYPERLINK("http://www.twitter.com/santawclaus/status/798175088877142016", "798175088877142016")</f>
        <v>798175088877142016</v>
      </c>
      <c r="B309" s="2">
        <v>42688.615104166704</v>
      </c>
      <c r="C309">
        <v>1</v>
      </c>
      <c r="D309">
        <v>0</v>
      </c>
      <c r="E309" t="s">
        <v>312</v>
      </c>
    </row>
    <row r="310" spans="1:5" x14ac:dyDescent="0.2">
      <c r="A310" t="str">
        <f>HYPERLINK("http://www.twitter.com/santawclaus/status/798175087623020544", "798175087623020544")</f>
        <v>798175087623020544</v>
      </c>
      <c r="B310" s="2">
        <v>42688.615092592598</v>
      </c>
      <c r="C310">
        <v>1</v>
      </c>
      <c r="D310">
        <v>0</v>
      </c>
      <c r="E310" t="s">
        <v>313</v>
      </c>
    </row>
    <row r="311" spans="1:5" x14ac:dyDescent="0.2">
      <c r="A311" t="str">
        <f>HYPERLINK("http://www.twitter.com/santawclaus/status/798175085249105920", "798175085249105920")</f>
        <v>798175085249105920</v>
      </c>
      <c r="B311" s="2">
        <v>42688.615092592598</v>
      </c>
      <c r="C311">
        <v>1</v>
      </c>
      <c r="D311">
        <v>0</v>
      </c>
      <c r="E311" t="s">
        <v>314</v>
      </c>
    </row>
    <row r="312" spans="1:5" x14ac:dyDescent="0.2">
      <c r="A312" t="str">
        <f>HYPERLINK("http://www.twitter.com/santawclaus/status/798175084104085505", "798175084104085505")</f>
        <v>798175084104085505</v>
      </c>
      <c r="B312" s="2">
        <v>42688.615092592598</v>
      </c>
      <c r="C312">
        <v>1</v>
      </c>
      <c r="D312">
        <v>0</v>
      </c>
      <c r="E312" t="s">
        <v>315</v>
      </c>
    </row>
    <row r="313" spans="1:5" x14ac:dyDescent="0.2">
      <c r="A313" t="str">
        <f>HYPERLINK("http://www.twitter.com/santawclaus/status/798175082757636096", "798175082757636096")</f>
        <v>798175082757636096</v>
      </c>
      <c r="B313" s="2">
        <v>42688.615081018499</v>
      </c>
      <c r="C313">
        <v>1</v>
      </c>
      <c r="D313">
        <v>0</v>
      </c>
      <c r="E313" t="s">
        <v>316</v>
      </c>
    </row>
    <row r="314" spans="1:5" x14ac:dyDescent="0.2">
      <c r="A314" t="str">
        <f>HYPERLINK("http://www.twitter.com/santawclaus/status/798175081491025921", "798175081491025921")</f>
        <v>798175081491025921</v>
      </c>
      <c r="B314" s="2">
        <v>42688.615081018499</v>
      </c>
      <c r="C314">
        <v>1</v>
      </c>
      <c r="D314">
        <v>0</v>
      </c>
      <c r="E314" t="s">
        <v>317</v>
      </c>
    </row>
    <row r="315" spans="1:5" x14ac:dyDescent="0.2">
      <c r="A315" t="str">
        <f>HYPERLINK("http://www.twitter.com/santawclaus/status/798175080182415360", "798175080182415360")</f>
        <v>798175080182415360</v>
      </c>
      <c r="B315" s="2">
        <v>42688.615081018499</v>
      </c>
      <c r="C315">
        <v>1</v>
      </c>
      <c r="D315">
        <v>0</v>
      </c>
      <c r="E315" t="s">
        <v>318</v>
      </c>
    </row>
    <row r="316" spans="1:5" x14ac:dyDescent="0.2">
      <c r="A316" t="str">
        <f>HYPERLINK("http://www.twitter.com/santawclaus/status/798175078529650688", "798175078529650688")</f>
        <v>798175078529650688</v>
      </c>
      <c r="B316" s="2">
        <v>42688.6150694444</v>
      </c>
      <c r="C316">
        <v>1</v>
      </c>
      <c r="D316">
        <v>0</v>
      </c>
      <c r="E316" t="s">
        <v>319</v>
      </c>
    </row>
    <row r="317" spans="1:5" x14ac:dyDescent="0.2">
      <c r="A317" t="str">
        <f>HYPERLINK("http://www.twitter.com/santawclaus/status/798175076919046144", "798175076919046144")</f>
        <v>798175076919046144</v>
      </c>
      <c r="B317" s="2">
        <v>42688.6150694444</v>
      </c>
      <c r="C317">
        <v>1</v>
      </c>
      <c r="D317">
        <v>0</v>
      </c>
      <c r="E317" t="s">
        <v>320</v>
      </c>
    </row>
    <row r="318" spans="1:5" x14ac:dyDescent="0.2">
      <c r="A318" t="str">
        <f>HYPERLINK("http://www.twitter.com/santawclaus/status/798175075451203584", "798175075451203584")</f>
        <v>798175075451203584</v>
      </c>
      <c r="B318" s="2">
        <v>42688.6150694444</v>
      </c>
      <c r="C318">
        <v>1</v>
      </c>
      <c r="D318">
        <v>0</v>
      </c>
      <c r="E318" t="s">
        <v>321</v>
      </c>
    </row>
    <row r="319" spans="1:5" x14ac:dyDescent="0.2">
      <c r="A319" t="str">
        <f>HYPERLINK("http://www.twitter.com/santawclaus/status/798175074234798080", "798175074234798080")</f>
        <v>798175074234798080</v>
      </c>
      <c r="B319" s="2">
        <v>42688.615057870396</v>
      </c>
      <c r="C319">
        <v>1</v>
      </c>
      <c r="D319">
        <v>0</v>
      </c>
      <c r="E319" t="s">
        <v>322</v>
      </c>
    </row>
    <row r="320" spans="1:5" x14ac:dyDescent="0.2">
      <c r="A320" t="str">
        <f>HYPERLINK("http://www.twitter.com/santawclaus/status/798175073077227520", "798175073077227520")</f>
        <v>798175073077227520</v>
      </c>
      <c r="B320" s="2">
        <v>42688.615057870396</v>
      </c>
      <c r="C320">
        <v>1</v>
      </c>
      <c r="D320">
        <v>0</v>
      </c>
      <c r="E320" t="s">
        <v>323</v>
      </c>
    </row>
    <row r="321" spans="1:5" x14ac:dyDescent="0.2">
      <c r="A321" t="str">
        <f>HYPERLINK("http://www.twitter.com/santawclaus/status/798175071726616576", "798175071726616576")</f>
        <v>798175071726616576</v>
      </c>
      <c r="B321" s="2">
        <v>42688.615057870396</v>
      </c>
      <c r="C321">
        <v>1</v>
      </c>
      <c r="D321">
        <v>0</v>
      </c>
      <c r="E321" t="s">
        <v>324</v>
      </c>
    </row>
    <row r="322" spans="1:5" x14ac:dyDescent="0.2">
      <c r="A322" t="str">
        <f>HYPERLINK("http://www.twitter.com/santawclaus/status/798175070615142400", "798175070615142400")</f>
        <v>798175070615142400</v>
      </c>
      <c r="B322" s="2">
        <v>42688.615046296298</v>
      </c>
      <c r="C322">
        <v>1</v>
      </c>
      <c r="D322">
        <v>0</v>
      </c>
      <c r="E322" t="s">
        <v>325</v>
      </c>
    </row>
    <row r="323" spans="1:5" x14ac:dyDescent="0.2">
      <c r="A323" t="str">
        <f>HYPERLINK("http://www.twitter.com/santawclaus/status/798175069293969408", "798175069293969408")</f>
        <v>798175069293969408</v>
      </c>
      <c r="B323" s="2">
        <v>42688.615046296298</v>
      </c>
      <c r="C323">
        <v>1</v>
      </c>
      <c r="D323">
        <v>0</v>
      </c>
      <c r="E323" t="s">
        <v>326</v>
      </c>
    </row>
    <row r="324" spans="1:5" x14ac:dyDescent="0.2">
      <c r="A324" t="str">
        <f>HYPERLINK("http://www.twitter.com/santawclaus/status/798175068081848320", "798175068081848320")</f>
        <v>798175068081848320</v>
      </c>
      <c r="B324" s="2">
        <v>42688.615046296298</v>
      </c>
      <c r="C324">
        <v>1</v>
      </c>
      <c r="D324">
        <v>0</v>
      </c>
      <c r="E324" t="s">
        <v>327</v>
      </c>
    </row>
    <row r="325" spans="1:5" x14ac:dyDescent="0.2">
      <c r="A325" t="str">
        <f>HYPERLINK("http://www.twitter.com/santawclaus/status/798175066693496832", "798175066693496832")</f>
        <v>798175066693496832</v>
      </c>
      <c r="B325" s="2">
        <v>42688.615034722199</v>
      </c>
      <c r="C325">
        <v>2</v>
      </c>
      <c r="D325">
        <v>0</v>
      </c>
      <c r="E325" t="s">
        <v>328</v>
      </c>
    </row>
    <row r="326" spans="1:5" x14ac:dyDescent="0.2">
      <c r="A326" t="str">
        <f>HYPERLINK("http://www.twitter.com/santawclaus/status/798175065347162114", "798175065347162114")</f>
        <v>798175065347162114</v>
      </c>
      <c r="B326" s="2">
        <v>42688.615034722199</v>
      </c>
      <c r="C326">
        <v>2</v>
      </c>
      <c r="D326">
        <v>0</v>
      </c>
      <c r="E326" t="s">
        <v>329</v>
      </c>
    </row>
    <row r="327" spans="1:5" x14ac:dyDescent="0.2">
      <c r="A327" t="str">
        <f>HYPERLINK("http://www.twitter.com/santawclaus/status/798175064063668224", "798175064063668224")</f>
        <v>798175064063668224</v>
      </c>
      <c r="B327" s="2">
        <v>42688.615034722199</v>
      </c>
      <c r="C327">
        <v>2</v>
      </c>
      <c r="D327">
        <v>0</v>
      </c>
      <c r="E327" t="s">
        <v>330</v>
      </c>
    </row>
    <row r="328" spans="1:5" x14ac:dyDescent="0.2">
      <c r="A328" t="str">
        <f>HYPERLINK("http://www.twitter.com/santawclaus/status/798175062687973376", "798175062687973376")</f>
        <v>798175062687973376</v>
      </c>
      <c r="B328" s="2">
        <v>42688.615023148202</v>
      </c>
      <c r="C328">
        <v>2</v>
      </c>
      <c r="D328">
        <v>0</v>
      </c>
      <c r="E328" t="s">
        <v>331</v>
      </c>
    </row>
    <row r="329" spans="1:5" x14ac:dyDescent="0.2">
      <c r="A329" t="str">
        <f>HYPERLINK("http://www.twitter.com/santawclaus/status/798175061375074304", "798175061375074304")</f>
        <v>798175061375074304</v>
      </c>
      <c r="B329" s="2">
        <v>42688.615023148202</v>
      </c>
      <c r="C329">
        <v>2</v>
      </c>
      <c r="D329">
        <v>0</v>
      </c>
      <c r="E329" t="s">
        <v>332</v>
      </c>
    </row>
    <row r="330" spans="1:5" x14ac:dyDescent="0.2">
      <c r="A330" t="str">
        <f>HYPERLINK("http://www.twitter.com/santawclaus/status/798175060045414401", "798175060045414401")</f>
        <v>798175060045414401</v>
      </c>
      <c r="B330" s="2">
        <v>42688.615023148202</v>
      </c>
      <c r="C330">
        <v>2</v>
      </c>
      <c r="D330">
        <v>0</v>
      </c>
      <c r="E330" t="s">
        <v>333</v>
      </c>
    </row>
    <row r="331" spans="1:5" x14ac:dyDescent="0.2">
      <c r="A331" t="str">
        <f>HYPERLINK("http://www.twitter.com/santawclaus/status/798175058711773184", "798175058711773184")</f>
        <v>798175058711773184</v>
      </c>
      <c r="B331" s="2">
        <v>42688.615023148202</v>
      </c>
      <c r="C331">
        <v>2</v>
      </c>
      <c r="D331">
        <v>0</v>
      </c>
      <c r="E331" t="s">
        <v>334</v>
      </c>
    </row>
    <row r="332" spans="1:5" x14ac:dyDescent="0.2">
      <c r="A332" t="str">
        <f>HYPERLINK("http://www.twitter.com/santawclaus/status/798175057394614272", "798175057394614272")</f>
        <v>798175057394614272</v>
      </c>
      <c r="B332" s="2">
        <v>42688.615011574097</v>
      </c>
      <c r="C332">
        <v>2</v>
      </c>
      <c r="D332">
        <v>0</v>
      </c>
      <c r="E332" t="s">
        <v>335</v>
      </c>
    </row>
    <row r="333" spans="1:5" x14ac:dyDescent="0.2">
      <c r="A333" t="str">
        <f>HYPERLINK("http://www.twitter.com/santawclaus/status/798175055872139265", "798175055872139265")</f>
        <v>798175055872139265</v>
      </c>
      <c r="B333" s="2">
        <v>42688.615011574097</v>
      </c>
      <c r="C333">
        <v>2</v>
      </c>
      <c r="D333">
        <v>0</v>
      </c>
      <c r="E333" t="s">
        <v>336</v>
      </c>
    </row>
    <row r="334" spans="1:5" x14ac:dyDescent="0.2">
      <c r="A334" t="str">
        <f>HYPERLINK("http://www.twitter.com/santawclaus/status/798175054462910465", "798175054462910465")</f>
        <v>798175054462910465</v>
      </c>
      <c r="B334" s="2">
        <v>42688.615011574097</v>
      </c>
      <c r="C334">
        <v>2</v>
      </c>
      <c r="D334">
        <v>0</v>
      </c>
      <c r="E334" t="s">
        <v>337</v>
      </c>
    </row>
    <row r="335" spans="1:5" x14ac:dyDescent="0.2">
      <c r="A335" t="str">
        <f>HYPERLINK("http://www.twitter.com/santawclaus/status/798175053036847104", "798175053036847104")</f>
        <v>798175053036847104</v>
      </c>
      <c r="B335" s="2">
        <v>42688.614999999998</v>
      </c>
      <c r="C335">
        <v>2</v>
      </c>
      <c r="D335">
        <v>0</v>
      </c>
      <c r="E335" t="s">
        <v>338</v>
      </c>
    </row>
    <row r="336" spans="1:5" x14ac:dyDescent="0.2">
      <c r="A336" t="str">
        <f>HYPERLINK("http://www.twitter.com/santawclaus/status/798175051455627264", "798175051455627264")</f>
        <v>798175051455627264</v>
      </c>
      <c r="B336" s="2">
        <v>42688.614999999998</v>
      </c>
      <c r="C336">
        <v>2</v>
      </c>
      <c r="D336">
        <v>0</v>
      </c>
      <c r="E336" t="s">
        <v>339</v>
      </c>
    </row>
    <row r="337" spans="1:5" x14ac:dyDescent="0.2">
      <c r="A337" t="str">
        <f>HYPERLINK("http://www.twitter.com/santawclaus/status/798175050176331776", "798175050176331776")</f>
        <v>798175050176331776</v>
      </c>
      <c r="B337" s="2">
        <v>42688.614988425899</v>
      </c>
      <c r="C337">
        <v>2</v>
      </c>
      <c r="D337">
        <v>0</v>
      </c>
      <c r="E337" t="s">
        <v>340</v>
      </c>
    </row>
    <row r="338" spans="1:5" x14ac:dyDescent="0.2">
      <c r="A338" t="str">
        <f>HYPERLINK("http://www.twitter.com/santawclaus/status/798175048683102208", "798175048683102208")</f>
        <v>798175048683102208</v>
      </c>
      <c r="B338" s="2">
        <v>42688.614988425899</v>
      </c>
      <c r="C338">
        <v>2</v>
      </c>
      <c r="D338">
        <v>0</v>
      </c>
      <c r="E338" t="s">
        <v>341</v>
      </c>
    </row>
    <row r="339" spans="1:5" x14ac:dyDescent="0.2">
      <c r="A339" t="str">
        <f>HYPERLINK("http://www.twitter.com/santawclaus/status/798175047378763776", "798175047378763776")</f>
        <v>798175047378763776</v>
      </c>
      <c r="B339" s="2">
        <v>42688.614988425899</v>
      </c>
      <c r="C339">
        <v>2</v>
      </c>
      <c r="D339">
        <v>0</v>
      </c>
      <c r="E339" t="s">
        <v>342</v>
      </c>
    </row>
    <row r="340" spans="1:5" x14ac:dyDescent="0.2">
      <c r="A340" t="str">
        <f>HYPERLINK("http://www.twitter.com/santawclaus/status/798175046166528000", "798175046166528000")</f>
        <v>798175046166528000</v>
      </c>
      <c r="B340" s="2">
        <v>42688.614988425899</v>
      </c>
      <c r="C340">
        <v>2</v>
      </c>
      <c r="D340">
        <v>0</v>
      </c>
      <c r="E340" t="s">
        <v>343</v>
      </c>
    </row>
    <row r="341" spans="1:5" x14ac:dyDescent="0.2">
      <c r="A341" t="str">
        <f>HYPERLINK("http://www.twitter.com/santawclaus/status/798175044476116992", "798175044476116992")</f>
        <v>798175044476116992</v>
      </c>
      <c r="B341" s="2">
        <v>42688.614976851903</v>
      </c>
      <c r="C341">
        <v>2</v>
      </c>
      <c r="D341">
        <v>0</v>
      </c>
      <c r="E341" t="s">
        <v>344</v>
      </c>
    </row>
    <row r="342" spans="1:5" x14ac:dyDescent="0.2">
      <c r="A342" t="str">
        <f>HYPERLINK("http://www.twitter.com/santawclaus/status/798175043029233664", "798175043029233664")</f>
        <v>798175043029233664</v>
      </c>
      <c r="B342" s="2">
        <v>42688.614976851903</v>
      </c>
      <c r="C342">
        <v>3</v>
      </c>
      <c r="D342">
        <v>0</v>
      </c>
      <c r="E342" t="s">
        <v>345</v>
      </c>
    </row>
    <row r="343" spans="1:5" x14ac:dyDescent="0.2">
      <c r="A343" t="str">
        <f>HYPERLINK("http://www.twitter.com/santawclaus/status/798175041875836929", "798175041875836929")</f>
        <v>798175041875836929</v>
      </c>
      <c r="B343" s="2">
        <v>42688.614976851903</v>
      </c>
      <c r="C343">
        <v>2</v>
      </c>
      <c r="D343">
        <v>0</v>
      </c>
      <c r="E343" t="s">
        <v>346</v>
      </c>
    </row>
    <row r="344" spans="1:5" x14ac:dyDescent="0.2">
      <c r="A344" t="str">
        <f>HYPERLINK("http://www.twitter.com/santawclaus/status/798175039896125440", "798175039896125440")</f>
        <v>798175039896125440</v>
      </c>
      <c r="B344" s="2">
        <v>42688.614965277797</v>
      </c>
      <c r="C344">
        <v>2</v>
      </c>
      <c r="D344">
        <v>0</v>
      </c>
      <c r="E344" t="s">
        <v>347</v>
      </c>
    </row>
    <row r="345" spans="1:5" x14ac:dyDescent="0.2">
      <c r="A345" t="str">
        <f>HYPERLINK("http://www.twitter.com/santawclaus/status/798175038251876352", "798175038251876352")</f>
        <v>798175038251876352</v>
      </c>
      <c r="B345" s="2">
        <v>42688.614965277797</v>
      </c>
      <c r="C345">
        <v>2</v>
      </c>
      <c r="D345">
        <v>0</v>
      </c>
      <c r="E345" t="s">
        <v>348</v>
      </c>
    </row>
    <row r="346" spans="1:5" x14ac:dyDescent="0.2">
      <c r="A346" t="str">
        <f>HYPERLINK("http://www.twitter.com/santawclaus/status/798175036548988928", "798175036548988928")</f>
        <v>798175036548988928</v>
      </c>
      <c r="B346" s="2">
        <v>42688.614953703698</v>
      </c>
      <c r="C346">
        <v>2</v>
      </c>
      <c r="D346">
        <v>0</v>
      </c>
      <c r="E346" t="s">
        <v>349</v>
      </c>
    </row>
    <row r="347" spans="1:5" x14ac:dyDescent="0.2">
      <c r="A347" t="str">
        <f>HYPERLINK("http://www.twitter.com/santawclaus/status/798175035160608769", "798175035160608769")</f>
        <v>798175035160608769</v>
      </c>
      <c r="B347" s="2">
        <v>42688.614953703698</v>
      </c>
      <c r="C347">
        <v>2</v>
      </c>
      <c r="D347">
        <v>0</v>
      </c>
      <c r="E347" t="s">
        <v>350</v>
      </c>
    </row>
    <row r="348" spans="1:5" x14ac:dyDescent="0.2">
      <c r="A348" t="str">
        <f>HYPERLINK("http://www.twitter.com/santawclaus/status/798175033466224641", "798175033466224641")</f>
        <v>798175033466224641</v>
      </c>
      <c r="B348" s="2">
        <v>42688.614953703698</v>
      </c>
      <c r="C348">
        <v>2</v>
      </c>
      <c r="D348">
        <v>0</v>
      </c>
      <c r="E348" t="s">
        <v>351</v>
      </c>
    </row>
    <row r="349" spans="1:5" x14ac:dyDescent="0.2">
      <c r="A349" t="str">
        <f>HYPERLINK("http://www.twitter.com/santawclaus/status/798175031977242624", "798175031977242624")</f>
        <v>798175031977242624</v>
      </c>
      <c r="B349" s="2">
        <v>42688.6149421296</v>
      </c>
      <c r="C349">
        <v>2</v>
      </c>
      <c r="D349">
        <v>0</v>
      </c>
      <c r="E349" t="s">
        <v>352</v>
      </c>
    </row>
    <row r="350" spans="1:5" x14ac:dyDescent="0.2">
      <c r="A350" t="str">
        <f>HYPERLINK("http://www.twitter.com/santawclaus/status/798175030622330880", "798175030622330880")</f>
        <v>798175030622330880</v>
      </c>
      <c r="B350" s="2">
        <v>42688.6149421296</v>
      </c>
      <c r="C350">
        <v>2</v>
      </c>
      <c r="D350">
        <v>0</v>
      </c>
      <c r="E350" t="s">
        <v>353</v>
      </c>
    </row>
    <row r="351" spans="1:5" x14ac:dyDescent="0.2">
      <c r="A351" t="str">
        <f>HYPERLINK("http://www.twitter.com/santawclaus/status/798175028978352129", "798175028978352129")</f>
        <v>798175028978352129</v>
      </c>
      <c r="B351" s="2">
        <v>42688.614930555603</v>
      </c>
      <c r="C351">
        <v>2</v>
      </c>
      <c r="D351">
        <v>0</v>
      </c>
      <c r="E351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Schellman</cp:lastModifiedBy>
  <dcterms:created xsi:type="dcterms:W3CDTF">2016-12-13T02:33:19Z</dcterms:created>
  <dcterms:modified xsi:type="dcterms:W3CDTF">2016-12-28T00:55:40Z</dcterms:modified>
</cp:coreProperties>
</file>