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08. UEX\GARNOCEX\Resultados\Límites Atterberg\"/>
    </mc:Choice>
  </mc:AlternateContent>
  <xr:revisionPtr revIDLastSave="0" documentId="13_ncr:1_{6292FFDE-5C73-43F1-9059-579D8094D3E3}" xr6:coauthVersionLast="47" xr6:coauthVersionMax="47" xr10:uidLastSave="{00000000-0000-0000-0000-000000000000}"/>
  <bookViews>
    <workbookView xWindow="28680" yWindow="-120" windowWidth="29040" windowHeight="15720" xr2:uid="{54F2618E-75C8-4925-A5A8-FB2EED8F16F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8" i="1" l="1"/>
  <c r="S37" i="1"/>
  <c r="S39" i="1" s="1"/>
  <c r="H42" i="1"/>
  <c r="I42" i="1"/>
  <c r="H43" i="1"/>
  <c r="J43" i="1" s="1"/>
  <c r="I43" i="1"/>
  <c r="I41" i="1"/>
  <c r="H41" i="1"/>
  <c r="I40" i="1"/>
  <c r="H40" i="1"/>
  <c r="I39" i="1"/>
  <c r="H39" i="1"/>
  <c r="I38" i="1"/>
  <c r="H38" i="1"/>
  <c r="I37" i="1"/>
  <c r="H37" i="1"/>
  <c r="H23" i="1"/>
  <c r="I23" i="1"/>
  <c r="H24" i="1"/>
  <c r="I24" i="1"/>
  <c r="H26" i="1"/>
  <c r="I26" i="1"/>
  <c r="H25" i="1"/>
  <c r="I25" i="1"/>
  <c r="I22" i="1"/>
  <c r="H22" i="1"/>
  <c r="J42" i="1" l="1"/>
  <c r="J41" i="1"/>
  <c r="J40" i="1"/>
  <c r="J39" i="1"/>
  <c r="J38" i="1"/>
  <c r="J37" i="1"/>
  <c r="J23" i="1"/>
  <c r="J26" i="1"/>
  <c r="J25" i="1"/>
  <c r="J24" i="1"/>
  <c r="J22" i="1"/>
  <c r="S23" i="1" l="1"/>
  <c r="S22" i="1"/>
  <c r="S24" i="1" s="1"/>
  <c r="H8" i="1" l="1"/>
  <c r="I8" i="1"/>
  <c r="H9" i="1"/>
  <c r="I9" i="1"/>
  <c r="H10" i="1"/>
  <c r="I10" i="1"/>
  <c r="I7" i="1"/>
  <c r="H7" i="1"/>
  <c r="J8" i="1" l="1"/>
  <c r="J9" i="1"/>
  <c r="J10" i="1"/>
  <c r="J7" i="1"/>
  <c r="S8" i="1" l="1"/>
  <c r="S7" i="1"/>
  <c r="S9" i="1" l="1"/>
</calcChain>
</file>

<file path=xl/sharedStrings.xml><?xml version="1.0" encoding="utf-8"?>
<sst xmlns="http://schemas.openxmlformats.org/spreadsheetml/2006/main" count="69" uniqueCount="25">
  <si>
    <t>ID</t>
  </si>
  <si>
    <t>d (mm)</t>
  </si>
  <si>
    <t>t (g)</t>
  </si>
  <si>
    <t>t+s+a (g)</t>
  </si>
  <si>
    <t>t+s (g)</t>
  </si>
  <si>
    <t>a</t>
  </si>
  <si>
    <t>s</t>
  </si>
  <si>
    <t>w</t>
  </si>
  <si>
    <t>G1</t>
  </si>
  <si>
    <t>G2</t>
  </si>
  <si>
    <t>G3</t>
  </si>
  <si>
    <t>G4</t>
  </si>
  <si>
    <t>b</t>
  </si>
  <si>
    <t>wl</t>
  </si>
  <si>
    <t>Muestra</t>
  </si>
  <si>
    <t>Fecha</t>
  </si>
  <si>
    <t>LL</t>
  </si>
  <si>
    <t>LP</t>
  </si>
  <si>
    <t>Límite</t>
  </si>
  <si>
    <t>E2ZH-1</t>
  </si>
  <si>
    <t>NP</t>
  </si>
  <si>
    <t>E1ZH-1</t>
  </si>
  <si>
    <t>G5</t>
  </si>
  <si>
    <t>E2ZA-1</t>
  </si>
  <si>
    <t>P13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</si>
</sst>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909645669291339"/>
                  <c:y val="5.23640274132400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Hoja1!$D$7:$D$10</c:f>
              <c:numCache>
                <c:formatCode>General</c:formatCode>
                <c:ptCount val="4"/>
                <c:pt idx="0">
                  <c:v>7.3</c:v>
                </c:pt>
                <c:pt idx="1">
                  <c:v>12.1</c:v>
                </c:pt>
                <c:pt idx="2">
                  <c:v>13.3</c:v>
                </c:pt>
                <c:pt idx="3">
                  <c:v>9.1999999999999993</c:v>
                </c:pt>
              </c:numCache>
            </c:numRef>
          </c:xVal>
          <c:yVal>
            <c:numRef>
              <c:f>Hoja1!$J$7:$J$10</c:f>
              <c:numCache>
                <c:formatCode>0.00%</c:formatCode>
                <c:ptCount val="4"/>
                <c:pt idx="0">
                  <c:v>0.37157757496740551</c:v>
                </c:pt>
                <c:pt idx="1">
                  <c:v>0.39266409266409286</c:v>
                </c:pt>
                <c:pt idx="2">
                  <c:v>0.39028152718858472</c:v>
                </c:pt>
                <c:pt idx="3">
                  <c:v>0.38592923952826269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F-45E3-8439-10C673554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5199"/>
        <c:axId val="58687119"/>
      </c:scatterChart>
      <c:valAx>
        <c:axId val="5868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</a:t>
                </a:r>
                <a:r>
                  <a:rPr lang="es-ES" baseline="0"/>
                  <a:t> (mm)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687119"/>
        <c:crosses val="autoZero"/>
        <c:crossBetween val="midCat"/>
      </c:valAx>
      <c:valAx>
        <c:axId val="586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w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68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909645669291339"/>
                  <c:y val="5.23640274132400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Hoja1!$D$22:$D$25</c:f>
              <c:numCache>
                <c:formatCode>General</c:formatCode>
                <c:ptCount val="4"/>
                <c:pt idx="0">
                  <c:v>7.1</c:v>
                </c:pt>
                <c:pt idx="1">
                  <c:v>8.4</c:v>
                </c:pt>
                <c:pt idx="2">
                  <c:v>10.7</c:v>
                </c:pt>
                <c:pt idx="3">
                  <c:v>14.1</c:v>
                </c:pt>
              </c:numCache>
            </c:numRef>
          </c:xVal>
          <c:yVal>
            <c:numRef>
              <c:f>Hoja1!$J$22:$J$25</c:f>
              <c:numCache>
                <c:formatCode>0.00%</c:formatCode>
                <c:ptCount val="4"/>
                <c:pt idx="0">
                  <c:v>0.33848531684698563</c:v>
                </c:pt>
                <c:pt idx="1">
                  <c:v>0.33660245183887966</c:v>
                </c:pt>
                <c:pt idx="2">
                  <c:v>0.3426695842450766</c:v>
                </c:pt>
                <c:pt idx="3">
                  <c:v>0.35872781065088716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B-4095-A08E-5811F3E13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5199"/>
        <c:axId val="58687119"/>
      </c:scatterChart>
      <c:valAx>
        <c:axId val="5868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</a:t>
                </a:r>
                <a:r>
                  <a:rPr lang="es-ES" baseline="0"/>
                  <a:t> (mm)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687119"/>
        <c:crosses val="autoZero"/>
        <c:crossBetween val="midCat"/>
      </c:valAx>
      <c:valAx>
        <c:axId val="586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w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68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974693788276465"/>
                  <c:y val="0.218095578961720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Hoja1!$D$37:$D$42</c:f>
              <c:numCache>
                <c:formatCode>General</c:formatCode>
                <c:ptCount val="6"/>
                <c:pt idx="0">
                  <c:v>10.6</c:v>
                </c:pt>
                <c:pt idx="1">
                  <c:v>9.8000000000000007</c:v>
                </c:pt>
                <c:pt idx="2">
                  <c:v>10.9</c:v>
                </c:pt>
                <c:pt idx="3">
                  <c:v>7.5</c:v>
                </c:pt>
                <c:pt idx="4">
                  <c:v>12.8</c:v>
                </c:pt>
                <c:pt idx="5">
                  <c:v>15.2</c:v>
                </c:pt>
              </c:numCache>
            </c:numRef>
          </c:xVal>
          <c:yVal>
            <c:numRef>
              <c:f>Hoja1!$J$37:$J$42</c:f>
              <c:numCache>
                <c:formatCode>0.00%</c:formatCode>
                <c:ptCount val="6"/>
                <c:pt idx="0">
                  <c:v>0.31564019448946473</c:v>
                </c:pt>
                <c:pt idx="1">
                  <c:v>0.29922027290448366</c:v>
                </c:pt>
                <c:pt idx="2">
                  <c:v>0.30817236255572072</c:v>
                </c:pt>
                <c:pt idx="3">
                  <c:v>0.27779714186127569</c:v>
                </c:pt>
                <c:pt idx="4">
                  <c:v>0.32459207459207468</c:v>
                </c:pt>
                <c:pt idx="5">
                  <c:v>0.33942667220606559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6-4D1B-8777-3C9EA80DA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5199"/>
        <c:axId val="58687119"/>
      </c:scatterChart>
      <c:valAx>
        <c:axId val="5868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</a:t>
                </a:r>
                <a:r>
                  <a:rPr lang="es-ES" baseline="0"/>
                  <a:t> (mm)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687119"/>
        <c:crosses val="autoZero"/>
        <c:crossBetween val="midCat"/>
      </c:valAx>
      <c:valAx>
        <c:axId val="586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w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68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185737</xdr:rowOff>
    </xdr:from>
    <xdr:to>
      <xdr:col>16</xdr:col>
      <xdr:colOff>276225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6C4407-76E0-DDEA-681C-6253F2000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16</xdr:row>
      <xdr:rowOff>57150</xdr:rowOff>
    </xdr:from>
    <xdr:to>
      <xdr:col>16</xdr:col>
      <xdr:colOff>247650</xdr:colOff>
      <xdr:row>30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C8A650-1283-4AB1-AFD1-77D859CF9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285750</xdr:colOff>
      <xdr:row>31</xdr:row>
      <xdr:rowOff>38100</xdr:rowOff>
    </xdr:from>
    <xdr:to>
      <xdr:col>16</xdr:col>
      <xdr:colOff>285750</xdr:colOff>
      <xdr:row>46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D65C7A5-73D6-445A-AA11-CFFDECF91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2575-C590-47F1-B761-54F8246C54B5}">
  <dimension ref="B5:S43"/>
  <sheetViews>
    <sheetView tabSelected="1" topLeftCell="A16" workbookViewId="0">
      <selection activeCell="D44" sqref="D44"/>
    </sheetView>
  </sheetViews>
  <sheetFormatPr baseColWidth="10" defaultRowHeight="15" x14ac:dyDescent="0.25"/>
  <cols>
    <col min="1" max="16384" width="11.42578125" style="1"/>
  </cols>
  <sheetData>
    <row r="5" spans="2:19" x14ac:dyDescent="0.25">
      <c r="B5" s="10" t="s">
        <v>14</v>
      </c>
      <c r="C5" s="10"/>
      <c r="D5" s="10" t="s">
        <v>19</v>
      </c>
      <c r="E5" s="10"/>
      <c r="F5" s="10"/>
      <c r="G5" s="10"/>
      <c r="H5" s="2" t="s">
        <v>15</v>
      </c>
      <c r="I5" s="11">
        <v>45670</v>
      </c>
      <c r="J5" s="10"/>
    </row>
    <row r="6" spans="2:19" x14ac:dyDescent="0.25">
      <c r="B6" s="2" t="s">
        <v>18</v>
      </c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2:19" x14ac:dyDescent="0.25">
      <c r="B7" s="10" t="s">
        <v>16</v>
      </c>
      <c r="C7" s="2" t="s">
        <v>8</v>
      </c>
      <c r="D7" s="2">
        <v>7.3</v>
      </c>
      <c r="E7" s="2">
        <v>92.4</v>
      </c>
      <c r="F7" s="2">
        <v>123.96</v>
      </c>
      <c r="G7" s="2">
        <v>115.41</v>
      </c>
      <c r="H7" s="2">
        <f>F7-G7</f>
        <v>8.5499999999999972</v>
      </c>
      <c r="I7" s="2">
        <f>G7-E7</f>
        <v>23.009999999999991</v>
      </c>
      <c r="J7" s="4">
        <f>H7/I7</f>
        <v>0.37157757496740551</v>
      </c>
      <c r="R7" s="2" t="s">
        <v>5</v>
      </c>
      <c r="S7" s="2">
        <f>SLOPE(J7:J10,D7:D10)</f>
        <v>3.0816653887293819E-3</v>
      </c>
    </row>
    <row r="8" spans="2:19" x14ac:dyDescent="0.25">
      <c r="B8" s="10"/>
      <c r="C8" s="2" t="s">
        <v>9</v>
      </c>
      <c r="D8" s="2">
        <v>12.1</v>
      </c>
      <c r="E8" s="2">
        <v>100.15</v>
      </c>
      <c r="F8" s="2">
        <v>136.22</v>
      </c>
      <c r="G8" s="2">
        <v>126.05</v>
      </c>
      <c r="H8" s="2">
        <f t="shared" ref="H8:H10" si="0">F8-G8</f>
        <v>10.170000000000002</v>
      </c>
      <c r="I8" s="2">
        <f t="shared" ref="I8:I10" si="1">G8-E8</f>
        <v>25.899999999999991</v>
      </c>
      <c r="J8" s="4">
        <f t="shared" ref="J8:J10" si="2">H8/I8</f>
        <v>0.39266409266409286</v>
      </c>
      <c r="R8" s="2" t="s">
        <v>12</v>
      </c>
      <c r="S8" s="2">
        <f>INTERCEPT(J7:J10,D7:D10)</f>
        <v>0.3528326636401462</v>
      </c>
    </row>
    <row r="9" spans="2:19" x14ac:dyDescent="0.25">
      <c r="B9" s="10"/>
      <c r="C9" s="2" t="s">
        <v>10</v>
      </c>
      <c r="D9" s="2">
        <v>13.3</v>
      </c>
      <c r="E9" s="2">
        <v>180.63</v>
      </c>
      <c r="F9" s="2">
        <v>216.68</v>
      </c>
      <c r="G9" s="2">
        <v>206.56</v>
      </c>
      <c r="H9" s="2">
        <f t="shared" si="0"/>
        <v>10.120000000000005</v>
      </c>
      <c r="I9" s="2">
        <f t="shared" si="1"/>
        <v>25.930000000000007</v>
      </c>
      <c r="J9" s="4">
        <f t="shared" si="2"/>
        <v>0.39028152718858472</v>
      </c>
      <c r="R9" s="2" t="s">
        <v>13</v>
      </c>
      <c r="S9" s="4">
        <f>S7*10+S8</f>
        <v>0.38364931752744003</v>
      </c>
    </row>
    <row r="10" spans="2:19" x14ac:dyDescent="0.25">
      <c r="B10" s="10"/>
      <c r="C10" s="2" t="s">
        <v>11</v>
      </c>
      <c r="D10" s="2">
        <v>9.1999999999999993</v>
      </c>
      <c r="E10" s="2">
        <v>187.99</v>
      </c>
      <c r="F10" s="2">
        <v>222.07</v>
      </c>
      <c r="G10" s="2">
        <v>212.58</v>
      </c>
      <c r="H10" s="2">
        <f t="shared" si="0"/>
        <v>9.4899999999999807</v>
      </c>
      <c r="I10" s="2">
        <f t="shared" si="1"/>
        <v>24.590000000000003</v>
      </c>
      <c r="J10" s="4">
        <f t="shared" si="2"/>
        <v>0.38592923952826269</v>
      </c>
    </row>
    <row r="11" spans="2:19" x14ac:dyDescent="0.25">
      <c r="B11" s="2" t="s">
        <v>17</v>
      </c>
      <c r="C11" s="2" t="s">
        <v>20</v>
      </c>
      <c r="D11" s="2"/>
      <c r="E11" s="2"/>
      <c r="F11" s="2"/>
      <c r="G11" s="2"/>
      <c r="H11" s="2"/>
      <c r="I11" s="2"/>
      <c r="J11" s="2"/>
    </row>
    <row r="20" spans="2:19" x14ac:dyDescent="0.25">
      <c r="B20" s="10" t="s">
        <v>14</v>
      </c>
      <c r="C20" s="10"/>
      <c r="D20" s="10" t="s">
        <v>21</v>
      </c>
      <c r="E20" s="10"/>
      <c r="F20" s="10"/>
      <c r="G20" s="10"/>
      <c r="H20" s="2" t="s">
        <v>15</v>
      </c>
      <c r="I20" s="11">
        <v>45677</v>
      </c>
      <c r="J20" s="10"/>
    </row>
    <row r="21" spans="2:19" x14ac:dyDescent="0.25">
      <c r="B21" s="2" t="s">
        <v>18</v>
      </c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</row>
    <row r="22" spans="2:19" x14ac:dyDescent="0.25">
      <c r="B22" s="7" t="s">
        <v>16</v>
      </c>
      <c r="C22" s="2" t="s">
        <v>8</v>
      </c>
      <c r="D22" s="2">
        <v>7.1</v>
      </c>
      <c r="E22" s="2">
        <v>92.41</v>
      </c>
      <c r="F22" s="2">
        <v>127.05</v>
      </c>
      <c r="G22" s="2">
        <v>118.29</v>
      </c>
      <c r="H22" s="2">
        <f>F22-G22</f>
        <v>8.7599999999999909</v>
      </c>
      <c r="I22" s="2">
        <f>G22-E22</f>
        <v>25.88000000000001</v>
      </c>
      <c r="J22" s="4">
        <f>H22/I22</f>
        <v>0.33848531684698563</v>
      </c>
      <c r="R22" s="2" t="s">
        <v>5</v>
      </c>
      <c r="S22" s="2">
        <f>SLOPE(J22:J25,D22:D25)</f>
        <v>3.0885920372807512E-3</v>
      </c>
    </row>
    <row r="23" spans="2:19" x14ac:dyDescent="0.25">
      <c r="B23" s="8"/>
      <c r="C23" s="2" t="s">
        <v>9</v>
      </c>
      <c r="D23" s="2">
        <v>8.4</v>
      </c>
      <c r="E23" s="2">
        <v>100.14</v>
      </c>
      <c r="F23" s="2">
        <v>138.30000000000001</v>
      </c>
      <c r="G23" s="2">
        <v>128.69</v>
      </c>
      <c r="H23" s="2">
        <f t="shared" ref="H23:H24" si="3">F23-G23</f>
        <v>9.6100000000000136</v>
      </c>
      <c r="I23" s="2">
        <f t="shared" ref="I23:I24" si="4">G23-E23</f>
        <v>28.549999999999997</v>
      </c>
      <c r="J23" s="4">
        <f t="shared" ref="J23:J24" si="5">H23/I23</f>
        <v>0.33660245183887966</v>
      </c>
      <c r="R23" s="2" t="s">
        <v>12</v>
      </c>
      <c r="S23" s="2">
        <f>INTERCEPT(J22:J25,D22:D25)</f>
        <v>0.31300372611985366</v>
      </c>
    </row>
    <row r="24" spans="2:19" x14ac:dyDescent="0.25">
      <c r="B24" s="8"/>
      <c r="C24" s="2" t="s">
        <v>10</v>
      </c>
      <c r="D24" s="2">
        <v>10.7</v>
      </c>
      <c r="E24" s="2">
        <v>180.61</v>
      </c>
      <c r="F24" s="2">
        <v>241.97</v>
      </c>
      <c r="G24" s="2">
        <v>226.31</v>
      </c>
      <c r="H24" s="2">
        <f t="shared" si="3"/>
        <v>15.659999999999997</v>
      </c>
      <c r="I24" s="2">
        <f t="shared" si="4"/>
        <v>45.699999999999989</v>
      </c>
      <c r="J24" s="4">
        <f t="shared" si="5"/>
        <v>0.3426695842450766</v>
      </c>
      <c r="R24" s="2" t="s">
        <v>13</v>
      </c>
      <c r="S24" s="4">
        <f>S22*10+S23</f>
        <v>0.34388964649266118</v>
      </c>
    </row>
    <row r="25" spans="2:19" x14ac:dyDescent="0.25">
      <c r="B25" s="8"/>
      <c r="C25" s="2" t="s">
        <v>22</v>
      </c>
      <c r="D25" s="2">
        <v>14.1</v>
      </c>
      <c r="E25" s="2">
        <v>181.27</v>
      </c>
      <c r="F25" s="2">
        <v>236.38</v>
      </c>
      <c r="G25" s="2">
        <v>221.83</v>
      </c>
      <c r="H25" s="2">
        <f>F25-G25</f>
        <v>14.549999999999983</v>
      </c>
      <c r="I25" s="2">
        <f>G25-E25</f>
        <v>40.56</v>
      </c>
      <c r="J25" s="4">
        <f>H25/I25</f>
        <v>0.35872781065088716</v>
      </c>
    </row>
    <row r="26" spans="2:19" x14ac:dyDescent="0.25">
      <c r="B26" s="9"/>
      <c r="C26" s="5" t="s">
        <v>11</v>
      </c>
      <c r="D26" s="5">
        <v>11.7</v>
      </c>
      <c r="E26" s="5">
        <v>187.95</v>
      </c>
      <c r="F26" s="5">
        <v>240.5</v>
      </c>
      <c r="G26" s="5">
        <v>226.42</v>
      </c>
      <c r="H26" s="5">
        <f>F26-G26</f>
        <v>14.080000000000013</v>
      </c>
      <c r="I26" s="5">
        <f>G26-E26</f>
        <v>38.47</v>
      </c>
      <c r="J26" s="6">
        <f>H26/I26</f>
        <v>0.36599948011437516</v>
      </c>
    </row>
    <row r="27" spans="2:19" x14ac:dyDescent="0.25">
      <c r="B27" s="2" t="s">
        <v>17</v>
      </c>
      <c r="C27" s="2" t="s">
        <v>20</v>
      </c>
      <c r="D27" s="2"/>
      <c r="E27" s="2"/>
      <c r="F27" s="2"/>
      <c r="G27" s="2"/>
      <c r="H27" s="2"/>
      <c r="I27" s="2"/>
      <c r="J27" s="3"/>
    </row>
    <row r="35" spans="2:19" x14ac:dyDescent="0.25">
      <c r="B35" s="10" t="s">
        <v>14</v>
      </c>
      <c r="C35" s="10"/>
      <c r="D35" s="10" t="s">
        <v>23</v>
      </c>
      <c r="E35" s="10"/>
      <c r="F35" s="10"/>
      <c r="G35" s="10"/>
      <c r="H35" s="2" t="s">
        <v>15</v>
      </c>
      <c r="I35" s="11">
        <v>45678</v>
      </c>
      <c r="J35" s="10"/>
    </row>
    <row r="36" spans="2:19" x14ac:dyDescent="0.25">
      <c r="B36" s="2" t="s">
        <v>18</v>
      </c>
      <c r="C36" s="2" t="s">
        <v>0</v>
      </c>
      <c r="D36" s="2" t="s">
        <v>1</v>
      </c>
      <c r="E36" s="2" t="s">
        <v>2</v>
      </c>
      <c r="F36" s="2" t="s">
        <v>3</v>
      </c>
      <c r="G36" s="2" t="s">
        <v>4</v>
      </c>
      <c r="H36" s="2" t="s">
        <v>5</v>
      </c>
      <c r="I36" s="2" t="s">
        <v>6</v>
      </c>
      <c r="J36" s="2" t="s">
        <v>7</v>
      </c>
    </row>
    <row r="37" spans="2:19" x14ac:dyDescent="0.25">
      <c r="B37" s="7" t="s">
        <v>16</v>
      </c>
      <c r="C37" s="2" t="s">
        <v>9</v>
      </c>
      <c r="D37" s="2">
        <v>10.6</v>
      </c>
      <c r="E37" s="2">
        <v>100.16</v>
      </c>
      <c r="F37" s="2">
        <v>132.63</v>
      </c>
      <c r="G37" s="2">
        <v>124.84</v>
      </c>
      <c r="H37" s="2">
        <f>F37-G37</f>
        <v>7.789999999999992</v>
      </c>
      <c r="I37" s="2">
        <f>G37-E37</f>
        <v>24.680000000000007</v>
      </c>
      <c r="J37" s="4">
        <f>H37/I37</f>
        <v>0.31564019448946473</v>
      </c>
      <c r="R37" s="2" t="s">
        <v>5</v>
      </c>
      <c r="S37" s="2">
        <f>SLOPE(J37:J42,D37:D42)</f>
        <v>7.8763317708988069E-3</v>
      </c>
    </row>
    <row r="38" spans="2:19" x14ac:dyDescent="0.25">
      <c r="B38" s="8"/>
      <c r="C38" s="2" t="s">
        <v>10</v>
      </c>
      <c r="D38" s="2">
        <v>9.8000000000000007</v>
      </c>
      <c r="E38" s="2">
        <v>180.64</v>
      </c>
      <c r="F38" s="2">
        <v>220.63</v>
      </c>
      <c r="G38" s="2">
        <v>211.42</v>
      </c>
      <c r="H38" s="2">
        <f t="shared" ref="H38:H39" si="6">F38-G38</f>
        <v>9.210000000000008</v>
      </c>
      <c r="I38" s="2">
        <f t="shared" ref="I38:I39" si="7">G38-E38</f>
        <v>30.78</v>
      </c>
      <c r="J38" s="4">
        <f t="shared" ref="J38:J39" si="8">H38/I38</f>
        <v>0.29922027290448366</v>
      </c>
      <c r="R38" s="2" t="s">
        <v>12</v>
      </c>
      <c r="S38" s="2">
        <f>INTERCEPT(J37:J42,D37:D42)</f>
        <v>0.22311829271884082</v>
      </c>
    </row>
    <row r="39" spans="2:19" x14ac:dyDescent="0.25">
      <c r="B39" s="8"/>
      <c r="C39" s="2" t="s">
        <v>11</v>
      </c>
      <c r="D39" s="2">
        <v>10.9</v>
      </c>
      <c r="E39" s="2">
        <v>187.95</v>
      </c>
      <c r="F39" s="2">
        <v>231.97</v>
      </c>
      <c r="G39" s="2">
        <v>221.6</v>
      </c>
      <c r="H39" s="2">
        <f t="shared" si="6"/>
        <v>10.370000000000005</v>
      </c>
      <c r="I39" s="2">
        <f t="shared" si="7"/>
        <v>33.650000000000006</v>
      </c>
      <c r="J39" s="4">
        <f t="shared" si="8"/>
        <v>0.30817236255572072</v>
      </c>
      <c r="R39" s="2" t="s">
        <v>13</v>
      </c>
      <c r="S39" s="4">
        <f>S37*10+S38</f>
        <v>0.30188161042782891</v>
      </c>
    </row>
    <row r="40" spans="2:19" x14ac:dyDescent="0.25">
      <c r="B40" s="8"/>
      <c r="C40" s="2" t="s">
        <v>22</v>
      </c>
      <c r="D40" s="2">
        <v>7.5</v>
      </c>
      <c r="E40" s="2">
        <v>181.26</v>
      </c>
      <c r="F40" s="2">
        <v>217.92</v>
      </c>
      <c r="G40" s="2">
        <v>209.95</v>
      </c>
      <c r="H40" s="2">
        <f>F40-G40</f>
        <v>7.9699999999999989</v>
      </c>
      <c r="I40" s="2">
        <f>G40-E40</f>
        <v>28.689999999999998</v>
      </c>
      <c r="J40" s="4">
        <f>H40/I40</f>
        <v>0.27779714186127569</v>
      </c>
    </row>
    <row r="41" spans="2:19" x14ac:dyDescent="0.25">
      <c r="B41" s="8"/>
      <c r="C41" s="12" t="s">
        <v>8</v>
      </c>
      <c r="D41" s="12">
        <v>12.8</v>
      </c>
      <c r="E41" s="12">
        <v>92.42</v>
      </c>
      <c r="F41" s="12">
        <v>137.88</v>
      </c>
      <c r="G41" s="12">
        <v>126.74</v>
      </c>
      <c r="H41" s="12">
        <f>F41-G41</f>
        <v>11.14</v>
      </c>
      <c r="I41" s="12">
        <f>G41-E41</f>
        <v>34.319999999999993</v>
      </c>
      <c r="J41" s="13">
        <f>H41/I41</f>
        <v>0.32459207459207468</v>
      </c>
    </row>
    <row r="42" spans="2:19" x14ac:dyDescent="0.25">
      <c r="B42" s="9"/>
      <c r="C42" s="12" t="s">
        <v>24</v>
      </c>
      <c r="D42" s="12">
        <v>15.2</v>
      </c>
      <c r="E42" s="12">
        <v>93.1</v>
      </c>
      <c r="F42" s="12">
        <v>157.58000000000001</v>
      </c>
      <c r="G42" s="12">
        <v>141.24</v>
      </c>
      <c r="H42" s="12">
        <f>F42-G42</f>
        <v>16.340000000000003</v>
      </c>
      <c r="I42" s="12">
        <f>G42-E42</f>
        <v>48.140000000000015</v>
      </c>
      <c r="J42" s="13">
        <f>H42/I42</f>
        <v>0.33942667220606559</v>
      </c>
    </row>
    <row r="43" spans="2:19" x14ac:dyDescent="0.25">
      <c r="B43" s="2" t="s">
        <v>17</v>
      </c>
      <c r="C43" s="2" t="s">
        <v>8</v>
      </c>
      <c r="D43" s="2"/>
      <c r="E43" s="2">
        <v>92.43</v>
      </c>
      <c r="F43" s="2">
        <v>125.17</v>
      </c>
      <c r="G43" s="2">
        <v>119.56</v>
      </c>
      <c r="H43" s="12">
        <f>F43-G43</f>
        <v>5.6099999999999994</v>
      </c>
      <c r="I43" s="12">
        <f>G43-E43</f>
        <v>27.129999999999995</v>
      </c>
      <c r="J43" s="13">
        <f>H43/I43</f>
        <v>0.20678215997051236</v>
      </c>
    </row>
  </sheetData>
  <mergeCells count="12">
    <mergeCell ref="B35:C35"/>
    <mergeCell ref="D35:G35"/>
    <mergeCell ref="I35:J35"/>
    <mergeCell ref="B37:B42"/>
    <mergeCell ref="B22:B26"/>
    <mergeCell ref="B5:C5"/>
    <mergeCell ref="I5:J5"/>
    <mergeCell ref="B7:B10"/>
    <mergeCell ref="D5:G5"/>
    <mergeCell ref="B20:C20"/>
    <mergeCell ref="D20:G20"/>
    <mergeCell ref="I20:J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Plaza Caballero</dc:creator>
  <cp:lastModifiedBy>Pablo Plaza Caballero</cp:lastModifiedBy>
  <dcterms:created xsi:type="dcterms:W3CDTF">2025-01-13T14:05:34Z</dcterms:created>
  <dcterms:modified xsi:type="dcterms:W3CDTF">2025-01-23T13:20:41Z</dcterms:modified>
</cp:coreProperties>
</file>