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22" i="7" l="1"/>
  <c r="F143" i="7"/>
  <c r="G91" i="7"/>
  <c r="H70" i="7"/>
  <c r="G60" i="7"/>
  <c r="F120" i="7"/>
  <c r="H59" i="7"/>
  <c r="H174" i="7"/>
  <c r="G128" i="7"/>
  <c r="H106" i="7"/>
  <c r="G107" i="7"/>
  <c r="G61" i="7"/>
  <c r="F59" i="7"/>
  <c r="H81" i="7"/>
  <c r="F102" i="7"/>
  <c r="H109" i="7"/>
  <c r="F156" i="7"/>
  <c r="F63" i="7"/>
  <c r="F108" i="7"/>
  <c r="H66" i="7"/>
  <c r="F79" i="7"/>
  <c r="H119" i="7"/>
  <c r="F129" i="7"/>
  <c r="F77" i="7"/>
  <c r="G146" i="7"/>
  <c r="G131" i="7"/>
  <c r="H130" i="7"/>
  <c r="G104" i="7"/>
  <c r="H140" i="7"/>
  <c r="F73" i="7"/>
  <c r="G95" i="7"/>
  <c r="H159" i="7"/>
  <c r="G118" i="7"/>
  <c r="G168" i="7"/>
  <c r="F112" i="7"/>
  <c r="G78" i="7"/>
  <c r="H143" i="7"/>
  <c r="H123" i="7"/>
  <c r="H73" i="7"/>
  <c r="H82" i="7"/>
  <c r="F89" i="7"/>
  <c r="H97" i="7"/>
  <c r="G160" i="7"/>
  <c r="H126" i="7"/>
  <c r="G103" i="7"/>
  <c r="G126" i="7"/>
  <c r="G94" i="7"/>
  <c r="F125" i="7"/>
  <c r="H168" i="7"/>
  <c r="G167" i="7"/>
  <c r="G135" i="7"/>
  <c r="F158" i="7"/>
  <c r="H112" i="7"/>
  <c r="H65" i="7"/>
  <c r="F100" i="7"/>
  <c r="F76" i="7"/>
  <c r="H134" i="7"/>
  <c r="F71" i="7"/>
  <c r="G165" i="7"/>
  <c r="F124" i="7"/>
  <c r="H114" i="7"/>
  <c r="H64" i="7"/>
  <c r="G62" i="7"/>
  <c r="F82" i="7"/>
  <c r="H69" i="7"/>
  <c r="H88" i="7"/>
  <c r="H151" i="7"/>
  <c r="H58" i="7"/>
  <c r="H89" i="7"/>
  <c r="F92" i="7"/>
  <c r="H148" i="7"/>
  <c r="H173" i="7"/>
  <c r="F101" i="7"/>
  <c r="G64" i="7"/>
  <c r="H125" i="7"/>
  <c r="G58" i="7"/>
  <c r="G125" i="7"/>
  <c r="H67" i="7"/>
  <c r="G99" i="7"/>
  <c r="G105" i="7"/>
  <c r="H104" i="7"/>
  <c r="F118" i="7"/>
  <c r="G75" i="7"/>
  <c r="G143" i="7"/>
  <c r="G157"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F152" i="7"/>
  <c r="F138" i="7"/>
  <c r="H79" i="7"/>
  <c r="H115" i="7"/>
  <c r="G98" i="7"/>
  <c r="H96" i="7"/>
  <c r="H128" i="7"/>
  <c r="G82" i="7"/>
  <c r="F103" i="7"/>
  <c r="G76" i="7"/>
  <c r="G138" i="7"/>
  <c r="H149" i="7"/>
  <c r="F161" i="7"/>
  <c r="H163" i="7"/>
  <c r="H153" i="7"/>
  <c r="G130" i="7"/>
  <c r="F81" i="7"/>
  <c r="G137" i="7"/>
  <c r="H92" i="7"/>
  <c r="H142" i="7"/>
  <c r="F69" i="7"/>
  <c r="F141" i="7"/>
  <c r="F153" i="7"/>
  <c r="F95" i="7"/>
  <c r="G100" i="7"/>
  <c r="H78" i="7"/>
  <c r="F134" i="7"/>
  <c r="H131" i="7"/>
  <c r="G68" i="7"/>
  <c r="F75" i="7"/>
  <c r="H84" i="7"/>
  <c r="H105" i="7"/>
  <c r="H101" i="7"/>
  <c r="G72" i="7"/>
  <c r="H103" i="7"/>
  <c r="G110" i="7"/>
  <c r="G57" i="7"/>
  <c r="H164" i="7"/>
  <c r="G92" i="7"/>
  <c r="G116" i="7"/>
  <c r="G73" i="7"/>
  <c r="F121" i="7"/>
  <c r="G81" i="7"/>
  <c r="F61" i="7"/>
  <c r="G96" i="7"/>
  <c r="H147" i="7"/>
  <c r="H107" i="7"/>
  <c r="F110" i="7"/>
  <c r="G153" i="7"/>
  <c r="H137" i="7"/>
  <c r="G122" i="7"/>
  <c r="G129" i="7"/>
  <c r="F78" i="7"/>
  <c r="F164" i="7"/>
  <c r="F57" i="7"/>
  <c r="F115" i="7"/>
  <c r="F113" i="7"/>
  <c r="G83" i="7"/>
  <c r="H75" i="7"/>
  <c r="H116" i="7"/>
  <c r="H170" i="7"/>
  <c r="H156" i="7"/>
  <c r="H120" i="7"/>
  <c r="H127" i="7"/>
  <c r="F172" i="7"/>
  <c r="H85" i="7"/>
  <c r="H63" i="7"/>
  <c r="F87" i="7"/>
  <c r="G106" i="7"/>
  <c r="G139" i="7"/>
  <c r="G88" i="7"/>
  <c r="G121" i="7"/>
  <c r="G69" i="7"/>
  <c r="H62" i="7"/>
  <c r="F68" i="7"/>
  <c r="H110" i="7"/>
  <c r="F58" i="7"/>
  <c r="G119" i="7"/>
  <c r="G97" i="7"/>
  <c r="F62" i="7"/>
  <c r="F154" i="7"/>
  <c r="F88" i="7"/>
  <c r="G77" i="7"/>
  <c r="G158" i="7"/>
  <c r="F99" i="7"/>
  <c r="H118" i="7"/>
  <c r="F165" i="7"/>
  <c r="G93" i="7"/>
  <c r="F149" i="7"/>
  <c r="G133" i="7"/>
  <c r="F128" i="7"/>
  <c r="F162" i="7"/>
  <c r="H102" i="7"/>
  <c r="F163" i="7"/>
  <c r="F114" i="7"/>
  <c r="G79" i="7"/>
  <c r="F90" i="7"/>
  <c r="F70" i="7"/>
  <c r="G172" i="7"/>
  <c r="H86" i="7"/>
  <c r="F117" i="7"/>
  <c r="F86" i="7"/>
  <c r="F80" i="7"/>
  <c r="F98" i="7"/>
  <c r="F83" i="7"/>
  <c r="G156" i="7"/>
  <c r="G120" i="7"/>
  <c r="G148" i="7"/>
  <c r="G155" i="7"/>
  <c r="F166" i="7"/>
  <c r="G162" i="7"/>
  <c r="F151" i="7"/>
  <c r="G151" i="7"/>
  <c r="G115" i="7"/>
  <c r="H90" i="7"/>
  <c r="G112" i="7"/>
  <c r="G113" i="7"/>
  <c r="F159" i="7"/>
  <c r="G175" i="7"/>
  <c r="F173" i="7"/>
  <c r="F96" i="7"/>
  <c r="H76" i="7"/>
  <c r="H100" i="7"/>
  <c r="F65" i="7"/>
  <c r="H74" i="7"/>
  <c r="F91" i="7"/>
  <c r="H99" i="7"/>
  <c r="G140" i="7"/>
  <c r="F85" i="7"/>
  <c r="G84" i="7"/>
  <c r="G171" i="7"/>
  <c r="G74" i="7"/>
  <c r="H87" i="7"/>
  <c r="H129" i="7"/>
  <c r="G80" i="7"/>
  <c r="F64" i="7"/>
  <c r="F131" i="7"/>
  <c r="G142" i="7"/>
  <c r="F130" i="7"/>
  <c r="G169" i="7"/>
  <c r="G141" i="7"/>
  <c r="H136" i="7"/>
  <c r="G161" i="7"/>
  <c r="H72" i="7"/>
  <c r="G111" i="7"/>
  <c r="F109" i="7"/>
  <c r="F107" i="7"/>
  <c r="G166" i="7"/>
  <c r="G123" i="7"/>
  <c r="F167" i="7"/>
  <c r="F145" i="7"/>
  <c r="F147" i="7"/>
  <c r="H166" i="7"/>
  <c r="H150" i="7"/>
  <c r="F94" i="7"/>
  <c r="G170" i="7"/>
  <c r="H98" i="7"/>
  <c r="H8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F38" i="7"/>
  <c r="P33" i="7"/>
  <c r="H32" i="7"/>
  <c r="H39" i="7"/>
  <c r="F39" i="7"/>
  <c r="J39" i="7"/>
  <c r="T33" i="7"/>
  <c r="D33" i="7"/>
  <c r="O38" i="7"/>
  <c r="K39" i="7"/>
  <c r="G33" i="7"/>
  <c r="H212" i="7"/>
  <c r="Q33" i="7"/>
  <c r="E38" i="7"/>
  <c r="C32" i="7"/>
  <c r="H33" i="7"/>
  <c r="T38" i="7"/>
  <c r="K38" i="7"/>
  <c r="H38" i="7"/>
  <c r="G207" i="7"/>
  <c r="H208" i="7"/>
  <c r="I38" i="7"/>
  <c r="R38" i="7"/>
  <c r="H207" i="7"/>
  <c r="D39" i="7"/>
  <c r="O32" i="7"/>
  <c r="O33" i="7"/>
  <c r="G212" i="7"/>
  <c r="F33" i="7"/>
  <c r="J33" i="7"/>
  <c r="N32" i="7"/>
  <c r="M33" i="7"/>
  <c r="M38" i="7"/>
  <c r="L38" i="7"/>
  <c r="M32" i="7"/>
  <c r="E32" i="7"/>
  <c r="C38" i="7"/>
  <c r="E39" i="7"/>
  <c r="G39" i="7"/>
  <c r="O39" i="7"/>
  <c r="N33" i="7"/>
  <c r="Q38" i="7"/>
  <c r="K33" i="7"/>
  <c r="L32" i="7"/>
  <c r="P32" i="7"/>
  <c r="F211" i="7"/>
  <c r="I32" i="7"/>
  <c r="S33" i="7"/>
  <c r="J38" i="7"/>
  <c r="M39" i="7"/>
  <c r="I33" i="7"/>
  <c r="K32" i="7"/>
  <c r="G211" i="7"/>
  <c r="P39" i="7"/>
  <c r="Q39" i="7"/>
  <c r="T32" i="7"/>
  <c r="S39" i="7"/>
  <c r="P38" i="7"/>
  <c r="C39" i="7"/>
  <c r="J32" i="7"/>
  <c r="C33" i="7"/>
  <c r="L33" i="7"/>
  <c r="T39" i="7"/>
  <c r="G38" i="7"/>
  <c r="F212" i="7"/>
  <c r="N38" i="7"/>
  <c r="G32" i="7"/>
  <c r="L39" i="7"/>
  <c r="N39" i="7"/>
  <c r="I39" i="7"/>
  <c r="S32" i="7"/>
  <c r="R33" i="7"/>
  <c r="D32" i="7"/>
  <c r="R39" i="7"/>
  <c r="D38" i="7"/>
  <c r="H211" i="7"/>
  <c r="E33" i="7"/>
  <c r="F208" i="7"/>
  <c r="F207" i="7"/>
  <c r="S38" i="7"/>
  <c r="R32" i="7"/>
  <c r="F32" i="7"/>
  <c r="G208" i="7"/>
  <c r="Q43" i="7" l="1"/>
  <c r="I43" i="7"/>
  <c r="S42" i="7"/>
  <c r="D43" i="7"/>
  <c r="O43" i="7"/>
  <c r="G42" i="7"/>
  <c r="S43" i="7"/>
  <c r="E101" i="7"/>
  <c r="E124" i="7"/>
  <c r="E85" i="7"/>
  <c r="D135" i="7"/>
  <c r="C156" i="7"/>
  <c r="H42" i="7"/>
  <c r="L42" i="7"/>
  <c r="C43" i="7"/>
  <c r="U39" i="7"/>
  <c r="H43" i="7"/>
  <c r="J42" i="7"/>
  <c r="E72" i="7"/>
  <c r="C131" i="7"/>
  <c r="E82" i="7"/>
  <c r="D137" i="7"/>
  <c r="D42" i="7"/>
  <c r="C73" i="7"/>
  <c r="D114" i="7"/>
  <c r="N43" i="7"/>
  <c r="C103" i="7"/>
  <c r="D74" i="7"/>
  <c r="D108" i="7"/>
  <c r="P43" i="7"/>
  <c r="G43" i="7"/>
  <c r="D75" i="7"/>
  <c r="D171" i="7"/>
  <c r="C60" i="7"/>
  <c r="E94" i="7"/>
  <c r="E141" i="7"/>
  <c r="D166" i="7"/>
  <c r="D147" i="7"/>
  <c r="T43" i="7"/>
  <c r="C101" i="7"/>
  <c r="J43" i="7"/>
  <c r="C97" i="7"/>
  <c r="C165" i="7"/>
  <c r="C104" i="7"/>
  <c r="E93" i="7"/>
  <c r="D136" i="7"/>
  <c r="E132" i="7"/>
  <c r="D102" i="7"/>
  <c r="K42" i="7"/>
  <c r="C152" i="7"/>
  <c r="M42" i="7"/>
  <c r="C107" i="7"/>
  <c r="E123" i="7"/>
  <c r="D173" i="7"/>
  <c r="C145" i="7"/>
  <c r="D76" i="7"/>
  <c r="E121" i="7"/>
  <c r="C172" i="7"/>
  <c r="E170" i="7"/>
  <c r="D160" i="7"/>
  <c r="D150" i="7"/>
  <c r="C110" i="7"/>
  <c r="C75" i="7"/>
  <c r="D175" i="7"/>
  <c r="D123" i="7"/>
  <c r="E147" i="7"/>
  <c r="D121" i="7"/>
  <c r="C88" i="7"/>
  <c r="R43" i="7"/>
  <c r="D83" i="7"/>
  <c r="C92" i="7"/>
  <c r="L43" i="7"/>
  <c r="E163" i="7"/>
  <c r="C66" i="7"/>
  <c r="C174" i="7"/>
  <c r="C79" i="7"/>
  <c r="D70" i="7"/>
  <c r="D145" i="7"/>
  <c r="E43" i="7"/>
  <c r="D131" i="7"/>
  <c r="C85" i="7"/>
  <c r="T42" i="7"/>
  <c r="D67" i="7"/>
  <c r="D130" i="7"/>
  <c r="E126" i="7"/>
  <c r="E73" i="7"/>
  <c r="C135" i="7"/>
  <c r="E108" i="7"/>
  <c r="E59" i="7"/>
  <c r="D155" i="7"/>
  <c r="E109" i="7"/>
  <c r="R42" i="7"/>
  <c r="E57" i="7"/>
  <c r="C132" i="7"/>
  <c r="C133" i="7"/>
  <c r="C171" i="7"/>
  <c r="D151" i="7"/>
  <c r="C99" i="7"/>
  <c r="C142" i="7"/>
  <c r="D78" i="7"/>
  <c r="E146" i="7"/>
  <c r="C126" i="7"/>
  <c r="E78" i="7"/>
  <c r="C78" i="7"/>
  <c r="E83" i="7"/>
  <c r="D128" i="7"/>
  <c r="C155" i="7"/>
  <c r="E152" i="7"/>
  <c r="E166" i="7"/>
  <c r="F43" i="7"/>
  <c r="C109" i="7"/>
  <c r="C157" i="7"/>
  <c r="U38" i="7"/>
  <c r="C42" i="7"/>
  <c r="D170" i="7"/>
  <c r="E66" i="7"/>
  <c r="E100" i="7"/>
  <c r="D103" i="7"/>
  <c r="E71" i="7"/>
  <c r="E68" i="7"/>
  <c r="E135" i="7"/>
  <c r="D89" i="7"/>
  <c r="D134" i="7"/>
  <c r="D158" i="7"/>
  <c r="E96" i="7"/>
  <c r="E150" i="7"/>
  <c r="C170" i="7"/>
  <c r="C125" i="7"/>
  <c r="C108" i="7"/>
  <c r="E105" i="7"/>
  <c r="D109" i="7"/>
  <c r="D60" i="7"/>
  <c r="C111" i="7"/>
  <c r="I42" i="7"/>
  <c r="E86" i="7"/>
  <c r="C83" i="7"/>
  <c r="E156" i="7"/>
  <c r="E80" i="7"/>
  <c r="D140" i="7"/>
  <c r="D59" i="7"/>
  <c r="C74" i="7"/>
  <c r="E168" i="7"/>
  <c r="E115" i="7"/>
  <c r="C149" i="7"/>
  <c r="D112" i="7"/>
  <c r="D120" i="7"/>
  <c r="D99" i="7"/>
  <c r="D100" i="7"/>
  <c r="C123" i="7"/>
  <c r="K43" i="7"/>
  <c r="D154" i="7"/>
  <c r="E99" i="7"/>
  <c r="D157" i="7"/>
  <c r="C144" i="7"/>
  <c r="D111" i="7"/>
  <c r="C77" i="7"/>
  <c r="D118" i="7"/>
  <c r="D138" i="7"/>
  <c r="D73" i="7"/>
  <c r="E65" i="7"/>
  <c r="E125" i="7"/>
  <c r="E122" i="7"/>
  <c r="E102" i="7"/>
  <c r="F42" i="7"/>
  <c r="D66" i="7"/>
  <c r="D124" i="7"/>
  <c r="E143" i="7"/>
  <c r="E164" i="7"/>
  <c r="C70" i="7"/>
  <c r="N42" i="7"/>
  <c r="D144" i="7"/>
  <c r="E137"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162" i="7"/>
  <c r="C151" i="7"/>
  <c r="C154" i="7"/>
  <c r="D107" i="7"/>
  <c r="D101" i="7"/>
  <c r="C87" i="7"/>
  <c r="D61" i="7"/>
  <c r="C106" i="7"/>
  <c r="C82" i="7"/>
  <c r="E88" i="7"/>
  <c r="C80" i="7"/>
  <c r="E118" i="7"/>
  <c r="D129" i="7"/>
  <c r="E62" i="7"/>
  <c r="D127" i="7"/>
  <c r="C69" i="7"/>
  <c r="C147" i="7"/>
  <c r="E129" i="7"/>
  <c r="P42" i="7"/>
  <c r="D63" i="7"/>
  <c r="D126" i="7"/>
  <c r="E92" i="7"/>
  <c r="C140" i="7"/>
  <c r="D142" i="7"/>
  <c r="C100" i="7"/>
  <c r="D65" i="7"/>
  <c r="C117" i="7"/>
  <c r="C128" i="7"/>
  <c r="E90" i="7"/>
  <c r="E70" i="7"/>
  <c r="E167" i="7"/>
  <c r="E160" i="7"/>
  <c r="E157" i="7"/>
  <c r="E60" i="7"/>
  <c r="D106" i="7"/>
  <c r="E162" i="7"/>
  <c r="E64"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119" i="7"/>
  <c r="O42"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C76" i="7"/>
  <c r="D88" i="7"/>
  <c r="C168" i="7"/>
  <c r="C136" i="7"/>
  <c r="C63" i="7"/>
  <c r="C160" i="7"/>
  <c r="C84" i="7"/>
  <c r="E63" i="7"/>
  <c r="D153" i="7"/>
  <c r="C167" i="7"/>
  <c r="C112" i="7"/>
  <c r="C163" i="7"/>
  <c r="E77" i="7"/>
  <c r="C72" i="7"/>
  <c r="E110" i="7"/>
  <c r="E111" i="7"/>
  <c r="C120" i="7"/>
  <c r="E67" i="7"/>
  <c r="E133" i="7"/>
  <c r="E134" i="7"/>
  <c r="E79" i="7"/>
  <c r="D96" i="7"/>
  <c r="D146" i="7"/>
  <c r="C122" i="7"/>
  <c r="D139" i="7"/>
  <c r="D110" i="7"/>
  <c r="C116" i="7"/>
  <c r="C114" i="7"/>
  <c r="D98" i="7"/>
  <c r="C161"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13" i="7"/>
  <c r="H209" i="7"/>
  <c r="G209" i="7"/>
  <c r="H213" i="7"/>
  <c r="G213" i="7"/>
  <c r="F209" i="7"/>
  <c r="F215" i="7" l="1"/>
  <c r="M34" i="12" s="1"/>
  <c r="G215" i="7"/>
  <c r="N34" i="12" s="1"/>
  <c r="H215" i="7"/>
  <c r="O34" i="12" s="1"/>
</calcChain>
</file>

<file path=xl/sharedStrings.xml><?xml version="1.0" encoding="utf-8"?>
<sst xmlns="http://schemas.openxmlformats.org/spreadsheetml/2006/main" count="3904" uniqueCount="217">
  <si>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</si>
  <si>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</si>
  <si>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</si>
  <si>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</si>
  <si>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</si>
  <si>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</si>
  <si>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</si>
  <si>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</si>
  <si>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</si>
  <si>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</si>
  <si>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</si>
  <si>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</si>
  <si>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</si>
  <si>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</si>
  <si>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</si>
  <si>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</si>
  <si>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</si>
  <si>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</si>
  <si>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</si>
  <si>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</si>
  <si>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</si>
  <si>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</si>
  <si>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</si>
  <si>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</si>
  <si>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</si>
  <si>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</si>
  <si>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</si>
  <si>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</si>
  <si>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</si>
  <si>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</si>
  <si>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</si>
  <si>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</si>
  <si>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</si>
  <si>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</si>
  <si>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</si>
  <si>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</si>
  <si>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</si>
  <si>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</si>
  <si>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</si>
  <si>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</si>
  <si>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</si>
  <si>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</si>
  <si>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</si>
  <si>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</si>
  <si>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</si>
  <si>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</si>
  <si>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</si>
  <si>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</si>
  <si>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</si>
  <si>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</si>
  <si>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</si>
  <si>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</si>
  <si>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</si>
  <si>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</si>
  <si>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</si>
  <si>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</si>
  <si>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</si>
  <si>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</si>
  <si>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</si>
  <si>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</si>
  <si>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</si>
  <si>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</si>
  <si>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</si>
  <si>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</si>
  <si>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</si>
  <si>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</si>
  <si>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</si>
  <si>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</si>
  <si>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</si>
  <si>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</si>
  <si>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</si>
  <si>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</si>
  <si>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</si>
  <si>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</si>
  <si>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</si>
  <si>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</si>
  <si>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</si>
  <si>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</si>
  <si>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</si>
  <si>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</si>
  <si>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</si>
  <si>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</si>
  <si>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</si>
  <si>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</si>
  <si>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</si>
  <si>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</si>
  <si>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</si>
  <si>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</si>
  <si>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</si>
  <si>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</si>
  <si>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</si>
  <si>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</si>
  <si>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</si>
  <si>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</si>
  <si>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</si>
  <si>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</si>
  <si>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</si>
  <si>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</si>
  <si>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</si>
  <si>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</si>
  <si>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</si>
  <si>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</si>
  <si>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</si>
  <si>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</si>
  <si>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</si>
  <si>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</si>
  <si>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</si>
  <si>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</si>
  <si>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</si>
  <si>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</si>
  <si>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</si>
  <si>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</si>
  <si>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</si>
  <si>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</si>
  <si>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</si>
  <si>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</si>
  <si>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</si>
  <si>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</si>
  <si>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</si>
  <si>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</si>
  <si>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</si>
  <si>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</si>
  <si>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</si>
  <si>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</si>
  <si>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</si>
  <si>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</si>
  <si>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</si>
  <si>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</si>
  <si>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</si>
  <si>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</si>
  <si>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</si>
  <si>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</si>
  <si>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</si>
  <si>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</si>
  <si>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</si>
  <si>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</si>
  <si>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</si>
  <si>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</si>
  <si>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</si>
  <si>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</si>
  <si>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</si>
  <si>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</si>
  <si>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</si>
  <si>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</si>
  <si>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</si>
  <si>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</si>
  <si>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</si>
  <si>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</si>
  <si>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</si>
  <si>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</si>
  <si>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</si>
  <si>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</si>
  <si>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</si>
  <si>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</si>
  <si>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</si>
  <si>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</si>
  <si>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</si>
  <si>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</si>
  <si>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</si>
  <si>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</si>
  <si>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</si>
  <si>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</si>
  <si>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</si>
  <si>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</si>
  <si>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</si>
  <si>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</si>
  <si>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</si>
  <si>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</si>
  <si>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</si>
  <si>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</si>
  <si>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</si>
  <si>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</si>
  <si>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</si>
  <si>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</si>
  <si>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</si>
  <si>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</si>
  <si>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</si>
  <si>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</si>
  <si>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</si>
  <si>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</si>
  <si>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</si>
  <si>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</si>
  <si>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</si>
  <si>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</si>
  <si>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</si>
  <si>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</si>
  <si>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</si>
  <si>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</si>
  <si>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</si>
  <si>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</si>
  <si>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</si>
  <si>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</si>
  <si>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</si>
  <si>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</si>
  <si>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</si>
  <si>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</si>
  <si>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</si>
  <si>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</si>
  <si>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</si>
  <si>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</si>
  <si>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</si>
  <si>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GRIM0206</t>
  </si>
  <si>
    <t>GRIM_output_2.xls</t>
  </si>
  <si>
    <t>Breast cancer (ICD-10 C50), 1907–2014</t>
  </si>
  <si>
    <t>—</t>
  </si>
  <si>
    <t>Final</t>
  </si>
  <si>
    <t>Final Recast</t>
  </si>
  <si>
    <t>Revised</t>
  </si>
  <si>
    <t>Preliminary</t>
  </si>
  <si>
    <t>year</t>
  </si>
  <si>
    <t>SnapshotId</t>
  </si>
  <si>
    <t>Breast cancer</t>
  </si>
  <si>
    <t>C50</t>
  </si>
  <si>
    <t>All neoplasms</t>
  </si>
  <si>
    <t>C00–D48</t>
  </si>
  <si>
    <t>174, 175</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</si>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</sst>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Breast cancer (ICD-10 C50),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5</c:v>
                </c:pt>
                <c:pt idx="24">
                  <c:v>7</c:v>
                </c:pt>
                <c:pt idx="25">
                  <c:v>5</c:v>
                </c:pt>
                <c:pt idx="26">
                  <c:v>4</c:v>
                </c:pt>
                <c:pt idx="27">
                  <c:v>6</c:v>
                </c:pt>
                <c:pt idx="28">
                  <c:v>8</c:v>
                </c:pt>
                <c:pt idx="29">
                  <c:v>7</c:v>
                </c:pt>
                <c:pt idx="30">
                  <c:v>8</c:v>
                </c:pt>
                <c:pt idx="31">
                  <c:v>8</c:v>
                </c:pt>
                <c:pt idx="32">
                  <c:v>4</c:v>
                </c:pt>
                <c:pt idx="33">
                  <c:v>8</c:v>
                </c:pt>
                <c:pt idx="34">
                  <c:v>9</c:v>
                </c:pt>
                <c:pt idx="35">
                  <c:v>6</c:v>
                </c:pt>
                <c:pt idx="36">
                  <c:v>9</c:v>
                </c:pt>
                <c:pt idx="37">
                  <c:v>5</c:v>
                </c:pt>
                <c:pt idx="38">
                  <c:v>8</c:v>
                </c:pt>
                <c:pt idx="39">
                  <c:v>7</c:v>
                </c:pt>
                <c:pt idx="40">
                  <c:v>9</c:v>
                </c:pt>
                <c:pt idx="41">
                  <c:v>7</c:v>
                </c:pt>
                <c:pt idx="42">
                  <c:v>10</c:v>
                </c:pt>
                <c:pt idx="43">
                  <c:v>6</c:v>
                </c:pt>
                <c:pt idx="44">
                  <c:v>8</c:v>
                </c:pt>
                <c:pt idx="45">
                  <c:v>9</c:v>
                </c:pt>
                <c:pt idx="46">
                  <c:v>7</c:v>
                </c:pt>
                <c:pt idx="47">
                  <c:v>6</c:v>
                </c:pt>
                <c:pt idx="48">
                  <c:v>5</c:v>
                </c:pt>
                <c:pt idx="49">
                  <c:v>8</c:v>
                </c:pt>
                <c:pt idx="50">
                  <c:v>10</c:v>
                </c:pt>
                <c:pt idx="51">
                  <c:v>18</c:v>
                </c:pt>
                <c:pt idx="52">
                  <c:v>17</c:v>
                </c:pt>
                <c:pt idx="53">
                  <c:v>12</c:v>
                </c:pt>
                <c:pt idx="54">
                  <c:v>7</c:v>
                </c:pt>
                <c:pt idx="55">
                  <c:v>8</c:v>
                </c:pt>
                <c:pt idx="56">
                  <c:v>12</c:v>
                </c:pt>
                <c:pt idx="57">
                  <c:v>11</c:v>
                </c:pt>
                <c:pt idx="58">
                  <c:v>11</c:v>
                </c:pt>
                <c:pt idx="59">
                  <c:v>15</c:v>
                </c:pt>
                <c:pt idx="60">
                  <c:v>7</c:v>
                </c:pt>
                <c:pt idx="61">
                  <c:v>19</c:v>
                </c:pt>
                <c:pt idx="62">
                  <c:v>9</c:v>
                </c:pt>
                <c:pt idx="63">
                  <c:v>7</c:v>
                </c:pt>
                <c:pt idx="64">
                  <c:v>12</c:v>
                </c:pt>
                <c:pt idx="65">
                  <c:v>12</c:v>
                </c:pt>
                <c:pt idx="66">
                  <c:v>15</c:v>
                </c:pt>
                <c:pt idx="67">
                  <c:v>14</c:v>
                </c:pt>
                <c:pt idx="68">
                  <c:v>15</c:v>
                </c:pt>
                <c:pt idx="69">
                  <c:v>22</c:v>
                </c:pt>
                <c:pt idx="70">
                  <c:v>14</c:v>
                </c:pt>
                <c:pt idx="71">
                  <c:v>10</c:v>
                </c:pt>
                <c:pt idx="72">
                  <c:v>13</c:v>
                </c:pt>
                <c:pt idx="73">
                  <c:v>12</c:v>
                </c:pt>
                <c:pt idx="74">
                  <c:v>10</c:v>
                </c:pt>
                <c:pt idx="75">
                  <c:v>17</c:v>
                </c:pt>
                <c:pt idx="76">
                  <c:v>11</c:v>
                </c:pt>
                <c:pt idx="77">
                  <c:v>19</c:v>
                </c:pt>
                <c:pt idx="78">
                  <c:v>11</c:v>
                </c:pt>
                <c:pt idx="79">
                  <c:v>16</c:v>
                </c:pt>
                <c:pt idx="80">
                  <c:v>21</c:v>
                </c:pt>
                <c:pt idx="81">
                  <c:v>23</c:v>
                </c:pt>
                <c:pt idx="82">
                  <c:v>17</c:v>
                </c:pt>
                <c:pt idx="83">
                  <c:v>16</c:v>
                </c:pt>
                <c:pt idx="84">
                  <c:v>15</c:v>
                </c:pt>
                <c:pt idx="85">
                  <c:v>19</c:v>
                </c:pt>
                <c:pt idx="86">
                  <c:v>16</c:v>
                </c:pt>
                <c:pt idx="87">
                  <c:v>17</c:v>
                </c:pt>
                <c:pt idx="88">
                  <c:v>26</c:v>
                </c:pt>
                <c:pt idx="89">
                  <c:v>20</c:v>
                </c:pt>
                <c:pt idx="90">
                  <c:v>19</c:v>
                </c:pt>
                <c:pt idx="91">
                  <c:v>19</c:v>
                </c:pt>
                <c:pt idx="92">
                  <c:v>22</c:v>
                </c:pt>
                <c:pt idx="93">
                  <c:v>19</c:v>
                </c:pt>
                <c:pt idx="94">
                  <c:v>27</c:v>
                </c:pt>
                <c:pt idx="95">
                  <c:v>18</c:v>
                </c:pt>
                <c:pt idx="96">
                  <c:v>9</c:v>
                </c:pt>
                <c:pt idx="97">
                  <c:v>20</c:v>
                </c:pt>
                <c:pt idx="98">
                  <c:v>17</c:v>
                </c:pt>
                <c:pt idx="99">
                  <c:v>26</c:v>
                </c:pt>
                <c:pt idx="100">
                  <c:v>26</c:v>
                </c:pt>
                <c:pt idx="101">
                  <c:v>14</c:v>
                </c:pt>
                <c:pt idx="102">
                  <c:v>27</c:v>
                </c:pt>
                <c:pt idx="103">
                  <c:v>24</c:v>
                </c:pt>
                <c:pt idx="104">
                  <c:v>23</c:v>
                </c:pt>
                <c:pt idx="105">
                  <c:v>24</c:v>
                </c:pt>
                <c:pt idx="106">
                  <c:v>30</c:v>
                </c:pt>
                <c:pt idx="107">
                  <c:v>30</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193</c:v>
                </c:pt>
                <c:pt idx="1">
                  <c:v>205</c:v>
                </c:pt>
                <c:pt idx="2">
                  <c:v>201</c:v>
                </c:pt>
                <c:pt idx="3">
                  <c:v>210</c:v>
                </c:pt>
                <c:pt idx="4">
                  <c:v>225</c:v>
                </c:pt>
                <c:pt idx="5">
                  <c:v>276</c:v>
                </c:pt>
                <c:pt idx="6">
                  <c:v>246</c:v>
                </c:pt>
                <c:pt idx="7">
                  <c:v>259</c:v>
                </c:pt>
                <c:pt idx="8">
                  <c:v>261</c:v>
                </c:pt>
                <c:pt idx="9">
                  <c:v>287</c:v>
                </c:pt>
                <c:pt idx="10">
                  <c:v>269</c:v>
                </c:pt>
                <c:pt idx="11">
                  <c:v>283</c:v>
                </c:pt>
                <c:pt idx="12">
                  <c:v>321</c:v>
                </c:pt>
                <c:pt idx="13">
                  <c:v>310</c:v>
                </c:pt>
                <c:pt idx="14">
                  <c:v>369</c:v>
                </c:pt>
                <c:pt idx="15">
                  <c:v>414</c:v>
                </c:pt>
                <c:pt idx="16">
                  <c:v>426</c:v>
                </c:pt>
                <c:pt idx="17">
                  <c:v>415</c:v>
                </c:pt>
                <c:pt idx="18">
                  <c:v>444</c:v>
                </c:pt>
                <c:pt idx="19">
                  <c:v>453</c:v>
                </c:pt>
                <c:pt idx="20">
                  <c:v>500</c:v>
                </c:pt>
                <c:pt idx="21">
                  <c:v>498</c:v>
                </c:pt>
                <c:pt idx="22">
                  <c:v>532</c:v>
                </c:pt>
                <c:pt idx="23">
                  <c:v>520</c:v>
                </c:pt>
                <c:pt idx="24">
                  <c:v>594</c:v>
                </c:pt>
                <c:pt idx="25">
                  <c:v>595</c:v>
                </c:pt>
                <c:pt idx="26">
                  <c:v>623</c:v>
                </c:pt>
                <c:pt idx="27">
                  <c:v>662</c:v>
                </c:pt>
                <c:pt idx="28">
                  <c:v>692</c:v>
                </c:pt>
                <c:pt idx="29">
                  <c:v>735</c:v>
                </c:pt>
                <c:pt idx="30">
                  <c:v>701</c:v>
                </c:pt>
                <c:pt idx="31">
                  <c:v>780</c:v>
                </c:pt>
                <c:pt idx="32">
                  <c:v>739</c:v>
                </c:pt>
                <c:pt idx="33">
                  <c:v>781</c:v>
                </c:pt>
                <c:pt idx="34">
                  <c:v>875</c:v>
                </c:pt>
                <c:pt idx="35">
                  <c:v>852</c:v>
                </c:pt>
                <c:pt idx="36">
                  <c:v>943</c:v>
                </c:pt>
                <c:pt idx="37">
                  <c:v>879</c:v>
                </c:pt>
                <c:pt idx="38">
                  <c:v>898</c:v>
                </c:pt>
                <c:pt idx="39">
                  <c:v>930</c:v>
                </c:pt>
                <c:pt idx="40">
                  <c:v>964</c:v>
                </c:pt>
                <c:pt idx="41">
                  <c:v>1004</c:v>
                </c:pt>
                <c:pt idx="42">
                  <c:v>980</c:v>
                </c:pt>
                <c:pt idx="43">
                  <c:v>966</c:v>
                </c:pt>
                <c:pt idx="44">
                  <c:v>949</c:v>
                </c:pt>
                <c:pt idx="45">
                  <c:v>1056</c:v>
                </c:pt>
                <c:pt idx="46">
                  <c:v>1081</c:v>
                </c:pt>
                <c:pt idx="47">
                  <c:v>1089</c:v>
                </c:pt>
                <c:pt idx="48">
                  <c:v>1102</c:v>
                </c:pt>
                <c:pt idx="49">
                  <c:v>1104</c:v>
                </c:pt>
                <c:pt idx="50">
                  <c:v>1086</c:v>
                </c:pt>
                <c:pt idx="51">
                  <c:v>1099</c:v>
                </c:pt>
                <c:pt idx="52">
                  <c:v>1183</c:v>
                </c:pt>
                <c:pt idx="53">
                  <c:v>1139</c:v>
                </c:pt>
                <c:pt idx="54">
                  <c:v>1244</c:v>
                </c:pt>
                <c:pt idx="55">
                  <c:v>1167</c:v>
                </c:pt>
                <c:pt idx="56">
                  <c:v>1278</c:v>
                </c:pt>
                <c:pt idx="57">
                  <c:v>1353</c:v>
                </c:pt>
                <c:pt idx="58">
                  <c:v>1274</c:v>
                </c:pt>
                <c:pt idx="59">
                  <c:v>1342</c:v>
                </c:pt>
                <c:pt idx="60">
                  <c:v>1410</c:v>
                </c:pt>
                <c:pt idx="61">
                  <c:v>1427</c:v>
                </c:pt>
                <c:pt idx="62">
                  <c:v>1448</c:v>
                </c:pt>
                <c:pt idx="63">
                  <c:v>1486</c:v>
                </c:pt>
                <c:pt idx="64">
                  <c:v>1601</c:v>
                </c:pt>
                <c:pt idx="65">
                  <c:v>1543</c:v>
                </c:pt>
                <c:pt idx="66">
                  <c:v>1607</c:v>
                </c:pt>
                <c:pt idx="67">
                  <c:v>1645</c:v>
                </c:pt>
                <c:pt idx="68">
                  <c:v>1641</c:v>
                </c:pt>
                <c:pt idx="69">
                  <c:v>1747</c:v>
                </c:pt>
                <c:pt idx="70">
                  <c:v>1768</c:v>
                </c:pt>
                <c:pt idx="71">
                  <c:v>1690</c:v>
                </c:pt>
                <c:pt idx="72">
                  <c:v>1747</c:v>
                </c:pt>
                <c:pt idx="73">
                  <c:v>1803</c:v>
                </c:pt>
                <c:pt idx="74">
                  <c:v>1888</c:v>
                </c:pt>
                <c:pt idx="75">
                  <c:v>1995</c:v>
                </c:pt>
                <c:pt idx="76">
                  <c:v>2033</c:v>
                </c:pt>
                <c:pt idx="77">
                  <c:v>2085</c:v>
                </c:pt>
                <c:pt idx="78">
                  <c:v>2207</c:v>
                </c:pt>
                <c:pt idx="79">
                  <c:v>2230</c:v>
                </c:pt>
                <c:pt idx="80">
                  <c:v>2258</c:v>
                </c:pt>
                <c:pt idx="81">
                  <c:v>2348</c:v>
                </c:pt>
                <c:pt idx="82">
                  <c:v>2431</c:v>
                </c:pt>
                <c:pt idx="83">
                  <c:v>2449</c:v>
                </c:pt>
                <c:pt idx="84">
                  <c:v>2513</c:v>
                </c:pt>
                <c:pt idx="85">
                  <c:v>2438</c:v>
                </c:pt>
                <c:pt idx="86">
                  <c:v>2641</c:v>
                </c:pt>
                <c:pt idx="87">
                  <c:v>2655</c:v>
                </c:pt>
                <c:pt idx="88">
                  <c:v>2629</c:v>
                </c:pt>
                <c:pt idx="89">
                  <c:v>2623</c:v>
                </c:pt>
                <c:pt idx="90">
                  <c:v>2609</c:v>
                </c:pt>
                <c:pt idx="91">
                  <c:v>2557</c:v>
                </c:pt>
                <c:pt idx="92">
                  <c:v>2505</c:v>
                </c:pt>
                <c:pt idx="93">
                  <c:v>2511</c:v>
                </c:pt>
                <c:pt idx="94">
                  <c:v>2585</c:v>
                </c:pt>
                <c:pt idx="95">
                  <c:v>2698</c:v>
                </c:pt>
                <c:pt idx="96">
                  <c:v>2713</c:v>
                </c:pt>
                <c:pt idx="97">
                  <c:v>2641</c:v>
                </c:pt>
                <c:pt idx="98">
                  <c:v>2719</c:v>
                </c:pt>
                <c:pt idx="99">
                  <c:v>2617</c:v>
                </c:pt>
                <c:pt idx="100">
                  <c:v>2683</c:v>
                </c:pt>
                <c:pt idx="101">
                  <c:v>2775</c:v>
                </c:pt>
                <c:pt idx="102">
                  <c:v>2772</c:v>
                </c:pt>
                <c:pt idx="103">
                  <c:v>2842</c:v>
                </c:pt>
                <c:pt idx="104">
                  <c:v>2915</c:v>
                </c:pt>
                <c:pt idx="105">
                  <c:v>2795</c:v>
                </c:pt>
                <c:pt idx="106">
                  <c:v>2862</c:v>
                </c:pt>
                <c:pt idx="107">
                  <c:v>2814</c:v>
                </c:pt>
              </c:numCache>
            </c:numRef>
          </c:yVal>
          <c:smooth val="0"/>
        </c:ser>
        <c:dLbls>
          <c:showLegendKey val="0"/>
          <c:showVal val="0"/>
          <c:showCatName val="0"/>
          <c:showSerName val="0"/>
          <c:showPercent val="0"/>
          <c:showBubbleSize val="0"/>
        </c:dLbls>
        <c:axId val="47276416"/>
        <c:axId val="47279488"/>
      </c:scatterChart>
      <c:valAx>
        <c:axId val="4727641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47279488"/>
        <c:crosses val="autoZero"/>
        <c:crossBetween val="midCat"/>
        <c:minorUnit val="10"/>
      </c:valAx>
      <c:valAx>
        <c:axId val="4727948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4727641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Breast cancer (ICD-10 C50),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0.21251690000000001</c:v>
                </c:pt>
                <c:pt idx="24">
                  <c:v>0.73908890000000005</c:v>
                </c:pt>
                <c:pt idx="25">
                  <c:v>0.27199980000000001</c:v>
                </c:pt>
                <c:pt idx="26">
                  <c:v>0.2422349</c:v>
                </c:pt>
                <c:pt idx="27">
                  <c:v>0.37475750000000002</c:v>
                </c:pt>
                <c:pt idx="28">
                  <c:v>0.31840689999999999</c:v>
                </c:pt>
                <c:pt idx="29">
                  <c:v>0.27371889999999999</c:v>
                </c:pt>
                <c:pt idx="30">
                  <c:v>0.3394335</c:v>
                </c:pt>
                <c:pt idx="31">
                  <c:v>0.43455500000000002</c:v>
                </c:pt>
                <c:pt idx="32">
                  <c:v>0.140376</c:v>
                </c:pt>
                <c:pt idx="33">
                  <c:v>0.35550019999999999</c:v>
                </c:pt>
                <c:pt idx="34">
                  <c:v>0.4337261</c:v>
                </c:pt>
                <c:pt idx="35">
                  <c:v>0.25522610000000001</c:v>
                </c:pt>
                <c:pt idx="36">
                  <c:v>0.33197450000000001</c:v>
                </c:pt>
                <c:pt idx="37">
                  <c:v>0.15779550000000001</c:v>
                </c:pt>
                <c:pt idx="38">
                  <c:v>0.51536490000000001</c:v>
                </c:pt>
                <c:pt idx="39">
                  <c:v>0.33965919999999999</c:v>
                </c:pt>
                <c:pt idx="40">
                  <c:v>0.48033500000000001</c:v>
                </c:pt>
                <c:pt idx="41">
                  <c:v>0.25445030000000002</c:v>
                </c:pt>
                <c:pt idx="42">
                  <c:v>0.32715450000000001</c:v>
                </c:pt>
                <c:pt idx="43">
                  <c:v>0.19357659999999999</c:v>
                </c:pt>
                <c:pt idx="44">
                  <c:v>0.2724453</c:v>
                </c:pt>
                <c:pt idx="45">
                  <c:v>0.26718799999999998</c:v>
                </c:pt>
                <c:pt idx="46">
                  <c:v>0.27583930000000001</c:v>
                </c:pt>
                <c:pt idx="47">
                  <c:v>0.15656490000000001</c:v>
                </c:pt>
                <c:pt idx="48">
                  <c:v>0.16486419999999999</c:v>
                </c:pt>
                <c:pt idx="49">
                  <c:v>0.3390531</c:v>
                </c:pt>
                <c:pt idx="50">
                  <c:v>0.36083290000000001</c:v>
                </c:pt>
                <c:pt idx="51">
                  <c:v>0.60116979999999998</c:v>
                </c:pt>
                <c:pt idx="52">
                  <c:v>0.59852399999999994</c:v>
                </c:pt>
                <c:pt idx="53">
                  <c:v>0.3268722</c:v>
                </c:pt>
                <c:pt idx="54">
                  <c:v>0.35193479999999999</c:v>
                </c:pt>
                <c:pt idx="55">
                  <c:v>0.3813976</c:v>
                </c:pt>
                <c:pt idx="56">
                  <c:v>0.27966259999999998</c:v>
                </c:pt>
                <c:pt idx="57">
                  <c:v>0.41397909999999999</c:v>
                </c:pt>
                <c:pt idx="58">
                  <c:v>0.36607770000000001</c:v>
                </c:pt>
                <c:pt idx="59">
                  <c:v>0.46224330000000002</c:v>
                </c:pt>
                <c:pt idx="60">
                  <c:v>0.25622440000000002</c:v>
                </c:pt>
                <c:pt idx="61">
                  <c:v>0.47174630000000001</c:v>
                </c:pt>
                <c:pt idx="62">
                  <c:v>0.21651770000000001</c:v>
                </c:pt>
                <c:pt idx="63">
                  <c:v>0.18808920000000001</c:v>
                </c:pt>
                <c:pt idx="64">
                  <c:v>0.28124320000000003</c:v>
                </c:pt>
                <c:pt idx="65">
                  <c:v>0.27054820000000002</c:v>
                </c:pt>
                <c:pt idx="66">
                  <c:v>0.39677649999999998</c:v>
                </c:pt>
                <c:pt idx="67">
                  <c:v>0.3233277</c:v>
                </c:pt>
                <c:pt idx="68">
                  <c:v>0.342864</c:v>
                </c:pt>
                <c:pt idx="69">
                  <c:v>0.53285099999999996</c:v>
                </c:pt>
                <c:pt idx="70">
                  <c:v>0.36511460000000001</c:v>
                </c:pt>
                <c:pt idx="71">
                  <c:v>0.22389020000000001</c:v>
                </c:pt>
                <c:pt idx="72">
                  <c:v>0.3007107</c:v>
                </c:pt>
                <c:pt idx="73">
                  <c:v>0.23195460000000001</c:v>
                </c:pt>
                <c:pt idx="74">
                  <c:v>0.24439269999999999</c:v>
                </c:pt>
                <c:pt idx="75">
                  <c:v>0.38127729999999999</c:v>
                </c:pt>
                <c:pt idx="76">
                  <c:v>0.28062740000000003</c:v>
                </c:pt>
                <c:pt idx="77">
                  <c:v>0.40944740000000002</c:v>
                </c:pt>
                <c:pt idx="78">
                  <c:v>0.1891072</c:v>
                </c:pt>
                <c:pt idx="79">
                  <c:v>0.28893649999999999</c:v>
                </c:pt>
                <c:pt idx="80">
                  <c:v>0.37584600000000001</c:v>
                </c:pt>
                <c:pt idx="81">
                  <c:v>0.42339959999999999</c:v>
                </c:pt>
                <c:pt idx="82">
                  <c:v>0.27337099999999998</c:v>
                </c:pt>
                <c:pt idx="83">
                  <c:v>0.25242239999999999</c:v>
                </c:pt>
                <c:pt idx="84">
                  <c:v>0.25401560000000001</c:v>
                </c:pt>
                <c:pt idx="85">
                  <c:v>0.30835459999999998</c:v>
                </c:pt>
                <c:pt idx="86">
                  <c:v>0.24952830000000001</c:v>
                </c:pt>
                <c:pt idx="87">
                  <c:v>0.23097409999999999</c:v>
                </c:pt>
                <c:pt idx="88">
                  <c:v>0.35310780000000003</c:v>
                </c:pt>
                <c:pt idx="89">
                  <c:v>0.28465439999999997</c:v>
                </c:pt>
                <c:pt idx="90">
                  <c:v>0.26368570000000002</c:v>
                </c:pt>
                <c:pt idx="91">
                  <c:v>0.2456797</c:v>
                </c:pt>
                <c:pt idx="92">
                  <c:v>0.25425120000000001</c:v>
                </c:pt>
                <c:pt idx="93">
                  <c:v>0.2335467</c:v>
                </c:pt>
                <c:pt idx="94">
                  <c:v>0.31762479999999998</c:v>
                </c:pt>
                <c:pt idx="95">
                  <c:v>0.19859779999999999</c:v>
                </c:pt>
                <c:pt idx="96">
                  <c:v>9.7131400000000007E-2</c:v>
                </c:pt>
                <c:pt idx="97">
                  <c:v>0.2158109</c:v>
                </c:pt>
                <c:pt idx="98">
                  <c:v>0.18487880000000001</c:v>
                </c:pt>
                <c:pt idx="99">
                  <c:v>0.27619700000000003</c:v>
                </c:pt>
                <c:pt idx="100">
                  <c:v>0.26446419999999998</c:v>
                </c:pt>
                <c:pt idx="101">
                  <c:v>0.1288686</c:v>
                </c:pt>
                <c:pt idx="102">
                  <c:v>0.25327870000000002</c:v>
                </c:pt>
                <c:pt idx="103">
                  <c:v>0.223354</c:v>
                </c:pt>
                <c:pt idx="104">
                  <c:v>0.20169010000000001</c:v>
                </c:pt>
                <c:pt idx="105">
                  <c:v>0.20490459999999999</c:v>
                </c:pt>
                <c:pt idx="106">
                  <c:v>0.24411759999999999</c:v>
                </c:pt>
                <c:pt idx="107">
                  <c:v>0.24433750000000001</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21.790202000000001</c:v>
                </c:pt>
                <c:pt idx="1">
                  <c:v>22.337485999999998</c:v>
                </c:pt>
                <c:pt idx="2">
                  <c:v>20.375139000000001</c:v>
                </c:pt>
                <c:pt idx="3">
                  <c:v>22.065899999999999</c:v>
                </c:pt>
                <c:pt idx="4">
                  <c:v>21.774515000000001</c:v>
                </c:pt>
                <c:pt idx="5">
                  <c:v>25.971699999999998</c:v>
                </c:pt>
                <c:pt idx="6">
                  <c:v>22.988043000000001</c:v>
                </c:pt>
                <c:pt idx="7">
                  <c:v>22.584987000000002</c:v>
                </c:pt>
                <c:pt idx="8">
                  <c:v>20.364919</c:v>
                </c:pt>
                <c:pt idx="9">
                  <c:v>24.439708</c:v>
                </c:pt>
                <c:pt idx="10">
                  <c:v>22.091343999999999</c:v>
                </c:pt>
                <c:pt idx="11">
                  <c:v>22.109798000000001</c:v>
                </c:pt>
                <c:pt idx="12">
                  <c:v>23.949010999999999</c:v>
                </c:pt>
                <c:pt idx="13">
                  <c:v>22.205278</c:v>
                </c:pt>
                <c:pt idx="14">
                  <c:v>24.724896999999999</c:v>
                </c:pt>
                <c:pt idx="15">
                  <c:v>27.807932999999998</c:v>
                </c:pt>
                <c:pt idx="16">
                  <c:v>27.365259000000002</c:v>
                </c:pt>
                <c:pt idx="17">
                  <c:v>26.343019000000002</c:v>
                </c:pt>
                <c:pt idx="18">
                  <c:v>27.973296000000001</c:v>
                </c:pt>
                <c:pt idx="19">
                  <c:v>26.241002000000002</c:v>
                </c:pt>
                <c:pt idx="20">
                  <c:v>29.241365999999999</c:v>
                </c:pt>
                <c:pt idx="21">
                  <c:v>29.742923000000001</c:v>
                </c:pt>
                <c:pt idx="22">
                  <c:v>28.292221000000001</c:v>
                </c:pt>
                <c:pt idx="23">
                  <c:v>26.428538</c:v>
                </c:pt>
                <c:pt idx="24">
                  <c:v>29.557388</c:v>
                </c:pt>
                <c:pt idx="25">
                  <c:v>29.306663</c:v>
                </c:pt>
                <c:pt idx="26">
                  <c:v>28.846997000000002</c:v>
                </c:pt>
                <c:pt idx="27">
                  <c:v>30.890782999999999</c:v>
                </c:pt>
                <c:pt idx="28">
                  <c:v>30.719745</c:v>
                </c:pt>
                <c:pt idx="29">
                  <c:v>32.396658000000002</c:v>
                </c:pt>
                <c:pt idx="30">
                  <c:v>29.324335999999999</c:v>
                </c:pt>
                <c:pt idx="31">
                  <c:v>32.618927999999997</c:v>
                </c:pt>
                <c:pt idx="32">
                  <c:v>30.791416000000002</c:v>
                </c:pt>
                <c:pt idx="33">
                  <c:v>31.319095999999998</c:v>
                </c:pt>
                <c:pt idx="34">
                  <c:v>34.263769000000003</c:v>
                </c:pt>
                <c:pt idx="35">
                  <c:v>31.997374000000001</c:v>
                </c:pt>
                <c:pt idx="36">
                  <c:v>35.033321000000001</c:v>
                </c:pt>
                <c:pt idx="37">
                  <c:v>31.502412</c:v>
                </c:pt>
                <c:pt idx="38">
                  <c:v>32.017435999999996</c:v>
                </c:pt>
                <c:pt idx="39">
                  <c:v>32.525427000000001</c:v>
                </c:pt>
                <c:pt idx="40">
                  <c:v>33.140740999999998</c:v>
                </c:pt>
                <c:pt idx="41">
                  <c:v>33.148150000000001</c:v>
                </c:pt>
                <c:pt idx="42">
                  <c:v>31.890204000000001</c:v>
                </c:pt>
                <c:pt idx="43">
                  <c:v>30.5123</c:v>
                </c:pt>
                <c:pt idx="44">
                  <c:v>29.22814</c:v>
                </c:pt>
                <c:pt idx="45">
                  <c:v>32.558785</c:v>
                </c:pt>
                <c:pt idx="46">
                  <c:v>31.907935999999999</c:v>
                </c:pt>
                <c:pt idx="47">
                  <c:v>31.799225</c:v>
                </c:pt>
                <c:pt idx="48">
                  <c:v>31.177398</c:v>
                </c:pt>
                <c:pt idx="49">
                  <c:v>30.361540999999999</c:v>
                </c:pt>
                <c:pt idx="50">
                  <c:v>28.964559999999999</c:v>
                </c:pt>
                <c:pt idx="51">
                  <c:v>28.754601999999998</c:v>
                </c:pt>
                <c:pt idx="52">
                  <c:v>30.547608</c:v>
                </c:pt>
                <c:pt idx="53">
                  <c:v>28.828408</c:v>
                </c:pt>
                <c:pt idx="54">
                  <c:v>30.678021999999999</c:v>
                </c:pt>
                <c:pt idx="55">
                  <c:v>27.842133</c:v>
                </c:pt>
                <c:pt idx="56">
                  <c:v>29.919022999999999</c:v>
                </c:pt>
                <c:pt idx="57">
                  <c:v>30.864366</c:v>
                </c:pt>
                <c:pt idx="58">
                  <c:v>28.323492999999999</c:v>
                </c:pt>
                <c:pt idx="59">
                  <c:v>28.920829999999999</c:v>
                </c:pt>
                <c:pt idx="60">
                  <c:v>30.151700999999999</c:v>
                </c:pt>
                <c:pt idx="61">
                  <c:v>29.805403999999999</c:v>
                </c:pt>
                <c:pt idx="62">
                  <c:v>29.749362000000001</c:v>
                </c:pt>
                <c:pt idx="63">
                  <c:v>29.717082999999999</c:v>
                </c:pt>
                <c:pt idx="64">
                  <c:v>30.965050999999999</c:v>
                </c:pt>
                <c:pt idx="65">
                  <c:v>29.030707</c:v>
                </c:pt>
                <c:pt idx="66">
                  <c:v>29.811309000000001</c:v>
                </c:pt>
                <c:pt idx="67">
                  <c:v>29.992176000000001</c:v>
                </c:pt>
                <c:pt idx="68">
                  <c:v>29.160765999999999</c:v>
                </c:pt>
                <c:pt idx="69">
                  <c:v>30.267071999999999</c:v>
                </c:pt>
                <c:pt idx="70">
                  <c:v>29.995767000000001</c:v>
                </c:pt>
                <c:pt idx="71">
                  <c:v>28.031168999999998</c:v>
                </c:pt>
                <c:pt idx="72">
                  <c:v>28.670698999999999</c:v>
                </c:pt>
                <c:pt idx="73">
                  <c:v>28.804012</c:v>
                </c:pt>
                <c:pt idx="74">
                  <c:v>29.454073999999999</c:v>
                </c:pt>
                <c:pt idx="75">
                  <c:v>30.448558999999999</c:v>
                </c:pt>
                <c:pt idx="76">
                  <c:v>30.112055000000002</c:v>
                </c:pt>
                <c:pt idx="77">
                  <c:v>30.432915999999999</c:v>
                </c:pt>
                <c:pt idx="78">
                  <c:v>31.333846999999999</c:v>
                </c:pt>
                <c:pt idx="79">
                  <c:v>30.824867000000001</c:v>
                </c:pt>
                <c:pt idx="80">
                  <c:v>30.621110000000002</c:v>
                </c:pt>
                <c:pt idx="81">
                  <c:v>31.081344999999999</c:v>
                </c:pt>
                <c:pt idx="82">
                  <c:v>31.434729999999998</c:v>
                </c:pt>
                <c:pt idx="83">
                  <c:v>30.979448999999999</c:v>
                </c:pt>
                <c:pt idx="84">
                  <c:v>31.094503</c:v>
                </c:pt>
                <c:pt idx="85">
                  <c:v>29.472163999999999</c:v>
                </c:pt>
                <c:pt idx="86">
                  <c:v>31.185168999999998</c:v>
                </c:pt>
                <c:pt idx="87">
                  <c:v>30.703099000000002</c:v>
                </c:pt>
                <c:pt idx="88">
                  <c:v>29.602349</c:v>
                </c:pt>
                <c:pt idx="89">
                  <c:v>28.838884</c:v>
                </c:pt>
                <c:pt idx="90">
                  <c:v>27.976037999999999</c:v>
                </c:pt>
                <c:pt idx="91">
                  <c:v>26.680116999999999</c:v>
                </c:pt>
                <c:pt idx="92">
                  <c:v>25.539743999999999</c:v>
                </c:pt>
                <c:pt idx="93">
                  <c:v>24.832326999999999</c:v>
                </c:pt>
                <c:pt idx="94">
                  <c:v>24.880696</c:v>
                </c:pt>
                <c:pt idx="95">
                  <c:v>25.354185999999999</c:v>
                </c:pt>
                <c:pt idx="96">
                  <c:v>24.898005999999999</c:v>
                </c:pt>
                <c:pt idx="97">
                  <c:v>23.730404</c:v>
                </c:pt>
                <c:pt idx="98">
                  <c:v>23.902777</c:v>
                </c:pt>
                <c:pt idx="99">
                  <c:v>22.348958</c:v>
                </c:pt>
                <c:pt idx="100">
                  <c:v>22.322234000000002</c:v>
                </c:pt>
                <c:pt idx="101">
                  <c:v>22.569165000000002</c:v>
                </c:pt>
                <c:pt idx="102">
                  <c:v>22.053495999999999</c:v>
                </c:pt>
                <c:pt idx="103">
                  <c:v>21.777882000000002</c:v>
                </c:pt>
                <c:pt idx="104">
                  <c:v>21.91403</c:v>
                </c:pt>
                <c:pt idx="105">
                  <c:v>20.564572999999999</c:v>
                </c:pt>
                <c:pt idx="106">
                  <c:v>20.432480000000002</c:v>
                </c:pt>
                <c:pt idx="107">
                  <c:v>19.602439</c:v>
                </c:pt>
              </c:numCache>
            </c:numRef>
          </c:yVal>
          <c:smooth val="0"/>
        </c:ser>
        <c:dLbls>
          <c:showLegendKey val="0"/>
          <c:showVal val="0"/>
          <c:showCatName val="0"/>
          <c:showSerName val="0"/>
          <c:showPercent val="0"/>
          <c:showBubbleSize val="0"/>
        </c:dLbls>
        <c:axId val="52146560"/>
        <c:axId val="52148480"/>
      </c:scatterChart>
      <c:valAx>
        <c:axId val="5214656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148480"/>
        <c:crosses val="autoZero"/>
        <c:crossBetween val="midCat"/>
        <c:minorUnit val="10"/>
      </c:valAx>
      <c:valAx>
        <c:axId val="5214848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14656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Breast cancer (ICD-10 C50),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0.1169893</c:v>
                </c:pt>
                <c:pt idx="7">
                  <c:v>0</c:v>
                </c:pt>
                <c:pt idx="8">
                  <c:v>0.1215099</c:v>
                </c:pt>
                <c:pt idx="9">
                  <c:v>0.1311049</c:v>
                </c:pt>
                <c:pt idx="10">
                  <c:v>0.13001450000000001</c:v>
                </c:pt>
                <c:pt idx="11">
                  <c:v>0.14244709999999999</c:v>
                </c:pt>
                <c:pt idx="12">
                  <c:v>0.80327870000000001</c:v>
                </c:pt>
                <c:pt idx="13">
                  <c:v>0.54177439999999999</c:v>
                </c:pt>
                <c:pt idx="14">
                  <c:v>0.99772019999999995</c:v>
                </c:pt>
                <c:pt idx="15">
                  <c:v>2.4177531999999999</c:v>
                </c:pt>
                <c:pt idx="16">
                  <c:v>0.50806039999999997</c:v>
                </c:pt>
                <c:pt idx="17">
                  <c:v>3.0567392</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0.2306629</c:v>
                </c:pt>
                <c:pt idx="6">
                  <c:v>2.4713528999999999</c:v>
                </c:pt>
                <c:pt idx="7">
                  <c:v>4.4759380000000002</c:v>
                </c:pt>
                <c:pt idx="8">
                  <c:v>10.113076</c:v>
                </c:pt>
                <c:pt idx="9">
                  <c:v>17.338456999999998</c:v>
                </c:pt>
                <c:pt idx="10">
                  <c:v>29.680215</c:v>
                </c:pt>
                <c:pt idx="11">
                  <c:v>35.028888000000002</c:v>
                </c:pt>
                <c:pt idx="12">
                  <c:v>43.888556999999999</c:v>
                </c:pt>
                <c:pt idx="13">
                  <c:v>58.653624999999998</c:v>
                </c:pt>
                <c:pt idx="14">
                  <c:v>73.002309999999994</c:v>
                </c:pt>
                <c:pt idx="15">
                  <c:v>87.165026999999995</c:v>
                </c:pt>
                <c:pt idx="16">
                  <c:v>118.98644</c:v>
                </c:pt>
                <c:pt idx="17">
                  <c:v>189.28443999999999</c:v>
                </c:pt>
              </c:numCache>
            </c:numRef>
          </c:val>
        </c:ser>
        <c:dLbls>
          <c:showLegendKey val="0"/>
          <c:showVal val="0"/>
          <c:showCatName val="0"/>
          <c:showSerName val="0"/>
          <c:showPercent val="0"/>
          <c:showBubbleSize val="0"/>
        </c:dLbls>
        <c:gapWidth val="150"/>
        <c:axId val="55126656"/>
        <c:axId val="55870592"/>
      </c:barChart>
      <c:catAx>
        <c:axId val="5512665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5870592"/>
        <c:crosses val="autoZero"/>
        <c:auto val="1"/>
        <c:lblAlgn val="ctr"/>
        <c:lblOffset val="100"/>
        <c:noMultiLvlLbl val="0"/>
      </c:catAx>
      <c:valAx>
        <c:axId val="5587059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512665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Breast cancer (ICD-10 C50),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-1</c:v>
                </c:pt>
                <c:pt idx="7">
                  <c:v>0</c:v>
                </c:pt>
                <c:pt idx="8">
                  <c:v>-1</c:v>
                </c:pt>
                <c:pt idx="9">
                  <c:v>-1</c:v>
                </c:pt>
                <c:pt idx="10">
                  <c:v>-1</c:v>
                </c:pt>
                <c:pt idx="11">
                  <c:v>-1</c:v>
                </c:pt>
                <c:pt idx="12">
                  <c:v>-5</c:v>
                </c:pt>
                <c:pt idx="13">
                  <c:v>-3</c:v>
                </c:pt>
                <c:pt idx="14">
                  <c:v>-4</c:v>
                </c:pt>
                <c:pt idx="15">
                  <c:v>-7</c:v>
                </c:pt>
                <c:pt idx="16">
                  <c:v>-1</c:v>
                </c:pt>
                <c:pt idx="17">
                  <c:v>-5</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2</c:v>
                </c:pt>
                <c:pt idx="6">
                  <c:v>21</c:v>
                </c:pt>
                <c:pt idx="7">
                  <c:v>35</c:v>
                </c:pt>
                <c:pt idx="8">
                  <c:v>85</c:v>
                </c:pt>
                <c:pt idx="9">
                  <c:v>135</c:v>
                </c:pt>
                <c:pt idx="10">
                  <c:v>234</c:v>
                </c:pt>
                <c:pt idx="11">
                  <c:v>253</c:v>
                </c:pt>
                <c:pt idx="12">
                  <c:v>281</c:v>
                </c:pt>
                <c:pt idx="13">
                  <c:v>331</c:v>
                </c:pt>
                <c:pt idx="14">
                  <c:v>305</c:v>
                </c:pt>
                <c:pt idx="15">
                  <c:v>281</c:v>
                </c:pt>
                <c:pt idx="16">
                  <c:v>301</c:v>
                </c:pt>
                <c:pt idx="17">
                  <c:v>550</c:v>
                </c:pt>
              </c:numCache>
            </c:numRef>
          </c:val>
        </c:ser>
        <c:dLbls>
          <c:showLegendKey val="0"/>
          <c:showVal val="0"/>
          <c:showCatName val="0"/>
          <c:showSerName val="0"/>
          <c:showPercent val="0"/>
          <c:showBubbleSize val="0"/>
        </c:dLbls>
        <c:gapWidth val="0"/>
        <c:overlap val="100"/>
        <c:axId val="66600320"/>
        <c:axId val="71345664"/>
      </c:barChart>
      <c:catAx>
        <c:axId val="6660032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71345664"/>
        <c:crosses val="autoZero"/>
        <c:auto val="0"/>
        <c:lblAlgn val="ctr"/>
        <c:lblOffset val="100"/>
        <c:tickLblSkip val="1"/>
        <c:noMultiLvlLbl val="0"/>
      </c:catAx>
      <c:valAx>
        <c:axId val="7134566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6660032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Breast cancer (ICD-10 C50),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Breast cancer (ICD-10 C50),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Breast cancer.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Breast cancer (C50) are from the ICD-10 chapter All neoplasms (C00–D48).</v>
      </c>
    </row>
    <row r="20" spans="1:3" ht="15.75">
      <c r="A20" s="205"/>
      <c r="B20" s="220" t="s">
        <v>43</v>
      </c>
      <c r="C20" s="8" t="s">
        <v>44</v>
      </c>
    </row>
    <row r="21" spans="1:3" ht="15.75">
      <c r="A21" s="205"/>
      <c r="B21" s="221" t="s">
        <v>195</v>
      </c>
      <c r="C21" s="3">
        <f>IF(ISBLANK(Admin!$C$11)," ",Admin!$C$11)</f>
        <v>43</v>
      </c>
    </row>
    <row r="22" spans="1:3" ht="15.75">
      <c r="A22" s="205"/>
      <c r="B22" s="222" t="s">
        <v>105</v>
      </c>
      <c r="C22" s="3">
        <f>IF(ISBLANK(Admin!$C$12)," ",Admin!$C$12)</f>
        <v>43</v>
      </c>
    </row>
    <row r="23" spans="1:3" ht="15.75">
      <c r="A23" s="205"/>
      <c r="B23" s="223" t="s">
        <v>106</v>
      </c>
      <c r="C23" s="3">
        <f>IF(ISBLANK(Admin!$C$13)," ",Admin!$C$13)</f>
        <v>47</v>
      </c>
    </row>
    <row r="24" spans="1:3" ht="15.75">
      <c r="A24" s="205"/>
      <c r="B24" s="224" t="s">
        <v>107</v>
      </c>
      <c r="C24" s="3">
        <f>IF(ISBLANK(Admin!$C$14)," ",Admin!$C$14)</f>
        <v>50</v>
      </c>
    </row>
    <row r="25" spans="1:3" ht="15.75">
      <c r="A25" s="205"/>
      <c r="B25" s="225" t="s">
        <v>108</v>
      </c>
      <c r="C25" s="3">
        <f>IF(ISBLANK(Admin!$C$15)," ",Admin!$C$15)</f>
        <v>50</v>
      </c>
    </row>
    <row r="26" spans="1:3" ht="15.75">
      <c r="A26" s="205"/>
      <c r="B26" s="226" t="s">
        <v>109</v>
      </c>
      <c r="C26" s="3">
        <f>IF(ISBLANK(Admin!$C$16)," ",Admin!$C$16)</f>
        <v>170</v>
      </c>
    </row>
    <row r="27" spans="1:3" ht="15.75">
      <c r="A27" s="205"/>
      <c r="B27" s="227" t="s">
        <v>110</v>
      </c>
      <c r="C27" s="3">
        <f>IF(ISBLANK(Admin!$C$17)," ",Admin!$C$17)</f>
        <v>170</v>
      </c>
    </row>
    <row r="28" spans="1:3" ht="15.75">
      <c r="A28" s="205"/>
      <c r="B28" s="228" t="s">
        <v>111</v>
      </c>
      <c r="C28" s="3">
        <f>IF(ISBLANK(Admin!$C$18)," ",Admin!$C$18)</f>
        <v>174</v>
      </c>
    </row>
    <row r="29" spans="1:3" ht="15.75">
      <c r="A29" s="205"/>
      <c r="B29" s="229" t="s">
        <v>112</v>
      </c>
      <c r="C29" s="3" t="str">
        <f>IF(ISBLANK(Admin!$C$19)," ",Admin!$C$19)</f>
        <v>174, 175</v>
      </c>
    </row>
    <row r="30" spans="1:3" ht="15.75">
      <c r="A30" s="205"/>
      <c r="B30" s="230" t="s">
        <v>113</v>
      </c>
      <c r="C30" s="3" t="str">
        <f>IF(ISBLANK(Admin!$C$20)," ",Admin!$C$20)</f>
        <v>C50</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0.98</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Breast cancer (ICD-10 C50),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Breast cancer (ICD-10 C50),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Breast cancer (ICD-10 C50)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t="e">
        <f>Admin!F$187</f>
        <v>#VALUE!</v>
      </c>
      <c r="N10" s="314">
        <f>Admin!G$187</f>
        <v>-9.8835631879201635E-4</v>
      </c>
      <c r="O10" s="314">
        <f>Admin!H$187</f>
        <v>5.5368113776355088E-4</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t="e">
        <f>Admin!F$186</f>
        <v>#VALUE!</v>
      </c>
      <c r="N12" s="314">
        <f>Admin!G$186</f>
        <v>-0.10040122620249231</v>
      </c>
      <c r="O12" s="314">
        <f>Admin!H$186</f>
        <v>6.1016580430040671E-2</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Breast cancer (ICD-10 C50)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0.18435726784860954</v>
      </c>
      <c r="N34" s="307">
        <f ca="1">Admin!G$215</f>
        <v>24.239504511570814</v>
      </c>
      <c r="O34" s="307">
        <f ca="1">Admin!H$215</f>
        <v>12.17493255277356</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0</v>
      </c>
      <c r="D14" s="100">
        <v>0</v>
      </c>
      <c r="E14" s="100" t="s">
        <v>204</v>
      </c>
      <c r="F14" s="100" t="s">
        <v>24</v>
      </c>
      <c r="G14" s="100" t="s">
        <v>204</v>
      </c>
      <c r="H14" s="100" t="s">
        <v>204</v>
      </c>
      <c r="I14" s="100" t="s">
        <v>204</v>
      </c>
      <c r="J14" s="100" t="s">
        <v>204</v>
      </c>
      <c r="K14" s="100" t="s">
        <v>24</v>
      </c>
      <c r="L14" s="100" t="s">
        <v>204</v>
      </c>
      <c r="M14" s="100" t="s">
        <v>204</v>
      </c>
      <c r="N14" s="100" t="s">
        <v>204</v>
      </c>
      <c r="O14" s="100" t="s">
        <v>204</v>
      </c>
      <c r="P14" s="100" t="s">
        <v>204</v>
      </c>
      <c r="R14" s="114">
        <v>1907</v>
      </c>
      <c r="S14" s="100">
        <v>193</v>
      </c>
      <c r="T14" s="100">
        <v>9.6329919999999998</v>
      </c>
      <c r="U14" s="100">
        <v>21.790202000000001</v>
      </c>
      <c r="V14" s="100" t="s">
        <v>24</v>
      </c>
      <c r="W14" s="100">
        <v>24.383793000000001</v>
      </c>
      <c r="X14" s="100">
        <v>16.123408999999999</v>
      </c>
      <c r="Y14" s="100">
        <v>14.358995</v>
      </c>
      <c r="Z14" s="100">
        <v>57.733161000000003</v>
      </c>
      <c r="AA14" s="100" t="s">
        <v>24</v>
      </c>
      <c r="AB14" s="100">
        <v>13.393477000000001</v>
      </c>
      <c r="AC14" s="100">
        <v>0.99659200000000003</v>
      </c>
      <c r="AD14" s="100">
        <v>3467.5</v>
      </c>
      <c r="AE14" s="100">
        <v>1.7512133000000001</v>
      </c>
      <c r="AF14" s="100">
        <v>0.49133349999999998</v>
      </c>
      <c r="AH14" s="114">
        <v>1907</v>
      </c>
      <c r="AI14" s="100">
        <v>193</v>
      </c>
      <c r="AJ14" s="100">
        <v>4.6144391999999996</v>
      </c>
      <c r="AK14" s="100">
        <v>9.9417928</v>
      </c>
      <c r="AL14" s="100" t="s">
        <v>24</v>
      </c>
      <c r="AM14" s="100">
        <v>11.150582</v>
      </c>
      <c r="AN14" s="100">
        <v>7.3235213000000003</v>
      </c>
      <c r="AO14" s="100">
        <v>6.5131870000000003</v>
      </c>
      <c r="AP14" s="100">
        <v>57.733161000000003</v>
      </c>
      <c r="AQ14" s="100" t="s">
        <v>24</v>
      </c>
      <c r="AR14" s="100">
        <v>6.2338500999999997</v>
      </c>
      <c r="AS14" s="100">
        <v>0.42600149999999998</v>
      </c>
      <c r="AT14" s="100">
        <v>3467.5</v>
      </c>
      <c r="AU14" s="100">
        <v>0.83919849999999996</v>
      </c>
      <c r="AV14" s="100">
        <v>0.21996560000000001</v>
      </c>
      <c r="AW14" s="100" t="s">
        <v>204</v>
      </c>
      <c r="AY14" s="113">
        <v>1907</v>
      </c>
    </row>
    <row r="15" spans="1:51" s="92" customFormat="1">
      <c r="B15" s="114">
        <v>1908</v>
      </c>
      <c r="C15" s="100">
        <v>0</v>
      </c>
      <c r="D15" s="100">
        <v>0</v>
      </c>
      <c r="E15" s="100" t="s">
        <v>204</v>
      </c>
      <c r="F15" s="100" t="s">
        <v>24</v>
      </c>
      <c r="G15" s="100" t="s">
        <v>204</v>
      </c>
      <c r="H15" s="100" t="s">
        <v>204</v>
      </c>
      <c r="I15" s="100" t="s">
        <v>204</v>
      </c>
      <c r="J15" s="100" t="s">
        <v>204</v>
      </c>
      <c r="K15" s="100" t="s">
        <v>24</v>
      </c>
      <c r="L15" s="100" t="s">
        <v>204</v>
      </c>
      <c r="M15" s="100" t="s">
        <v>204</v>
      </c>
      <c r="N15" s="100" t="s">
        <v>204</v>
      </c>
      <c r="O15" s="100" t="s">
        <v>204</v>
      </c>
      <c r="P15" s="100" t="s">
        <v>204</v>
      </c>
      <c r="R15" s="114">
        <v>1908</v>
      </c>
      <c r="S15" s="100">
        <v>205</v>
      </c>
      <c r="T15" s="100">
        <v>10.058185999999999</v>
      </c>
      <c r="U15" s="100">
        <v>22.337485999999998</v>
      </c>
      <c r="V15" s="100" t="s">
        <v>24</v>
      </c>
      <c r="W15" s="100">
        <v>25.119388000000001</v>
      </c>
      <c r="X15" s="100">
        <v>16.473215</v>
      </c>
      <c r="Y15" s="100">
        <v>14.735472</v>
      </c>
      <c r="Z15" s="100">
        <v>56.597560999999999</v>
      </c>
      <c r="AA15" s="100" t="s">
        <v>24</v>
      </c>
      <c r="AB15" s="100">
        <v>13.621262</v>
      </c>
      <c r="AC15" s="100">
        <v>1.0356673999999999</v>
      </c>
      <c r="AD15" s="100">
        <v>3937.5</v>
      </c>
      <c r="AE15" s="100">
        <v>1.9554994000000001</v>
      </c>
      <c r="AF15" s="100">
        <v>0.55830670000000004</v>
      </c>
      <c r="AH15" s="114">
        <v>1908</v>
      </c>
      <c r="AI15" s="100">
        <v>205</v>
      </c>
      <c r="AJ15" s="100">
        <v>4.8227988000000002</v>
      </c>
      <c r="AK15" s="100">
        <v>10.289171</v>
      </c>
      <c r="AL15" s="100" t="s">
        <v>24</v>
      </c>
      <c r="AM15" s="100">
        <v>11.60894</v>
      </c>
      <c r="AN15" s="100">
        <v>7.5392400999999998</v>
      </c>
      <c r="AO15" s="100">
        <v>6.7319284000000001</v>
      </c>
      <c r="AP15" s="100">
        <v>56.597560999999999</v>
      </c>
      <c r="AQ15" s="100" t="s">
        <v>24</v>
      </c>
      <c r="AR15" s="100">
        <v>6.6862361000000003</v>
      </c>
      <c r="AS15" s="100">
        <v>0.44156289999999998</v>
      </c>
      <c r="AT15" s="100">
        <v>3937.5</v>
      </c>
      <c r="AU15" s="100">
        <v>0.93797039999999998</v>
      </c>
      <c r="AV15" s="100">
        <v>0.24825829999999999</v>
      </c>
      <c r="AW15" s="100" t="s">
        <v>204</v>
      </c>
      <c r="AY15" s="113">
        <v>1908</v>
      </c>
    </row>
    <row r="16" spans="1:51" s="92" customFormat="1">
      <c r="B16" s="114">
        <v>1909</v>
      </c>
      <c r="C16" s="100">
        <v>0</v>
      </c>
      <c r="D16" s="100">
        <v>0</v>
      </c>
      <c r="E16" s="100" t="s">
        <v>204</v>
      </c>
      <c r="F16" s="100" t="s">
        <v>24</v>
      </c>
      <c r="G16" s="100" t="s">
        <v>204</v>
      </c>
      <c r="H16" s="100" t="s">
        <v>204</v>
      </c>
      <c r="I16" s="100" t="s">
        <v>204</v>
      </c>
      <c r="J16" s="100" t="s">
        <v>204</v>
      </c>
      <c r="K16" s="100" t="s">
        <v>24</v>
      </c>
      <c r="L16" s="100" t="s">
        <v>204</v>
      </c>
      <c r="M16" s="100" t="s">
        <v>204</v>
      </c>
      <c r="N16" s="100" t="s">
        <v>204</v>
      </c>
      <c r="O16" s="100" t="s">
        <v>204</v>
      </c>
      <c r="P16" s="100" t="s">
        <v>204</v>
      </c>
      <c r="R16" s="114">
        <v>1909</v>
      </c>
      <c r="S16" s="100">
        <v>201</v>
      </c>
      <c r="T16" s="100">
        <v>9.6972593000000007</v>
      </c>
      <c r="U16" s="100">
        <v>20.375139000000001</v>
      </c>
      <c r="V16" s="100" t="s">
        <v>24</v>
      </c>
      <c r="W16" s="100">
        <v>22.624701000000002</v>
      </c>
      <c r="X16" s="100">
        <v>15.313836</v>
      </c>
      <c r="Y16" s="100">
        <v>13.517524</v>
      </c>
      <c r="Z16" s="100">
        <v>55.733831000000002</v>
      </c>
      <c r="AA16" s="100" t="s">
        <v>24</v>
      </c>
      <c r="AB16" s="100">
        <v>12.737643</v>
      </c>
      <c r="AC16" s="100">
        <v>1.0772858999999999</v>
      </c>
      <c r="AD16" s="100">
        <v>4012.5</v>
      </c>
      <c r="AE16" s="100">
        <v>1.9601393</v>
      </c>
      <c r="AF16" s="100">
        <v>0.60778880000000002</v>
      </c>
      <c r="AH16" s="114">
        <v>1909</v>
      </c>
      <c r="AI16" s="100">
        <v>201</v>
      </c>
      <c r="AJ16" s="100">
        <v>4.6541091999999997</v>
      </c>
      <c r="AK16" s="100">
        <v>9.3736948000000009</v>
      </c>
      <c r="AL16" s="100" t="s">
        <v>24</v>
      </c>
      <c r="AM16" s="100">
        <v>10.430422999999999</v>
      </c>
      <c r="AN16" s="100">
        <v>7.0131638000000001</v>
      </c>
      <c r="AO16" s="100">
        <v>6.1819097000000003</v>
      </c>
      <c r="AP16" s="100">
        <v>55.733831000000002</v>
      </c>
      <c r="AQ16" s="100" t="s">
        <v>24</v>
      </c>
      <c r="AR16" s="100">
        <v>6.1449097999999998</v>
      </c>
      <c r="AS16" s="100">
        <v>0.45503939999999998</v>
      </c>
      <c r="AT16" s="100">
        <v>4012.5</v>
      </c>
      <c r="AU16" s="100">
        <v>0.94104679999999996</v>
      </c>
      <c r="AV16" s="100">
        <v>0.26893250000000002</v>
      </c>
      <c r="AW16" s="100" t="s">
        <v>204</v>
      </c>
      <c r="AY16" s="113">
        <v>1909</v>
      </c>
    </row>
    <row r="17" spans="2:51" s="92" customFormat="1">
      <c r="B17" s="114">
        <v>1910</v>
      </c>
      <c r="C17" s="100">
        <v>0</v>
      </c>
      <c r="D17" s="100">
        <v>0</v>
      </c>
      <c r="E17" s="100" t="s">
        <v>204</v>
      </c>
      <c r="F17" s="100" t="s">
        <v>24</v>
      </c>
      <c r="G17" s="100" t="s">
        <v>204</v>
      </c>
      <c r="H17" s="100" t="s">
        <v>204</v>
      </c>
      <c r="I17" s="100" t="s">
        <v>204</v>
      </c>
      <c r="J17" s="100" t="s">
        <v>204</v>
      </c>
      <c r="K17" s="100" t="s">
        <v>24</v>
      </c>
      <c r="L17" s="100" t="s">
        <v>204</v>
      </c>
      <c r="M17" s="100" t="s">
        <v>204</v>
      </c>
      <c r="N17" s="100" t="s">
        <v>204</v>
      </c>
      <c r="O17" s="100" t="s">
        <v>204</v>
      </c>
      <c r="P17" s="100" t="s">
        <v>204</v>
      </c>
      <c r="R17" s="114">
        <v>1910</v>
      </c>
      <c r="S17" s="100">
        <v>210</v>
      </c>
      <c r="T17" s="100">
        <v>9.9650733999999996</v>
      </c>
      <c r="U17" s="100">
        <v>22.065899999999999</v>
      </c>
      <c r="V17" s="100" t="s">
        <v>24</v>
      </c>
      <c r="W17" s="100">
        <v>24.872444000000002</v>
      </c>
      <c r="X17" s="100">
        <v>16.091833000000001</v>
      </c>
      <c r="Y17" s="100">
        <v>14.255685</v>
      </c>
      <c r="Z17" s="100">
        <v>57.285713999999999</v>
      </c>
      <c r="AA17" s="100" t="s">
        <v>24</v>
      </c>
      <c r="AB17" s="100">
        <v>13.100436999999999</v>
      </c>
      <c r="AC17" s="100">
        <v>1.0804692</v>
      </c>
      <c r="AD17" s="100">
        <v>3912.5</v>
      </c>
      <c r="AE17" s="100">
        <v>1.8805172000000001</v>
      </c>
      <c r="AF17" s="100">
        <v>0.56942219999999999</v>
      </c>
      <c r="AH17" s="114">
        <v>1910</v>
      </c>
      <c r="AI17" s="100">
        <v>210</v>
      </c>
      <c r="AJ17" s="100">
        <v>4.7869961999999999</v>
      </c>
      <c r="AK17" s="100">
        <v>10.248298</v>
      </c>
      <c r="AL17" s="100" t="s">
        <v>24</v>
      </c>
      <c r="AM17" s="100">
        <v>11.592162</v>
      </c>
      <c r="AN17" s="100">
        <v>7.4217342000000004</v>
      </c>
      <c r="AO17" s="100">
        <v>6.5631579999999996</v>
      </c>
      <c r="AP17" s="100">
        <v>57.285713999999999</v>
      </c>
      <c r="AQ17" s="100" t="s">
        <v>24</v>
      </c>
      <c r="AR17" s="100">
        <v>6.2222222</v>
      </c>
      <c r="AS17" s="100">
        <v>0.46062730000000002</v>
      </c>
      <c r="AT17" s="100">
        <v>3912.5</v>
      </c>
      <c r="AU17" s="100">
        <v>0.90361230000000003</v>
      </c>
      <c r="AV17" s="100">
        <v>0.25104110000000002</v>
      </c>
      <c r="AW17" s="100" t="s">
        <v>204</v>
      </c>
      <c r="AY17" s="114">
        <v>1910</v>
      </c>
    </row>
    <row r="18" spans="2:51" s="92" customFormat="1">
      <c r="B18" s="114">
        <v>1911</v>
      </c>
      <c r="C18" s="100">
        <v>0</v>
      </c>
      <c r="D18" s="100">
        <v>0</v>
      </c>
      <c r="E18" s="100" t="s">
        <v>204</v>
      </c>
      <c r="F18" s="100" t="s">
        <v>24</v>
      </c>
      <c r="G18" s="100" t="s">
        <v>204</v>
      </c>
      <c r="H18" s="100" t="s">
        <v>204</v>
      </c>
      <c r="I18" s="100" t="s">
        <v>204</v>
      </c>
      <c r="J18" s="100" t="s">
        <v>204</v>
      </c>
      <c r="K18" s="100" t="s">
        <v>24</v>
      </c>
      <c r="L18" s="100" t="s">
        <v>204</v>
      </c>
      <c r="M18" s="100" t="s">
        <v>204</v>
      </c>
      <c r="N18" s="100" t="s">
        <v>204</v>
      </c>
      <c r="O18" s="100" t="s">
        <v>204</v>
      </c>
      <c r="P18" s="100" t="s">
        <v>204</v>
      </c>
      <c r="R18" s="114">
        <v>1911</v>
      </c>
      <c r="S18" s="100">
        <v>225</v>
      </c>
      <c r="T18" s="100">
        <v>10.504348999999999</v>
      </c>
      <c r="U18" s="100">
        <v>21.774515000000001</v>
      </c>
      <c r="V18" s="100" t="s">
        <v>24</v>
      </c>
      <c r="W18" s="100">
        <v>24.255009000000001</v>
      </c>
      <c r="X18" s="100">
        <v>16.281932000000001</v>
      </c>
      <c r="Y18" s="100">
        <v>14.472853000000001</v>
      </c>
      <c r="Z18" s="100">
        <v>56.922221999999998</v>
      </c>
      <c r="AA18" s="100" t="s">
        <v>24</v>
      </c>
      <c r="AB18" s="100">
        <v>13.702800999999999</v>
      </c>
      <c r="AC18" s="100">
        <v>1.1095769</v>
      </c>
      <c r="AD18" s="100">
        <v>4230</v>
      </c>
      <c r="AE18" s="100">
        <v>2.0009073000000002</v>
      </c>
      <c r="AF18" s="100">
        <v>0.61538689999999996</v>
      </c>
      <c r="AH18" s="114">
        <v>1911</v>
      </c>
      <c r="AI18" s="100">
        <v>225</v>
      </c>
      <c r="AJ18" s="100">
        <v>5.0504993999999996</v>
      </c>
      <c r="AK18" s="100">
        <v>10.088367</v>
      </c>
      <c r="AL18" s="100" t="s">
        <v>24</v>
      </c>
      <c r="AM18" s="100">
        <v>11.261058</v>
      </c>
      <c r="AN18" s="100">
        <v>7.5113316000000001</v>
      </c>
      <c r="AO18" s="100">
        <v>6.6678971999999996</v>
      </c>
      <c r="AP18" s="100">
        <v>56.922221999999998</v>
      </c>
      <c r="AQ18" s="100" t="s">
        <v>24</v>
      </c>
      <c r="AR18" s="100">
        <v>6.4729574000000003</v>
      </c>
      <c r="AS18" s="100">
        <v>0.47003279999999997</v>
      </c>
      <c r="AT18" s="100">
        <v>4230</v>
      </c>
      <c r="AU18" s="100">
        <v>0.96227799999999997</v>
      </c>
      <c r="AV18" s="100">
        <v>0.2697966</v>
      </c>
      <c r="AW18" s="100" t="s">
        <v>204</v>
      </c>
      <c r="AY18" s="114">
        <v>1911</v>
      </c>
    </row>
    <row r="19" spans="2:51" s="92" customFormat="1">
      <c r="B19" s="114">
        <v>1912</v>
      </c>
      <c r="C19" s="100">
        <v>0</v>
      </c>
      <c r="D19" s="100">
        <v>0</v>
      </c>
      <c r="E19" s="100" t="s">
        <v>204</v>
      </c>
      <c r="F19" s="100" t="s">
        <v>24</v>
      </c>
      <c r="G19" s="100" t="s">
        <v>204</v>
      </c>
      <c r="H19" s="100" t="s">
        <v>204</v>
      </c>
      <c r="I19" s="100" t="s">
        <v>204</v>
      </c>
      <c r="J19" s="100" t="s">
        <v>204</v>
      </c>
      <c r="K19" s="100" t="s">
        <v>24</v>
      </c>
      <c r="L19" s="100" t="s">
        <v>204</v>
      </c>
      <c r="M19" s="100" t="s">
        <v>204</v>
      </c>
      <c r="N19" s="100" t="s">
        <v>204</v>
      </c>
      <c r="O19" s="100" t="s">
        <v>204</v>
      </c>
      <c r="P19" s="100" t="s">
        <v>204</v>
      </c>
      <c r="R19" s="114">
        <v>1912</v>
      </c>
      <c r="S19" s="100">
        <v>276</v>
      </c>
      <c r="T19" s="100">
        <v>12.567774</v>
      </c>
      <c r="U19" s="100">
        <v>25.971699999999998</v>
      </c>
      <c r="V19" s="100" t="s">
        <v>24</v>
      </c>
      <c r="W19" s="100">
        <v>28.835909999999998</v>
      </c>
      <c r="X19" s="100">
        <v>19.459123000000002</v>
      </c>
      <c r="Y19" s="100">
        <v>17.428892999999999</v>
      </c>
      <c r="Z19" s="100">
        <v>58.025362000000001</v>
      </c>
      <c r="AA19" s="100" t="s">
        <v>24</v>
      </c>
      <c r="AB19" s="100">
        <v>15.575621</v>
      </c>
      <c r="AC19" s="100">
        <v>1.2607345000000001</v>
      </c>
      <c r="AD19" s="100">
        <v>4850</v>
      </c>
      <c r="AE19" s="100">
        <v>2.2378003</v>
      </c>
      <c r="AF19" s="100">
        <v>0.63018320000000005</v>
      </c>
      <c r="AH19" s="114">
        <v>1912</v>
      </c>
      <c r="AI19" s="100">
        <v>276</v>
      </c>
      <c r="AJ19" s="100">
        <v>6.0592562000000001</v>
      </c>
      <c r="AK19" s="100">
        <v>12.114715</v>
      </c>
      <c r="AL19" s="100" t="s">
        <v>24</v>
      </c>
      <c r="AM19" s="100">
        <v>13.475210000000001</v>
      </c>
      <c r="AN19" s="100">
        <v>9.0338282999999997</v>
      </c>
      <c r="AO19" s="100">
        <v>8.0788820999999995</v>
      </c>
      <c r="AP19" s="100">
        <v>58.025362000000001</v>
      </c>
      <c r="AQ19" s="100" t="s">
        <v>24</v>
      </c>
      <c r="AR19" s="100">
        <v>7.5081610000000003</v>
      </c>
      <c r="AS19" s="100">
        <v>0.52896869999999996</v>
      </c>
      <c r="AT19" s="100">
        <v>4850</v>
      </c>
      <c r="AU19" s="100">
        <v>1.0790493999999999</v>
      </c>
      <c r="AV19" s="100">
        <v>0.27374759999999998</v>
      </c>
      <c r="AW19" s="100" t="s">
        <v>204</v>
      </c>
      <c r="AY19" s="114">
        <v>1912</v>
      </c>
    </row>
    <row r="20" spans="2:51" s="92" customFormat="1">
      <c r="B20" s="114">
        <v>1913</v>
      </c>
      <c r="C20" s="100">
        <v>0</v>
      </c>
      <c r="D20" s="100">
        <v>0</v>
      </c>
      <c r="E20" s="100" t="s">
        <v>204</v>
      </c>
      <c r="F20" s="100" t="s">
        <v>24</v>
      </c>
      <c r="G20" s="100" t="s">
        <v>204</v>
      </c>
      <c r="H20" s="100" t="s">
        <v>204</v>
      </c>
      <c r="I20" s="100" t="s">
        <v>204</v>
      </c>
      <c r="J20" s="100" t="s">
        <v>204</v>
      </c>
      <c r="K20" s="100" t="s">
        <v>24</v>
      </c>
      <c r="L20" s="100" t="s">
        <v>204</v>
      </c>
      <c r="M20" s="100" t="s">
        <v>204</v>
      </c>
      <c r="N20" s="100" t="s">
        <v>204</v>
      </c>
      <c r="O20" s="100" t="s">
        <v>204</v>
      </c>
      <c r="P20" s="100" t="s">
        <v>204</v>
      </c>
      <c r="R20" s="114">
        <v>1913</v>
      </c>
      <c r="S20" s="100">
        <v>246</v>
      </c>
      <c r="T20" s="100">
        <v>10.932283999999999</v>
      </c>
      <c r="U20" s="100">
        <v>22.988043000000001</v>
      </c>
      <c r="V20" s="100" t="s">
        <v>24</v>
      </c>
      <c r="W20" s="100">
        <v>25.850121000000001</v>
      </c>
      <c r="X20" s="100">
        <v>16.967535000000002</v>
      </c>
      <c r="Y20" s="100">
        <v>15.118926999999999</v>
      </c>
      <c r="Z20" s="100">
        <v>58.556910999999999</v>
      </c>
      <c r="AA20" s="100" t="s">
        <v>24</v>
      </c>
      <c r="AB20" s="100">
        <v>13.712375</v>
      </c>
      <c r="AC20" s="100">
        <v>1.1217509999999999</v>
      </c>
      <c r="AD20" s="100">
        <v>4237.5</v>
      </c>
      <c r="AE20" s="100">
        <v>1.9082914</v>
      </c>
      <c r="AF20" s="100">
        <v>0.54492149999999995</v>
      </c>
      <c r="AH20" s="114">
        <v>1913</v>
      </c>
      <c r="AI20" s="100">
        <v>246</v>
      </c>
      <c r="AJ20" s="100">
        <v>5.2846128999999999</v>
      </c>
      <c r="AK20" s="100">
        <v>10.825775999999999</v>
      </c>
      <c r="AL20" s="100" t="s">
        <v>24</v>
      </c>
      <c r="AM20" s="100">
        <v>12.199077000000001</v>
      </c>
      <c r="AN20" s="100">
        <v>7.9421635999999998</v>
      </c>
      <c r="AO20" s="100">
        <v>7.0610207999999997</v>
      </c>
      <c r="AP20" s="100">
        <v>58.556910999999999</v>
      </c>
      <c r="AQ20" s="100" t="s">
        <v>24</v>
      </c>
      <c r="AR20" s="100">
        <v>6.5269301999999998</v>
      </c>
      <c r="AS20" s="100">
        <v>0.47500429999999999</v>
      </c>
      <c r="AT20" s="100">
        <v>4237.5</v>
      </c>
      <c r="AU20" s="100">
        <v>0.92248410000000003</v>
      </c>
      <c r="AV20" s="100">
        <v>0.23874319999999999</v>
      </c>
      <c r="AW20" s="100" t="s">
        <v>204</v>
      </c>
      <c r="AY20" s="114">
        <v>1913</v>
      </c>
    </row>
    <row r="21" spans="2:51" s="92" customFormat="1">
      <c r="B21" s="114">
        <v>1914</v>
      </c>
      <c r="C21" s="100">
        <v>0</v>
      </c>
      <c r="D21" s="100">
        <v>0</v>
      </c>
      <c r="E21" s="100" t="s">
        <v>204</v>
      </c>
      <c r="F21" s="100" t="s">
        <v>24</v>
      </c>
      <c r="G21" s="100" t="s">
        <v>204</v>
      </c>
      <c r="H21" s="100" t="s">
        <v>204</v>
      </c>
      <c r="I21" s="100" t="s">
        <v>204</v>
      </c>
      <c r="J21" s="100" t="s">
        <v>204</v>
      </c>
      <c r="K21" s="100" t="s">
        <v>24</v>
      </c>
      <c r="L21" s="100" t="s">
        <v>204</v>
      </c>
      <c r="M21" s="100" t="s">
        <v>204</v>
      </c>
      <c r="N21" s="100" t="s">
        <v>204</v>
      </c>
      <c r="O21" s="100" t="s">
        <v>204</v>
      </c>
      <c r="P21" s="100" t="s">
        <v>204</v>
      </c>
      <c r="R21" s="114">
        <v>1914</v>
      </c>
      <c r="S21" s="100">
        <v>259</v>
      </c>
      <c r="T21" s="100">
        <v>11.239666</v>
      </c>
      <c r="U21" s="100">
        <v>22.584987000000002</v>
      </c>
      <c r="V21" s="100" t="s">
        <v>24</v>
      </c>
      <c r="W21" s="100">
        <v>25.392289000000002</v>
      </c>
      <c r="X21" s="100">
        <v>16.832450000000001</v>
      </c>
      <c r="Y21" s="100">
        <v>15.099435</v>
      </c>
      <c r="Z21" s="100">
        <v>56.785713999999999</v>
      </c>
      <c r="AA21" s="100" t="s">
        <v>24</v>
      </c>
      <c r="AB21" s="100">
        <v>13.909774000000001</v>
      </c>
      <c r="AC21" s="100">
        <v>1.183459</v>
      </c>
      <c r="AD21" s="100">
        <v>4920</v>
      </c>
      <c r="AE21" s="100">
        <v>2.1637419000000002</v>
      </c>
      <c r="AF21" s="100">
        <v>0.64822769999999996</v>
      </c>
      <c r="AH21" s="114">
        <v>1914</v>
      </c>
      <c r="AI21" s="100">
        <v>259</v>
      </c>
      <c r="AJ21" s="100">
        <v>5.4468595999999998</v>
      </c>
      <c r="AK21" s="100">
        <v>10.708484</v>
      </c>
      <c r="AL21" s="100" t="s">
        <v>24</v>
      </c>
      <c r="AM21" s="100">
        <v>12.07095</v>
      </c>
      <c r="AN21" s="100">
        <v>7.9235838000000003</v>
      </c>
      <c r="AO21" s="100">
        <v>7.0876592</v>
      </c>
      <c r="AP21" s="100">
        <v>56.785713999999999</v>
      </c>
      <c r="AQ21" s="100" t="s">
        <v>24</v>
      </c>
      <c r="AR21" s="100">
        <v>6.7483063999999997</v>
      </c>
      <c r="AS21" s="100">
        <v>0.50077340000000004</v>
      </c>
      <c r="AT21" s="100">
        <v>4920</v>
      </c>
      <c r="AU21" s="100">
        <v>1.0484921</v>
      </c>
      <c r="AV21" s="100">
        <v>0.27977439999999998</v>
      </c>
      <c r="AW21" s="100" t="s">
        <v>204</v>
      </c>
      <c r="AY21" s="114">
        <v>1914</v>
      </c>
    </row>
    <row r="22" spans="2:51" s="92" customFormat="1">
      <c r="B22" s="114">
        <v>1915</v>
      </c>
      <c r="C22" s="100">
        <v>0</v>
      </c>
      <c r="D22" s="100">
        <v>0</v>
      </c>
      <c r="E22" s="100" t="s">
        <v>204</v>
      </c>
      <c r="F22" s="100" t="s">
        <v>24</v>
      </c>
      <c r="G22" s="100" t="s">
        <v>204</v>
      </c>
      <c r="H22" s="100" t="s">
        <v>204</v>
      </c>
      <c r="I22" s="100" t="s">
        <v>204</v>
      </c>
      <c r="J22" s="100" t="s">
        <v>204</v>
      </c>
      <c r="K22" s="100" t="s">
        <v>24</v>
      </c>
      <c r="L22" s="100" t="s">
        <v>204</v>
      </c>
      <c r="M22" s="100" t="s">
        <v>204</v>
      </c>
      <c r="N22" s="100" t="s">
        <v>204</v>
      </c>
      <c r="O22" s="100" t="s">
        <v>204</v>
      </c>
      <c r="P22" s="100" t="s">
        <v>204</v>
      </c>
      <c r="R22" s="114">
        <v>1915</v>
      </c>
      <c r="S22" s="100">
        <v>261</v>
      </c>
      <c r="T22" s="100">
        <v>11.066534000000001</v>
      </c>
      <c r="U22" s="100">
        <v>20.364919</v>
      </c>
      <c r="V22" s="100" t="s">
        <v>24</v>
      </c>
      <c r="W22" s="100">
        <v>22.307514999999999</v>
      </c>
      <c r="X22" s="100">
        <v>15.798344</v>
      </c>
      <c r="Y22" s="100">
        <v>14.320292999999999</v>
      </c>
      <c r="Z22" s="100">
        <v>56.216475000000003</v>
      </c>
      <c r="AA22" s="100" t="s">
        <v>24</v>
      </c>
      <c r="AB22" s="100">
        <v>13.875598</v>
      </c>
      <c r="AC22" s="100">
        <v>1.1795011</v>
      </c>
      <c r="AD22" s="100">
        <v>5005</v>
      </c>
      <c r="AE22" s="100">
        <v>2.1507413</v>
      </c>
      <c r="AF22" s="100">
        <v>0.66309180000000001</v>
      </c>
      <c r="AH22" s="114">
        <v>1915</v>
      </c>
      <c r="AI22" s="100">
        <v>261</v>
      </c>
      <c r="AJ22" s="100">
        <v>5.3758534999999998</v>
      </c>
      <c r="AK22" s="100">
        <v>9.5748159000000008</v>
      </c>
      <c r="AL22" s="100" t="s">
        <v>24</v>
      </c>
      <c r="AM22" s="100">
        <v>10.495331</v>
      </c>
      <c r="AN22" s="100">
        <v>7.4028200000000002</v>
      </c>
      <c r="AO22" s="100">
        <v>6.6962362000000004</v>
      </c>
      <c r="AP22" s="100">
        <v>56.216475000000003</v>
      </c>
      <c r="AQ22" s="100" t="s">
        <v>24</v>
      </c>
      <c r="AR22" s="100">
        <v>6.7686722000000001</v>
      </c>
      <c r="AS22" s="100">
        <v>0.4944868</v>
      </c>
      <c r="AT22" s="100">
        <v>5005</v>
      </c>
      <c r="AU22" s="100">
        <v>1.0445948</v>
      </c>
      <c r="AV22" s="100">
        <v>0.28567720000000002</v>
      </c>
      <c r="AW22" s="100" t="s">
        <v>204</v>
      </c>
      <c r="AY22" s="114">
        <v>1915</v>
      </c>
    </row>
    <row r="23" spans="2:51" s="92" customFormat="1">
      <c r="B23" s="114">
        <v>1916</v>
      </c>
      <c r="C23" s="100">
        <v>0</v>
      </c>
      <c r="D23" s="100">
        <v>0</v>
      </c>
      <c r="E23" s="100" t="s">
        <v>204</v>
      </c>
      <c r="F23" s="100" t="s">
        <v>24</v>
      </c>
      <c r="G23" s="100" t="s">
        <v>204</v>
      </c>
      <c r="H23" s="100" t="s">
        <v>204</v>
      </c>
      <c r="I23" s="100" t="s">
        <v>204</v>
      </c>
      <c r="J23" s="100" t="s">
        <v>204</v>
      </c>
      <c r="K23" s="100" t="s">
        <v>24</v>
      </c>
      <c r="L23" s="100" t="s">
        <v>204</v>
      </c>
      <c r="M23" s="100" t="s">
        <v>204</v>
      </c>
      <c r="N23" s="100" t="s">
        <v>204</v>
      </c>
      <c r="O23" s="100" t="s">
        <v>204</v>
      </c>
      <c r="P23" s="100" t="s">
        <v>204</v>
      </c>
      <c r="R23" s="114">
        <v>1916</v>
      </c>
      <c r="S23" s="100">
        <v>287</v>
      </c>
      <c r="T23" s="100">
        <v>11.895954</v>
      </c>
      <c r="U23" s="100">
        <v>24.439708</v>
      </c>
      <c r="V23" s="100" t="s">
        <v>24</v>
      </c>
      <c r="W23" s="100">
        <v>27.699703</v>
      </c>
      <c r="X23" s="100">
        <v>17.946252000000001</v>
      </c>
      <c r="Y23" s="100">
        <v>15.852575</v>
      </c>
      <c r="Z23" s="100">
        <v>58.771777</v>
      </c>
      <c r="AA23" s="100" t="s">
        <v>24</v>
      </c>
      <c r="AB23" s="100">
        <v>14.13097</v>
      </c>
      <c r="AC23" s="100">
        <v>1.2381896999999999</v>
      </c>
      <c r="AD23" s="100">
        <v>4910</v>
      </c>
      <c r="AE23" s="100">
        <v>2.0627040999999999</v>
      </c>
      <c r="AF23" s="100">
        <v>0.61526320000000001</v>
      </c>
      <c r="AH23" s="114">
        <v>1916</v>
      </c>
      <c r="AI23" s="100">
        <v>287</v>
      </c>
      <c r="AJ23" s="100">
        <v>5.7920677999999999</v>
      </c>
      <c r="AK23" s="100">
        <v>11.70725</v>
      </c>
      <c r="AL23" s="100" t="s">
        <v>24</v>
      </c>
      <c r="AM23" s="100">
        <v>13.293866</v>
      </c>
      <c r="AN23" s="100">
        <v>8.5337565000000009</v>
      </c>
      <c r="AO23" s="100">
        <v>7.5083361000000002</v>
      </c>
      <c r="AP23" s="100">
        <v>58.771777</v>
      </c>
      <c r="AQ23" s="100" t="s">
        <v>24</v>
      </c>
      <c r="AR23" s="100">
        <v>6.9040172999999996</v>
      </c>
      <c r="AS23" s="100">
        <v>0.52954959999999995</v>
      </c>
      <c r="AT23" s="100">
        <v>4910</v>
      </c>
      <c r="AU23" s="100">
        <v>1.0040469999999999</v>
      </c>
      <c r="AV23" s="100">
        <v>0.27300679999999999</v>
      </c>
      <c r="AW23" s="100" t="s">
        <v>204</v>
      </c>
      <c r="AY23" s="114">
        <v>1916</v>
      </c>
    </row>
    <row r="24" spans="2:51" s="92" customFormat="1">
      <c r="B24" s="114">
        <v>1917</v>
      </c>
      <c r="C24" s="100">
        <v>0</v>
      </c>
      <c r="D24" s="100">
        <v>0</v>
      </c>
      <c r="E24" s="100" t="s">
        <v>204</v>
      </c>
      <c r="F24" s="100" t="s">
        <v>24</v>
      </c>
      <c r="G24" s="100" t="s">
        <v>204</v>
      </c>
      <c r="H24" s="100" t="s">
        <v>204</v>
      </c>
      <c r="I24" s="100" t="s">
        <v>204</v>
      </c>
      <c r="J24" s="100" t="s">
        <v>204</v>
      </c>
      <c r="K24" s="100" t="s">
        <v>24</v>
      </c>
      <c r="L24" s="100" t="s">
        <v>204</v>
      </c>
      <c r="M24" s="100" t="s">
        <v>204</v>
      </c>
      <c r="N24" s="100" t="s">
        <v>204</v>
      </c>
      <c r="O24" s="100" t="s">
        <v>204</v>
      </c>
      <c r="P24" s="100" t="s">
        <v>204</v>
      </c>
      <c r="R24" s="114">
        <v>1917</v>
      </c>
      <c r="S24" s="100">
        <v>269</v>
      </c>
      <c r="T24" s="100">
        <v>10.905222999999999</v>
      </c>
      <c r="U24" s="100">
        <v>22.091343999999999</v>
      </c>
      <c r="V24" s="100" t="s">
        <v>24</v>
      </c>
      <c r="W24" s="100">
        <v>24.897307000000001</v>
      </c>
      <c r="X24" s="100">
        <v>16.156694000000002</v>
      </c>
      <c r="Y24" s="100">
        <v>14.264262</v>
      </c>
      <c r="Z24" s="100">
        <v>58.206319999999998</v>
      </c>
      <c r="AA24" s="100" t="s">
        <v>24</v>
      </c>
      <c r="AB24" s="100">
        <v>12.94514</v>
      </c>
      <c r="AC24" s="100">
        <v>1.3173359</v>
      </c>
      <c r="AD24" s="100">
        <v>4747.5</v>
      </c>
      <c r="AE24" s="100">
        <v>1.9507844000000001</v>
      </c>
      <c r="AF24" s="100">
        <v>0.73880129999999999</v>
      </c>
      <c r="AH24" s="114">
        <v>1917</v>
      </c>
      <c r="AI24" s="100">
        <v>269</v>
      </c>
      <c r="AJ24" s="100">
        <v>5.3213986000000002</v>
      </c>
      <c r="AK24" s="100">
        <v>10.64653</v>
      </c>
      <c r="AL24" s="100" t="s">
        <v>24</v>
      </c>
      <c r="AM24" s="100">
        <v>12.027742</v>
      </c>
      <c r="AN24" s="100">
        <v>7.7187143000000003</v>
      </c>
      <c r="AO24" s="100">
        <v>6.7880466000000004</v>
      </c>
      <c r="AP24" s="100">
        <v>58.206319999999998</v>
      </c>
      <c r="AQ24" s="100" t="s">
        <v>24</v>
      </c>
      <c r="AR24" s="100">
        <v>6.3804553999999998</v>
      </c>
      <c r="AS24" s="100">
        <v>0.56007830000000003</v>
      </c>
      <c r="AT24" s="100">
        <v>4747.5</v>
      </c>
      <c r="AU24" s="100">
        <v>0.9515768</v>
      </c>
      <c r="AV24" s="100">
        <v>0.32162350000000001</v>
      </c>
      <c r="AW24" s="100" t="s">
        <v>204</v>
      </c>
      <c r="AY24" s="114">
        <v>1917</v>
      </c>
    </row>
    <row r="25" spans="2:51" s="92" customFormat="1">
      <c r="B25" s="115">
        <v>1918</v>
      </c>
      <c r="C25" s="100">
        <v>0</v>
      </c>
      <c r="D25" s="100">
        <v>0</v>
      </c>
      <c r="E25" s="100" t="s">
        <v>204</v>
      </c>
      <c r="F25" s="100" t="s">
        <v>24</v>
      </c>
      <c r="G25" s="100" t="s">
        <v>204</v>
      </c>
      <c r="H25" s="100" t="s">
        <v>204</v>
      </c>
      <c r="I25" s="100" t="s">
        <v>204</v>
      </c>
      <c r="J25" s="100" t="s">
        <v>204</v>
      </c>
      <c r="K25" s="100" t="s">
        <v>24</v>
      </c>
      <c r="L25" s="100" t="s">
        <v>204</v>
      </c>
      <c r="M25" s="100" t="s">
        <v>204</v>
      </c>
      <c r="N25" s="100" t="s">
        <v>204</v>
      </c>
      <c r="O25" s="100" t="s">
        <v>204</v>
      </c>
      <c r="P25" s="100" t="s">
        <v>204</v>
      </c>
      <c r="R25" s="115">
        <v>1918</v>
      </c>
      <c r="S25" s="100">
        <v>283</v>
      </c>
      <c r="T25" s="100">
        <v>11.226457</v>
      </c>
      <c r="U25" s="100">
        <v>22.109798000000001</v>
      </c>
      <c r="V25" s="100" t="s">
        <v>24</v>
      </c>
      <c r="W25" s="100">
        <v>24.534447</v>
      </c>
      <c r="X25" s="100">
        <v>16.269998999999999</v>
      </c>
      <c r="Y25" s="100">
        <v>14.272671000000001</v>
      </c>
      <c r="Z25" s="100">
        <v>57.906359999999999</v>
      </c>
      <c r="AA25" s="100" t="s">
        <v>24</v>
      </c>
      <c r="AB25" s="100">
        <v>13.64513</v>
      </c>
      <c r="AC25" s="100">
        <v>1.3063146000000001</v>
      </c>
      <c r="AD25" s="100">
        <v>5045</v>
      </c>
      <c r="AE25" s="100">
        <v>2.0286281000000002</v>
      </c>
      <c r="AF25" s="100">
        <v>0.74813339999999995</v>
      </c>
      <c r="AH25" s="115">
        <v>1918</v>
      </c>
      <c r="AI25" s="100">
        <v>283</v>
      </c>
      <c r="AJ25" s="100">
        <v>5.4897396000000001</v>
      </c>
      <c r="AK25" s="100">
        <v>10.677395000000001</v>
      </c>
      <c r="AL25" s="100" t="s">
        <v>24</v>
      </c>
      <c r="AM25" s="100">
        <v>11.867454</v>
      </c>
      <c r="AN25" s="100">
        <v>7.7984619999999998</v>
      </c>
      <c r="AO25" s="100">
        <v>6.8127746</v>
      </c>
      <c r="AP25" s="100">
        <v>57.906359999999999</v>
      </c>
      <c r="AQ25" s="100" t="s">
        <v>24</v>
      </c>
      <c r="AR25" s="100">
        <v>6.4027149000000003</v>
      </c>
      <c r="AS25" s="100">
        <v>0.56319529999999995</v>
      </c>
      <c r="AT25" s="100">
        <v>5045</v>
      </c>
      <c r="AU25" s="100">
        <v>0.99155539999999998</v>
      </c>
      <c r="AV25" s="100">
        <v>0.33099060000000002</v>
      </c>
      <c r="AW25" s="100" t="s">
        <v>204</v>
      </c>
      <c r="AY25" s="115">
        <v>1918</v>
      </c>
    </row>
    <row r="26" spans="2:51" s="92" customFormat="1">
      <c r="B26" s="115">
        <v>1919</v>
      </c>
      <c r="C26" s="100">
        <v>0</v>
      </c>
      <c r="D26" s="100">
        <v>0</v>
      </c>
      <c r="E26" s="100" t="s">
        <v>204</v>
      </c>
      <c r="F26" s="100" t="s">
        <v>24</v>
      </c>
      <c r="G26" s="100" t="s">
        <v>204</v>
      </c>
      <c r="H26" s="100" t="s">
        <v>204</v>
      </c>
      <c r="I26" s="100" t="s">
        <v>204</v>
      </c>
      <c r="J26" s="100" t="s">
        <v>204</v>
      </c>
      <c r="K26" s="100" t="s">
        <v>24</v>
      </c>
      <c r="L26" s="100" t="s">
        <v>204</v>
      </c>
      <c r="M26" s="100" t="s">
        <v>204</v>
      </c>
      <c r="N26" s="100" t="s">
        <v>204</v>
      </c>
      <c r="O26" s="100" t="s">
        <v>204</v>
      </c>
      <c r="P26" s="100" t="s">
        <v>204</v>
      </c>
      <c r="R26" s="115">
        <v>1919</v>
      </c>
      <c r="S26" s="100">
        <v>321</v>
      </c>
      <c r="T26" s="100">
        <v>12.466241999999999</v>
      </c>
      <c r="U26" s="100">
        <v>23.949010999999999</v>
      </c>
      <c r="V26" s="100" t="s">
        <v>24</v>
      </c>
      <c r="W26" s="100">
        <v>26.931411000000001</v>
      </c>
      <c r="X26" s="100">
        <v>17.843644000000001</v>
      </c>
      <c r="Y26" s="100">
        <v>16.004752</v>
      </c>
      <c r="Z26" s="100">
        <v>58.294392999999999</v>
      </c>
      <c r="AA26" s="100" t="s">
        <v>24</v>
      </c>
      <c r="AB26" s="100">
        <v>14.323962999999999</v>
      </c>
      <c r="AC26" s="100">
        <v>1.1343558</v>
      </c>
      <c r="AD26" s="100">
        <v>5595</v>
      </c>
      <c r="AE26" s="100">
        <v>2.20261</v>
      </c>
      <c r="AF26" s="100">
        <v>0.6062149</v>
      </c>
      <c r="AH26" s="115">
        <v>1919</v>
      </c>
      <c r="AI26" s="100">
        <v>321</v>
      </c>
      <c r="AJ26" s="100">
        <v>6.1083740000000004</v>
      </c>
      <c r="AK26" s="100">
        <v>11.592148999999999</v>
      </c>
      <c r="AL26" s="100" t="s">
        <v>24</v>
      </c>
      <c r="AM26" s="100">
        <v>13.056373000000001</v>
      </c>
      <c r="AN26" s="100">
        <v>8.5633619000000003</v>
      </c>
      <c r="AO26" s="100">
        <v>7.6441470999999996</v>
      </c>
      <c r="AP26" s="100">
        <v>58.294392999999999</v>
      </c>
      <c r="AQ26" s="100" t="s">
        <v>24</v>
      </c>
      <c r="AR26" s="100">
        <v>6.9828149000000002</v>
      </c>
      <c r="AS26" s="100">
        <v>0.48687999999999998</v>
      </c>
      <c r="AT26" s="100">
        <v>5595</v>
      </c>
      <c r="AU26" s="100">
        <v>1.0786906999999999</v>
      </c>
      <c r="AV26" s="100">
        <v>0.26234350000000001</v>
      </c>
      <c r="AW26" s="100" t="s">
        <v>204</v>
      </c>
      <c r="AY26" s="115">
        <v>1919</v>
      </c>
    </row>
    <row r="27" spans="2:51" s="92" customFormat="1">
      <c r="B27" s="115">
        <v>1920</v>
      </c>
      <c r="C27" s="100">
        <v>0</v>
      </c>
      <c r="D27" s="100">
        <v>0</v>
      </c>
      <c r="E27" s="100" t="s">
        <v>204</v>
      </c>
      <c r="F27" s="100" t="s">
        <v>24</v>
      </c>
      <c r="G27" s="100" t="s">
        <v>204</v>
      </c>
      <c r="H27" s="100" t="s">
        <v>204</v>
      </c>
      <c r="I27" s="100" t="s">
        <v>204</v>
      </c>
      <c r="J27" s="100" t="s">
        <v>204</v>
      </c>
      <c r="K27" s="100" t="s">
        <v>24</v>
      </c>
      <c r="L27" s="100" t="s">
        <v>204</v>
      </c>
      <c r="M27" s="100" t="s">
        <v>204</v>
      </c>
      <c r="N27" s="100" t="s">
        <v>204</v>
      </c>
      <c r="O27" s="100" t="s">
        <v>204</v>
      </c>
      <c r="P27" s="100" t="s">
        <v>204</v>
      </c>
      <c r="R27" s="115">
        <v>1920</v>
      </c>
      <c r="S27" s="100">
        <v>310</v>
      </c>
      <c r="T27" s="100">
        <v>11.79121</v>
      </c>
      <c r="U27" s="100">
        <v>22.205278</v>
      </c>
      <c r="V27" s="100" t="s">
        <v>24</v>
      </c>
      <c r="W27" s="100">
        <v>24.665493999999999</v>
      </c>
      <c r="X27" s="100">
        <v>16.658071</v>
      </c>
      <c r="Y27" s="100">
        <v>14.891538000000001</v>
      </c>
      <c r="Z27" s="100">
        <v>58.241934999999998</v>
      </c>
      <c r="AA27" s="100" t="s">
        <v>24</v>
      </c>
      <c r="AB27" s="100">
        <v>13.69863</v>
      </c>
      <c r="AC27" s="100">
        <v>1.2790889999999999</v>
      </c>
      <c r="AD27" s="100">
        <v>5385</v>
      </c>
      <c r="AE27" s="100">
        <v>2.0763975000000001</v>
      </c>
      <c r="AF27" s="100">
        <v>0.6756354</v>
      </c>
      <c r="AH27" s="115">
        <v>1920</v>
      </c>
      <c r="AI27" s="100">
        <v>310</v>
      </c>
      <c r="AJ27" s="100">
        <v>5.7888843999999997</v>
      </c>
      <c r="AK27" s="100">
        <v>10.764853</v>
      </c>
      <c r="AL27" s="100" t="s">
        <v>24</v>
      </c>
      <c r="AM27" s="100">
        <v>11.964663</v>
      </c>
      <c r="AN27" s="100">
        <v>8.0193662000000003</v>
      </c>
      <c r="AO27" s="100">
        <v>7.1322805999999996</v>
      </c>
      <c r="AP27" s="100">
        <v>58.241934999999998</v>
      </c>
      <c r="AQ27" s="100" t="s">
        <v>24</v>
      </c>
      <c r="AR27" s="100">
        <v>6.5859357999999997</v>
      </c>
      <c r="AS27" s="100">
        <v>0.55072929999999998</v>
      </c>
      <c r="AT27" s="100">
        <v>5385</v>
      </c>
      <c r="AU27" s="100">
        <v>1.0187823</v>
      </c>
      <c r="AV27" s="100">
        <v>0.29631180000000001</v>
      </c>
      <c r="AW27" s="100" t="s">
        <v>204</v>
      </c>
      <c r="AY27" s="115">
        <v>1920</v>
      </c>
    </row>
    <row r="28" spans="2:51">
      <c r="B28" s="116">
        <v>1921</v>
      </c>
      <c r="C28" s="100">
        <v>0</v>
      </c>
      <c r="D28" s="100">
        <v>0</v>
      </c>
      <c r="E28" s="100" t="s">
        <v>204</v>
      </c>
      <c r="F28" s="100" t="s">
        <v>24</v>
      </c>
      <c r="G28" s="100" t="s">
        <v>204</v>
      </c>
      <c r="H28" s="100" t="s">
        <v>204</v>
      </c>
      <c r="I28" s="100" t="s">
        <v>204</v>
      </c>
      <c r="J28" s="100" t="s">
        <v>204</v>
      </c>
      <c r="K28" s="100" t="s">
        <v>24</v>
      </c>
      <c r="L28" s="100" t="s">
        <v>204</v>
      </c>
      <c r="M28" s="100" t="s">
        <v>204</v>
      </c>
      <c r="N28" s="100" t="s">
        <v>204</v>
      </c>
      <c r="O28" s="100" t="s">
        <v>204</v>
      </c>
      <c r="P28" s="100" t="s">
        <v>204</v>
      </c>
      <c r="R28" s="116">
        <v>1921</v>
      </c>
      <c r="S28" s="100">
        <v>369</v>
      </c>
      <c r="T28" s="100">
        <v>13.752236</v>
      </c>
      <c r="U28" s="100">
        <v>24.724896999999999</v>
      </c>
      <c r="V28" s="100" t="s">
        <v>24</v>
      </c>
      <c r="W28" s="100">
        <v>27.282349</v>
      </c>
      <c r="X28" s="100">
        <v>18.682219</v>
      </c>
      <c r="Y28" s="100">
        <v>16.613882</v>
      </c>
      <c r="Z28" s="100">
        <v>56.659891999999999</v>
      </c>
      <c r="AA28" s="100" t="s">
        <v>24</v>
      </c>
      <c r="AB28" s="100">
        <v>15</v>
      </c>
      <c r="AC28" s="100">
        <v>1.5753074</v>
      </c>
      <c r="AD28" s="100">
        <v>6992.5</v>
      </c>
      <c r="AE28" s="100">
        <v>2.6419692000000001</v>
      </c>
      <c r="AF28" s="100">
        <v>0.9184736</v>
      </c>
      <c r="AH28" s="116">
        <v>1921</v>
      </c>
      <c r="AI28" s="100">
        <v>369</v>
      </c>
      <c r="AJ28" s="100">
        <v>6.7643123000000003</v>
      </c>
      <c r="AK28" s="100">
        <v>12.037841999999999</v>
      </c>
      <c r="AL28" s="100" t="s">
        <v>24</v>
      </c>
      <c r="AM28" s="100">
        <v>13.295729</v>
      </c>
      <c r="AN28" s="100">
        <v>9.0252929000000002</v>
      </c>
      <c r="AO28" s="100">
        <v>7.9841838999999997</v>
      </c>
      <c r="AP28" s="100">
        <v>56.659891999999999</v>
      </c>
      <c r="AQ28" s="100" t="s">
        <v>24</v>
      </c>
      <c r="AR28" s="100">
        <v>7.3962718000000001</v>
      </c>
      <c r="AS28" s="100">
        <v>0.68237300000000001</v>
      </c>
      <c r="AT28" s="100">
        <v>6992.5</v>
      </c>
      <c r="AU28" s="100">
        <v>1.2986108999999999</v>
      </c>
      <c r="AV28" s="100">
        <v>0.40372930000000001</v>
      </c>
      <c r="AW28" s="100" t="s">
        <v>204</v>
      </c>
      <c r="AY28" s="116">
        <v>1921</v>
      </c>
    </row>
    <row r="29" spans="2:51">
      <c r="B29" s="117">
        <v>1922</v>
      </c>
      <c r="C29" s="100">
        <v>0</v>
      </c>
      <c r="D29" s="100">
        <v>0</v>
      </c>
      <c r="E29" s="100" t="s">
        <v>204</v>
      </c>
      <c r="F29" s="100" t="s">
        <v>24</v>
      </c>
      <c r="G29" s="100" t="s">
        <v>204</v>
      </c>
      <c r="H29" s="100" t="s">
        <v>204</v>
      </c>
      <c r="I29" s="100" t="s">
        <v>204</v>
      </c>
      <c r="J29" s="100" t="s">
        <v>204</v>
      </c>
      <c r="K29" s="100" t="s">
        <v>24</v>
      </c>
      <c r="L29" s="100" t="s">
        <v>204</v>
      </c>
      <c r="M29" s="100" t="s">
        <v>204</v>
      </c>
      <c r="N29" s="100" t="s">
        <v>204</v>
      </c>
      <c r="O29" s="100" t="s">
        <v>204</v>
      </c>
      <c r="P29" s="100" t="s">
        <v>204</v>
      </c>
      <c r="R29" s="117">
        <v>1922</v>
      </c>
      <c r="S29" s="100">
        <v>414</v>
      </c>
      <c r="T29" s="100">
        <v>15.118316999999999</v>
      </c>
      <c r="U29" s="100">
        <v>27.807932999999998</v>
      </c>
      <c r="V29" s="100" t="s">
        <v>24</v>
      </c>
      <c r="W29" s="100">
        <v>31.375119000000002</v>
      </c>
      <c r="X29" s="100">
        <v>20.706357000000001</v>
      </c>
      <c r="Y29" s="100">
        <v>18.733560000000001</v>
      </c>
      <c r="Z29" s="100">
        <v>57.560533</v>
      </c>
      <c r="AA29" s="100" t="s">
        <v>24</v>
      </c>
      <c r="AB29" s="100">
        <v>16.370107000000001</v>
      </c>
      <c r="AC29" s="100">
        <v>1.8761896</v>
      </c>
      <c r="AD29" s="100">
        <v>7510</v>
      </c>
      <c r="AE29" s="100">
        <v>2.7806576000000001</v>
      </c>
      <c r="AF29" s="100">
        <v>1.1642508</v>
      </c>
      <c r="AH29" s="117">
        <v>1922</v>
      </c>
      <c r="AI29" s="100">
        <v>414</v>
      </c>
      <c r="AJ29" s="100">
        <v>7.4328085000000002</v>
      </c>
      <c r="AK29" s="100">
        <v>13.638011000000001</v>
      </c>
      <c r="AL29" s="100" t="s">
        <v>24</v>
      </c>
      <c r="AM29" s="100">
        <v>15.420439999999999</v>
      </c>
      <c r="AN29" s="100">
        <v>10.054088999999999</v>
      </c>
      <c r="AO29" s="100">
        <v>9.0498554000000002</v>
      </c>
      <c r="AP29" s="100">
        <v>57.560533</v>
      </c>
      <c r="AQ29" s="100" t="s">
        <v>24</v>
      </c>
      <c r="AR29" s="100">
        <v>7.8692263999999996</v>
      </c>
      <c r="AS29" s="100">
        <v>0.80684449999999996</v>
      </c>
      <c r="AT29" s="100">
        <v>7510</v>
      </c>
      <c r="AU29" s="100">
        <v>1.3660505999999999</v>
      </c>
      <c r="AV29" s="100">
        <v>0.49945129999999999</v>
      </c>
      <c r="AW29" s="100" t="s">
        <v>204</v>
      </c>
      <c r="AY29" s="117">
        <v>1922</v>
      </c>
    </row>
    <row r="30" spans="2:51">
      <c r="B30" s="117">
        <v>1923</v>
      </c>
      <c r="C30" s="100">
        <v>0</v>
      </c>
      <c r="D30" s="100">
        <v>0</v>
      </c>
      <c r="E30" s="100" t="s">
        <v>204</v>
      </c>
      <c r="F30" s="100" t="s">
        <v>24</v>
      </c>
      <c r="G30" s="100" t="s">
        <v>204</v>
      </c>
      <c r="H30" s="100" t="s">
        <v>204</v>
      </c>
      <c r="I30" s="100" t="s">
        <v>204</v>
      </c>
      <c r="J30" s="100" t="s">
        <v>204</v>
      </c>
      <c r="K30" s="100" t="s">
        <v>24</v>
      </c>
      <c r="L30" s="100" t="s">
        <v>204</v>
      </c>
      <c r="M30" s="100" t="s">
        <v>204</v>
      </c>
      <c r="N30" s="100" t="s">
        <v>204</v>
      </c>
      <c r="O30" s="100" t="s">
        <v>204</v>
      </c>
      <c r="P30" s="100" t="s">
        <v>204</v>
      </c>
      <c r="R30" s="117">
        <v>1923</v>
      </c>
      <c r="S30" s="100">
        <v>426</v>
      </c>
      <c r="T30" s="100">
        <v>15.243684</v>
      </c>
      <c r="U30" s="100">
        <v>27.365259000000002</v>
      </c>
      <c r="V30" s="100" t="s">
        <v>24</v>
      </c>
      <c r="W30" s="100">
        <v>30.535433999999999</v>
      </c>
      <c r="X30" s="100">
        <v>20.442138</v>
      </c>
      <c r="Y30" s="100">
        <v>18.491150000000001</v>
      </c>
      <c r="Z30" s="100">
        <v>57.229412000000004</v>
      </c>
      <c r="AA30" s="100" t="s">
        <v>24</v>
      </c>
      <c r="AB30" s="100">
        <v>16.562985999999999</v>
      </c>
      <c r="AC30" s="100">
        <v>1.7307224000000001</v>
      </c>
      <c r="AD30" s="100">
        <v>7827.5</v>
      </c>
      <c r="AE30" s="100">
        <v>2.8399608000000001</v>
      </c>
      <c r="AF30" s="100">
        <v>1.0809038</v>
      </c>
      <c r="AH30" s="117">
        <v>1923</v>
      </c>
      <c r="AI30" s="100">
        <v>426</v>
      </c>
      <c r="AJ30" s="100">
        <v>7.482348</v>
      </c>
      <c r="AK30" s="100">
        <v>13.413062999999999</v>
      </c>
      <c r="AL30" s="100" t="s">
        <v>24</v>
      </c>
      <c r="AM30" s="100">
        <v>15.003420999999999</v>
      </c>
      <c r="AN30" s="100">
        <v>9.9211577000000002</v>
      </c>
      <c r="AO30" s="100">
        <v>8.9330193999999992</v>
      </c>
      <c r="AP30" s="100">
        <v>57.229412000000004</v>
      </c>
      <c r="AQ30" s="100" t="s">
        <v>24</v>
      </c>
      <c r="AR30" s="100">
        <v>8.0438065999999999</v>
      </c>
      <c r="AS30" s="100">
        <v>0.75752189999999997</v>
      </c>
      <c r="AT30" s="100">
        <v>7827.5</v>
      </c>
      <c r="AU30" s="100">
        <v>1.3929175</v>
      </c>
      <c r="AV30" s="100">
        <v>0.47707060000000001</v>
      </c>
      <c r="AW30" s="100" t="s">
        <v>204</v>
      </c>
      <c r="AY30" s="117">
        <v>1923</v>
      </c>
    </row>
    <row r="31" spans="2:51">
      <c r="B31" s="117">
        <v>1924</v>
      </c>
      <c r="C31" s="100">
        <v>0</v>
      </c>
      <c r="D31" s="100">
        <v>0</v>
      </c>
      <c r="E31" s="100" t="s">
        <v>204</v>
      </c>
      <c r="F31" s="100" t="s">
        <v>24</v>
      </c>
      <c r="G31" s="100" t="s">
        <v>204</v>
      </c>
      <c r="H31" s="100" t="s">
        <v>204</v>
      </c>
      <c r="I31" s="100" t="s">
        <v>204</v>
      </c>
      <c r="J31" s="100" t="s">
        <v>204</v>
      </c>
      <c r="K31" s="100" t="s">
        <v>24</v>
      </c>
      <c r="L31" s="100" t="s">
        <v>204</v>
      </c>
      <c r="M31" s="100" t="s">
        <v>204</v>
      </c>
      <c r="N31" s="100" t="s">
        <v>204</v>
      </c>
      <c r="O31" s="100" t="s">
        <v>204</v>
      </c>
      <c r="P31" s="100" t="s">
        <v>204</v>
      </c>
      <c r="R31" s="117">
        <v>1924</v>
      </c>
      <c r="S31" s="100">
        <v>415</v>
      </c>
      <c r="T31" s="100">
        <v>14.562936000000001</v>
      </c>
      <c r="U31" s="100">
        <v>26.343019000000002</v>
      </c>
      <c r="V31" s="100" t="s">
        <v>24</v>
      </c>
      <c r="W31" s="100">
        <v>29.656718999999999</v>
      </c>
      <c r="X31" s="100">
        <v>19.479434000000001</v>
      </c>
      <c r="Y31" s="100">
        <v>17.384143000000002</v>
      </c>
      <c r="Z31" s="100">
        <v>57.921686999999999</v>
      </c>
      <c r="AA31" s="100" t="s">
        <v>24</v>
      </c>
      <c r="AB31" s="100">
        <v>15.324963</v>
      </c>
      <c r="AC31" s="100">
        <v>1.7380743000000001</v>
      </c>
      <c r="AD31" s="100">
        <v>7390</v>
      </c>
      <c r="AE31" s="100">
        <v>2.6292382999999999</v>
      </c>
      <c r="AF31" s="100">
        <v>1.052403</v>
      </c>
      <c r="AH31" s="117">
        <v>1924</v>
      </c>
      <c r="AI31" s="100">
        <v>415</v>
      </c>
      <c r="AJ31" s="100">
        <v>7.1413821999999998</v>
      </c>
      <c r="AK31" s="100">
        <v>12.967008</v>
      </c>
      <c r="AL31" s="100" t="s">
        <v>24</v>
      </c>
      <c r="AM31" s="100">
        <v>14.643807000000001</v>
      </c>
      <c r="AN31" s="100">
        <v>9.4797177999999995</v>
      </c>
      <c r="AO31" s="100">
        <v>8.4133267000000007</v>
      </c>
      <c r="AP31" s="100">
        <v>57.921686999999999</v>
      </c>
      <c r="AQ31" s="100" t="s">
        <v>24</v>
      </c>
      <c r="AR31" s="100">
        <v>7.3477337</v>
      </c>
      <c r="AS31" s="100">
        <v>0.75481989999999999</v>
      </c>
      <c r="AT31" s="100">
        <v>7390</v>
      </c>
      <c r="AU31" s="100">
        <v>1.2883317999999999</v>
      </c>
      <c r="AV31" s="100">
        <v>0.4656592</v>
      </c>
      <c r="AW31" s="100" t="s">
        <v>204</v>
      </c>
      <c r="AY31" s="117">
        <v>1924</v>
      </c>
    </row>
    <row r="32" spans="2:51">
      <c r="B32" s="117">
        <v>1925</v>
      </c>
      <c r="C32" s="100">
        <v>0</v>
      </c>
      <c r="D32" s="100">
        <v>0</v>
      </c>
      <c r="E32" s="100" t="s">
        <v>204</v>
      </c>
      <c r="F32" s="100" t="s">
        <v>24</v>
      </c>
      <c r="G32" s="100" t="s">
        <v>204</v>
      </c>
      <c r="H32" s="100" t="s">
        <v>204</v>
      </c>
      <c r="I32" s="100" t="s">
        <v>204</v>
      </c>
      <c r="J32" s="100" t="s">
        <v>204</v>
      </c>
      <c r="K32" s="100" t="s">
        <v>24</v>
      </c>
      <c r="L32" s="100" t="s">
        <v>204</v>
      </c>
      <c r="M32" s="100" t="s">
        <v>204</v>
      </c>
      <c r="N32" s="100" t="s">
        <v>204</v>
      </c>
      <c r="O32" s="100" t="s">
        <v>204</v>
      </c>
      <c r="P32" s="100" t="s">
        <v>204</v>
      </c>
      <c r="R32" s="117">
        <v>1925</v>
      </c>
      <c r="S32" s="100">
        <v>444</v>
      </c>
      <c r="T32" s="100">
        <v>15.267701000000001</v>
      </c>
      <c r="U32" s="100">
        <v>27.973296000000001</v>
      </c>
      <c r="V32" s="100" t="s">
        <v>24</v>
      </c>
      <c r="W32" s="100">
        <v>31.511548000000001</v>
      </c>
      <c r="X32" s="100">
        <v>20.455134000000001</v>
      </c>
      <c r="Y32" s="100">
        <v>17.945046000000001</v>
      </c>
      <c r="Z32" s="100">
        <v>58.907657999999998</v>
      </c>
      <c r="AA32" s="100" t="s">
        <v>24</v>
      </c>
      <c r="AB32" s="100">
        <v>16.468843</v>
      </c>
      <c r="AC32" s="100">
        <v>1.8946829000000001</v>
      </c>
      <c r="AD32" s="100">
        <v>7507.5</v>
      </c>
      <c r="AE32" s="100">
        <v>2.6179516999999999</v>
      </c>
      <c r="AF32" s="100">
        <v>1.1310222999999999</v>
      </c>
      <c r="AH32" s="117">
        <v>1925</v>
      </c>
      <c r="AI32" s="100">
        <v>444</v>
      </c>
      <c r="AJ32" s="100">
        <v>7.4757543000000002</v>
      </c>
      <c r="AK32" s="100">
        <v>13.80904</v>
      </c>
      <c r="AL32" s="100" t="s">
        <v>24</v>
      </c>
      <c r="AM32" s="100">
        <v>15.596231</v>
      </c>
      <c r="AN32" s="100">
        <v>9.9940279000000007</v>
      </c>
      <c r="AO32" s="100">
        <v>8.7131305000000001</v>
      </c>
      <c r="AP32" s="100">
        <v>58.907657999999998</v>
      </c>
      <c r="AQ32" s="100" t="s">
        <v>24</v>
      </c>
      <c r="AR32" s="100">
        <v>7.7029839999999998</v>
      </c>
      <c r="AS32" s="100">
        <v>0.81366369999999999</v>
      </c>
      <c r="AT32" s="100">
        <v>7507.5</v>
      </c>
      <c r="AU32" s="100">
        <v>1.2808155000000001</v>
      </c>
      <c r="AV32" s="100">
        <v>0.49211359999999998</v>
      </c>
      <c r="AW32" s="100" t="s">
        <v>204</v>
      </c>
      <c r="AY32" s="117">
        <v>1925</v>
      </c>
    </row>
    <row r="33" spans="2:51">
      <c r="B33" s="117">
        <v>1926</v>
      </c>
      <c r="C33" s="100">
        <v>0</v>
      </c>
      <c r="D33" s="100">
        <v>0</v>
      </c>
      <c r="E33" s="100" t="s">
        <v>204</v>
      </c>
      <c r="F33" s="100" t="s">
        <v>24</v>
      </c>
      <c r="G33" s="100" t="s">
        <v>204</v>
      </c>
      <c r="H33" s="100" t="s">
        <v>204</v>
      </c>
      <c r="I33" s="100" t="s">
        <v>204</v>
      </c>
      <c r="J33" s="100" t="s">
        <v>204</v>
      </c>
      <c r="K33" s="100" t="s">
        <v>24</v>
      </c>
      <c r="L33" s="100" t="s">
        <v>204</v>
      </c>
      <c r="M33" s="100" t="s">
        <v>204</v>
      </c>
      <c r="N33" s="100" t="s">
        <v>204</v>
      </c>
      <c r="O33" s="100" t="s">
        <v>204</v>
      </c>
      <c r="P33" s="100" t="s">
        <v>204</v>
      </c>
      <c r="R33" s="117">
        <v>1926</v>
      </c>
      <c r="S33" s="100">
        <v>453</v>
      </c>
      <c r="T33" s="100">
        <v>15.279277</v>
      </c>
      <c r="U33" s="100">
        <v>26.241002000000002</v>
      </c>
      <c r="V33" s="100" t="s">
        <v>24</v>
      </c>
      <c r="W33" s="100">
        <v>29.391652000000001</v>
      </c>
      <c r="X33" s="100">
        <v>19.670641</v>
      </c>
      <c r="Y33" s="100">
        <v>17.638781999999999</v>
      </c>
      <c r="Z33" s="100">
        <v>58.073951000000001</v>
      </c>
      <c r="AA33" s="100" t="s">
        <v>24</v>
      </c>
      <c r="AB33" s="100">
        <v>15.87246</v>
      </c>
      <c r="AC33" s="100">
        <v>1.8440871000000001</v>
      </c>
      <c r="AD33" s="100">
        <v>7947.5</v>
      </c>
      <c r="AE33" s="100">
        <v>2.7185811000000002</v>
      </c>
      <c r="AF33" s="100">
        <v>1.1750877</v>
      </c>
      <c r="AH33" s="117">
        <v>1926</v>
      </c>
      <c r="AI33" s="100">
        <v>453</v>
      </c>
      <c r="AJ33" s="100">
        <v>7.4798144000000004</v>
      </c>
      <c r="AK33" s="100">
        <v>12.941146</v>
      </c>
      <c r="AL33" s="100" t="s">
        <v>24</v>
      </c>
      <c r="AM33" s="100">
        <v>14.533474999999999</v>
      </c>
      <c r="AN33" s="100">
        <v>9.6076709999999999</v>
      </c>
      <c r="AO33" s="100">
        <v>8.5702710999999994</v>
      </c>
      <c r="AP33" s="100">
        <v>58.073951000000001</v>
      </c>
      <c r="AQ33" s="100" t="s">
        <v>24</v>
      </c>
      <c r="AR33" s="100">
        <v>7.5575576</v>
      </c>
      <c r="AS33" s="100">
        <v>0.79540670000000002</v>
      </c>
      <c r="AT33" s="100">
        <v>7947.5</v>
      </c>
      <c r="AU33" s="100">
        <v>1.3297694</v>
      </c>
      <c r="AV33" s="100">
        <v>0.50850329999999999</v>
      </c>
      <c r="AW33" s="100" t="s">
        <v>204</v>
      </c>
      <c r="AY33" s="117">
        <v>1926</v>
      </c>
    </row>
    <row r="34" spans="2:51">
      <c r="B34" s="117">
        <v>1927</v>
      </c>
      <c r="C34" s="100">
        <v>0</v>
      </c>
      <c r="D34" s="100">
        <v>0</v>
      </c>
      <c r="E34" s="100" t="s">
        <v>204</v>
      </c>
      <c r="F34" s="100" t="s">
        <v>24</v>
      </c>
      <c r="G34" s="100" t="s">
        <v>204</v>
      </c>
      <c r="H34" s="100" t="s">
        <v>204</v>
      </c>
      <c r="I34" s="100" t="s">
        <v>204</v>
      </c>
      <c r="J34" s="100" t="s">
        <v>204</v>
      </c>
      <c r="K34" s="100" t="s">
        <v>24</v>
      </c>
      <c r="L34" s="100" t="s">
        <v>204</v>
      </c>
      <c r="M34" s="100" t="s">
        <v>204</v>
      </c>
      <c r="N34" s="100" t="s">
        <v>204</v>
      </c>
      <c r="O34" s="100" t="s">
        <v>204</v>
      </c>
      <c r="P34" s="100" t="s">
        <v>204</v>
      </c>
      <c r="R34" s="117">
        <v>1927</v>
      </c>
      <c r="S34" s="100">
        <v>500</v>
      </c>
      <c r="T34" s="100">
        <v>16.536031999999999</v>
      </c>
      <c r="U34" s="100">
        <v>29.241365999999999</v>
      </c>
      <c r="V34" s="100" t="s">
        <v>24</v>
      </c>
      <c r="W34" s="100">
        <v>33.272266000000002</v>
      </c>
      <c r="X34" s="100">
        <v>21.500672000000002</v>
      </c>
      <c r="Y34" s="100">
        <v>19.415768</v>
      </c>
      <c r="Z34" s="100">
        <v>58.61</v>
      </c>
      <c r="AA34" s="100" t="s">
        <v>24</v>
      </c>
      <c r="AB34" s="100">
        <v>16.761648999999998</v>
      </c>
      <c r="AC34" s="100">
        <v>1.9666456999999999</v>
      </c>
      <c r="AD34" s="100">
        <v>8580</v>
      </c>
      <c r="AE34" s="100">
        <v>2.8782288</v>
      </c>
      <c r="AF34" s="100">
        <v>1.229517</v>
      </c>
      <c r="AH34" s="117">
        <v>1927</v>
      </c>
      <c r="AI34" s="100">
        <v>500</v>
      </c>
      <c r="AJ34" s="100">
        <v>8.0873433000000006</v>
      </c>
      <c r="AK34" s="100">
        <v>14.615024</v>
      </c>
      <c r="AL34" s="100" t="s">
        <v>24</v>
      </c>
      <c r="AM34" s="100">
        <v>16.703434999999999</v>
      </c>
      <c r="AN34" s="100">
        <v>10.604094</v>
      </c>
      <c r="AO34" s="100">
        <v>9.5218977999999996</v>
      </c>
      <c r="AP34" s="100">
        <v>58.61</v>
      </c>
      <c r="AQ34" s="100" t="s">
        <v>24</v>
      </c>
      <c r="AR34" s="100">
        <v>8.2209798999999997</v>
      </c>
      <c r="AS34" s="100">
        <v>0.85789780000000004</v>
      </c>
      <c r="AT34" s="100">
        <v>8580</v>
      </c>
      <c r="AU34" s="100">
        <v>1.4064650999999999</v>
      </c>
      <c r="AV34" s="100">
        <v>0.53938180000000002</v>
      </c>
      <c r="AW34" s="100" t="s">
        <v>204</v>
      </c>
      <c r="AY34" s="117">
        <v>1927</v>
      </c>
    </row>
    <row r="35" spans="2:51">
      <c r="B35" s="117">
        <v>1928</v>
      </c>
      <c r="C35" s="100">
        <v>0</v>
      </c>
      <c r="D35" s="100">
        <v>0</v>
      </c>
      <c r="E35" s="100" t="s">
        <v>204</v>
      </c>
      <c r="F35" s="100" t="s">
        <v>24</v>
      </c>
      <c r="G35" s="100" t="s">
        <v>204</v>
      </c>
      <c r="H35" s="100" t="s">
        <v>204</v>
      </c>
      <c r="I35" s="100" t="s">
        <v>204</v>
      </c>
      <c r="J35" s="100" t="s">
        <v>204</v>
      </c>
      <c r="K35" s="100" t="s">
        <v>24</v>
      </c>
      <c r="L35" s="100" t="s">
        <v>204</v>
      </c>
      <c r="M35" s="100" t="s">
        <v>204</v>
      </c>
      <c r="N35" s="100" t="s">
        <v>204</v>
      </c>
      <c r="O35" s="100" t="s">
        <v>204</v>
      </c>
      <c r="P35" s="100" t="s">
        <v>204</v>
      </c>
      <c r="R35" s="117">
        <v>1928</v>
      </c>
      <c r="S35" s="100">
        <v>498</v>
      </c>
      <c r="T35" s="100">
        <v>16.164632999999998</v>
      </c>
      <c r="U35" s="100">
        <v>29.742923000000001</v>
      </c>
      <c r="V35" s="100" t="s">
        <v>24</v>
      </c>
      <c r="W35" s="100">
        <v>33.929113999999998</v>
      </c>
      <c r="X35" s="100">
        <v>21.331177</v>
      </c>
      <c r="Y35" s="100">
        <v>18.887799000000001</v>
      </c>
      <c r="Z35" s="100">
        <v>60.441766999999999</v>
      </c>
      <c r="AA35" s="100" t="s">
        <v>24</v>
      </c>
      <c r="AB35" s="100">
        <v>15.804506999999999</v>
      </c>
      <c r="AC35" s="100">
        <v>1.8983722999999999</v>
      </c>
      <c r="AD35" s="100">
        <v>7697.5</v>
      </c>
      <c r="AE35" s="100">
        <v>2.534824</v>
      </c>
      <c r="AF35" s="100">
        <v>1.0763739999999999</v>
      </c>
      <c r="AH35" s="117">
        <v>1928</v>
      </c>
      <c r="AI35" s="100">
        <v>498</v>
      </c>
      <c r="AJ35" s="100">
        <v>7.9020025</v>
      </c>
      <c r="AK35" s="100">
        <v>14.934599</v>
      </c>
      <c r="AL35" s="100" t="s">
        <v>24</v>
      </c>
      <c r="AM35" s="100">
        <v>17.112148999999999</v>
      </c>
      <c r="AN35" s="100">
        <v>10.574179000000001</v>
      </c>
      <c r="AO35" s="100">
        <v>9.3077810000000003</v>
      </c>
      <c r="AP35" s="100">
        <v>60.441766999999999</v>
      </c>
      <c r="AQ35" s="100" t="s">
        <v>24</v>
      </c>
      <c r="AR35" s="100">
        <v>7.6497695999999999</v>
      </c>
      <c r="AS35" s="100">
        <v>0.83869450000000001</v>
      </c>
      <c r="AT35" s="100">
        <v>7697.5</v>
      </c>
      <c r="AU35" s="100">
        <v>1.2380776</v>
      </c>
      <c r="AV35" s="100">
        <v>0.47886109999999998</v>
      </c>
      <c r="AW35" s="100" t="s">
        <v>204</v>
      </c>
      <c r="AY35" s="117">
        <v>1928</v>
      </c>
    </row>
    <row r="36" spans="2:51">
      <c r="B36" s="117">
        <v>1929</v>
      </c>
      <c r="C36" s="100">
        <v>0</v>
      </c>
      <c r="D36" s="100">
        <v>0</v>
      </c>
      <c r="E36" s="100" t="s">
        <v>204</v>
      </c>
      <c r="F36" s="100" t="s">
        <v>24</v>
      </c>
      <c r="G36" s="100" t="s">
        <v>204</v>
      </c>
      <c r="H36" s="100" t="s">
        <v>204</v>
      </c>
      <c r="I36" s="100" t="s">
        <v>204</v>
      </c>
      <c r="J36" s="100" t="s">
        <v>204</v>
      </c>
      <c r="K36" s="100" t="s">
        <v>24</v>
      </c>
      <c r="L36" s="100" t="s">
        <v>204</v>
      </c>
      <c r="M36" s="100" t="s">
        <v>204</v>
      </c>
      <c r="N36" s="100" t="s">
        <v>204</v>
      </c>
      <c r="O36" s="100" t="s">
        <v>204</v>
      </c>
      <c r="P36" s="100" t="s">
        <v>204</v>
      </c>
      <c r="R36" s="117">
        <v>1929</v>
      </c>
      <c r="S36" s="100">
        <v>532</v>
      </c>
      <c r="T36" s="100">
        <v>17.004411000000001</v>
      </c>
      <c r="U36" s="100">
        <v>28.292221000000001</v>
      </c>
      <c r="V36" s="100" t="s">
        <v>24</v>
      </c>
      <c r="W36" s="100">
        <v>31.682600000000001</v>
      </c>
      <c r="X36" s="100">
        <v>21.119416000000001</v>
      </c>
      <c r="Y36" s="100">
        <v>18.809725</v>
      </c>
      <c r="Z36" s="100">
        <v>58.731203000000001</v>
      </c>
      <c r="AA36" s="100" t="s">
        <v>24</v>
      </c>
      <c r="AB36" s="100">
        <v>16.557734</v>
      </c>
      <c r="AC36" s="100">
        <v>2.0352730000000001</v>
      </c>
      <c r="AD36" s="100">
        <v>9002.5</v>
      </c>
      <c r="AE36" s="100">
        <v>2.9203296000000001</v>
      </c>
      <c r="AF36" s="100">
        <v>1.3378212</v>
      </c>
      <c r="AH36" s="117">
        <v>1929</v>
      </c>
      <c r="AI36" s="100">
        <v>532</v>
      </c>
      <c r="AJ36" s="100">
        <v>8.3204303999999993</v>
      </c>
      <c r="AK36" s="100">
        <v>14.079927</v>
      </c>
      <c r="AL36" s="100" t="s">
        <v>24</v>
      </c>
      <c r="AM36" s="100">
        <v>15.813736</v>
      </c>
      <c r="AN36" s="100">
        <v>10.422438</v>
      </c>
      <c r="AO36" s="100">
        <v>9.2379110000000004</v>
      </c>
      <c r="AP36" s="100">
        <v>58.731203000000001</v>
      </c>
      <c r="AQ36" s="100" t="s">
        <v>24</v>
      </c>
      <c r="AR36" s="100">
        <v>7.8431373000000004</v>
      </c>
      <c r="AS36" s="100">
        <v>0.87418050000000003</v>
      </c>
      <c r="AT36" s="100">
        <v>9002.5</v>
      </c>
      <c r="AU36" s="100">
        <v>1.4277898</v>
      </c>
      <c r="AV36" s="100">
        <v>0.57349620000000001</v>
      </c>
      <c r="AW36" s="100" t="s">
        <v>204</v>
      </c>
      <c r="AY36" s="117">
        <v>1929</v>
      </c>
    </row>
    <row r="37" spans="2:51">
      <c r="B37" s="117">
        <v>1930</v>
      </c>
      <c r="C37" s="100">
        <v>5</v>
      </c>
      <c r="D37" s="100">
        <v>0.15173130000000001</v>
      </c>
      <c r="E37" s="100">
        <v>0.21251690000000001</v>
      </c>
      <c r="F37" s="100" t="s">
        <v>24</v>
      </c>
      <c r="G37" s="100">
        <v>0.23561750000000001</v>
      </c>
      <c r="H37" s="100">
        <v>0.16985439999999999</v>
      </c>
      <c r="I37" s="100">
        <v>0.16664570000000001</v>
      </c>
      <c r="J37" s="100">
        <v>60.5</v>
      </c>
      <c r="K37" s="100" t="s">
        <v>24</v>
      </c>
      <c r="L37" s="100">
        <v>0.14513789999999999</v>
      </c>
      <c r="M37" s="100">
        <v>1.6052400000000001E-2</v>
      </c>
      <c r="N37" s="100">
        <v>72.5</v>
      </c>
      <c r="O37" s="100">
        <v>2.2308399999999999E-2</v>
      </c>
      <c r="P37" s="100">
        <v>9.0915000000000006E-3</v>
      </c>
      <c r="R37" s="117">
        <v>1930</v>
      </c>
      <c r="S37" s="100">
        <v>520</v>
      </c>
      <c r="T37" s="100">
        <v>16.417251</v>
      </c>
      <c r="U37" s="100">
        <v>26.428538</v>
      </c>
      <c r="V37" s="100" t="s">
        <v>24</v>
      </c>
      <c r="W37" s="100">
        <v>29.562897</v>
      </c>
      <c r="X37" s="100">
        <v>19.895482999999999</v>
      </c>
      <c r="Y37" s="100">
        <v>17.885656999999998</v>
      </c>
      <c r="Z37" s="100">
        <v>58.480769000000002</v>
      </c>
      <c r="AA37" s="100" t="s">
        <v>24</v>
      </c>
      <c r="AB37" s="100">
        <v>16.149068</v>
      </c>
      <c r="AC37" s="100">
        <v>2.1502709000000002</v>
      </c>
      <c r="AD37" s="100">
        <v>8900</v>
      </c>
      <c r="AE37" s="100">
        <v>2.8534787000000001</v>
      </c>
      <c r="AF37" s="100">
        <v>1.4342231000000001</v>
      </c>
      <c r="AH37" s="117">
        <v>1930</v>
      </c>
      <c r="AI37" s="100">
        <v>525</v>
      </c>
      <c r="AJ37" s="100">
        <v>8.1235397000000003</v>
      </c>
      <c r="AK37" s="100">
        <v>13.262183</v>
      </c>
      <c r="AL37" s="100" t="s">
        <v>24</v>
      </c>
      <c r="AM37" s="100">
        <v>14.872608</v>
      </c>
      <c r="AN37" s="100">
        <v>9.9199868999999996</v>
      </c>
      <c r="AO37" s="100">
        <v>8.8903549999999996</v>
      </c>
      <c r="AP37" s="100">
        <v>58.5</v>
      </c>
      <c r="AQ37" s="100" t="s">
        <v>24</v>
      </c>
      <c r="AR37" s="100">
        <v>7.8769691999999996</v>
      </c>
      <c r="AS37" s="100">
        <v>0.94883519999999999</v>
      </c>
      <c r="AT37" s="100">
        <v>8972.5</v>
      </c>
      <c r="AU37" s="100">
        <v>1.4087989999999999</v>
      </c>
      <c r="AV37" s="100">
        <v>0.63276080000000001</v>
      </c>
      <c r="AW37" s="100">
        <v>8.0412000000000001E-3</v>
      </c>
      <c r="AY37" s="117">
        <v>1930</v>
      </c>
    </row>
    <row r="38" spans="2:51">
      <c r="B38" s="118">
        <v>1931</v>
      </c>
      <c r="C38" s="100">
        <v>7</v>
      </c>
      <c r="D38" s="100">
        <v>0.21076719999999999</v>
      </c>
      <c r="E38" s="100">
        <v>0.73908890000000005</v>
      </c>
      <c r="F38" s="100" t="s">
        <v>24</v>
      </c>
      <c r="G38" s="100">
        <v>0.93955659999999996</v>
      </c>
      <c r="H38" s="100">
        <v>0.40922320000000001</v>
      </c>
      <c r="I38" s="100">
        <v>0.35002660000000002</v>
      </c>
      <c r="J38" s="100">
        <v>73.214286000000001</v>
      </c>
      <c r="K38" s="100" t="s">
        <v>24</v>
      </c>
      <c r="L38" s="100">
        <v>0.18557789999999999</v>
      </c>
      <c r="M38" s="100">
        <v>2.2015300000000002E-2</v>
      </c>
      <c r="N38" s="100">
        <v>37.5</v>
      </c>
      <c r="O38" s="100">
        <v>1.1459799999999999E-2</v>
      </c>
      <c r="P38" s="100">
        <v>5.0283999999999997E-3</v>
      </c>
      <c r="R38" s="118">
        <v>1931</v>
      </c>
      <c r="S38" s="100">
        <v>594</v>
      </c>
      <c r="T38" s="100">
        <v>18.531807000000001</v>
      </c>
      <c r="U38" s="100">
        <v>29.557388</v>
      </c>
      <c r="V38" s="100" t="s">
        <v>24</v>
      </c>
      <c r="W38" s="100">
        <v>33.066768000000003</v>
      </c>
      <c r="X38" s="100">
        <v>22.085781000000001</v>
      </c>
      <c r="Y38" s="100">
        <v>19.812895000000001</v>
      </c>
      <c r="Z38" s="100">
        <v>58.459595999999998</v>
      </c>
      <c r="AA38" s="100" t="s">
        <v>24</v>
      </c>
      <c r="AB38" s="100">
        <v>17.641818000000001</v>
      </c>
      <c r="AC38" s="100">
        <v>2.3986432</v>
      </c>
      <c r="AD38" s="100">
        <v>10232.5</v>
      </c>
      <c r="AE38" s="100">
        <v>3.2452190000000001</v>
      </c>
      <c r="AF38" s="100">
        <v>1.7828752000000001</v>
      </c>
      <c r="AH38" s="118">
        <v>1931</v>
      </c>
      <c r="AI38" s="100">
        <v>601</v>
      </c>
      <c r="AJ38" s="100">
        <v>9.2086109999999994</v>
      </c>
      <c r="AK38" s="100">
        <v>15.141700999999999</v>
      </c>
      <c r="AL38" s="100" t="s">
        <v>24</v>
      </c>
      <c r="AM38" s="100">
        <v>17.04269</v>
      </c>
      <c r="AN38" s="100">
        <v>11.167306999999999</v>
      </c>
      <c r="AO38" s="100">
        <v>9.9755900999999998</v>
      </c>
      <c r="AP38" s="100">
        <v>58.631447999999999</v>
      </c>
      <c r="AQ38" s="100" t="s">
        <v>24</v>
      </c>
      <c r="AR38" s="100">
        <v>8.4185459999999992</v>
      </c>
      <c r="AS38" s="100">
        <v>1.0625884000000001</v>
      </c>
      <c r="AT38" s="100">
        <v>10270</v>
      </c>
      <c r="AU38" s="100">
        <v>1.5983441</v>
      </c>
      <c r="AV38" s="100">
        <v>0.7782057</v>
      </c>
      <c r="AW38" s="100">
        <v>2.5005200000000002E-2</v>
      </c>
      <c r="AY38" s="118">
        <v>1931</v>
      </c>
    </row>
    <row r="39" spans="2:51">
      <c r="B39" s="118">
        <v>1932</v>
      </c>
      <c r="C39" s="100">
        <v>5</v>
      </c>
      <c r="D39" s="100">
        <v>0.14956179999999999</v>
      </c>
      <c r="E39" s="100">
        <v>0.27199980000000001</v>
      </c>
      <c r="F39" s="100" t="s">
        <v>24</v>
      </c>
      <c r="G39" s="100">
        <v>0.32336100000000001</v>
      </c>
      <c r="H39" s="100">
        <v>0.19292609999999999</v>
      </c>
      <c r="I39" s="100">
        <v>0.164824</v>
      </c>
      <c r="J39" s="100">
        <v>61.5</v>
      </c>
      <c r="K39" s="100" t="s">
        <v>24</v>
      </c>
      <c r="L39" s="100">
        <v>0.12648619999999999</v>
      </c>
      <c r="M39" s="100">
        <v>1.5693700000000001E-2</v>
      </c>
      <c r="N39" s="100">
        <v>75</v>
      </c>
      <c r="O39" s="100">
        <v>2.2787999999999999E-2</v>
      </c>
      <c r="P39" s="100">
        <v>1.03876E-2</v>
      </c>
      <c r="R39" s="118">
        <v>1932</v>
      </c>
      <c r="S39" s="100">
        <v>595</v>
      </c>
      <c r="T39" s="100">
        <v>18.399975000000001</v>
      </c>
      <c r="U39" s="100">
        <v>29.306663</v>
      </c>
      <c r="V39" s="100" t="s">
        <v>24</v>
      </c>
      <c r="W39" s="100">
        <v>33.045662999999998</v>
      </c>
      <c r="X39" s="100">
        <v>21.676871999999999</v>
      </c>
      <c r="Y39" s="100">
        <v>19.459439</v>
      </c>
      <c r="Z39" s="100">
        <v>59.693277000000002</v>
      </c>
      <c r="AA39" s="100" t="s">
        <v>24</v>
      </c>
      <c r="AB39" s="100">
        <v>17.137097000000001</v>
      </c>
      <c r="AC39" s="100">
        <v>2.3898462</v>
      </c>
      <c r="AD39" s="100">
        <v>9560</v>
      </c>
      <c r="AE39" s="100">
        <v>3.0086545999999998</v>
      </c>
      <c r="AF39" s="100">
        <v>1.7076384</v>
      </c>
      <c r="AH39" s="118">
        <v>1932</v>
      </c>
      <c r="AI39" s="100">
        <v>600</v>
      </c>
      <c r="AJ39" s="100">
        <v>9.1229776999999999</v>
      </c>
      <c r="AK39" s="100">
        <v>14.893734</v>
      </c>
      <c r="AL39" s="100" t="s">
        <v>24</v>
      </c>
      <c r="AM39" s="100">
        <v>16.860199000000001</v>
      </c>
      <c r="AN39" s="100">
        <v>10.922279</v>
      </c>
      <c r="AO39" s="100">
        <v>9.7663802000000004</v>
      </c>
      <c r="AP39" s="100">
        <v>59.708333000000003</v>
      </c>
      <c r="AQ39" s="100" t="s">
        <v>24</v>
      </c>
      <c r="AR39" s="100">
        <v>8.0808081000000005</v>
      </c>
      <c r="AS39" s="100">
        <v>1.0571383000000001</v>
      </c>
      <c r="AT39" s="100">
        <v>9635</v>
      </c>
      <c r="AU39" s="100">
        <v>1.4894801</v>
      </c>
      <c r="AV39" s="100">
        <v>0.75164509999999995</v>
      </c>
      <c r="AW39" s="100">
        <v>9.2811999999999999E-3</v>
      </c>
      <c r="AY39" s="118">
        <v>1932</v>
      </c>
    </row>
    <row r="40" spans="2:51">
      <c r="B40" s="118">
        <v>1933</v>
      </c>
      <c r="C40" s="100">
        <v>4</v>
      </c>
      <c r="D40" s="100">
        <v>0.1187966</v>
      </c>
      <c r="E40" s="100">
        <v>0.2422349</v>
      </c>
      <c r="F40" s="100" t="s">
        <v>24</v>
      </c>
      <c r="G40" s="100">
        <v>0.2859661</v>
      </c>
      <c r="H40" s="100">
        <v>0.16235579999999999</v>
      </c>
      <c r="I40" s="100">
        <v>0.12716459999999999</v>
      </c>
      <c r="J40" s="100">
        <v>63.75</v>
      </c>
      <c r="K40" s="100" t="s">
        <v>24</v>
      </c>
      <c r="L40" s="100">
        <v>0.1017812</v>
      </c>
      <c r="M40" s="100">
        <v>1.20301E-2</v>
      </c>
      <c r="N40" s="100">
        <v>52.5</v>
      </c>
      <c r="O40" s="100">
        <v>1.5851000000000001E-2</v>
      </c>
      <c r="P40" s="100">
        <v>7.3432000000000002E-3</v>
      </c>
      <c r="R40" s="118">
        <v>1933</v>
      </c>
      <c r="S40" s="100">
        <v>623</v>
      </c>
      <c r="T40" s="100">
        <v>19.094615000000001</v>
      </c>
      <c r="U40" s="100">
        <v>28.846997000000002</v>
      </c>
      <c r="V40" s="100" t="s">
        <v>24</v>
      </c>
      <c r="W40" s="100">
        <v>32.453327999999999</v>
      </c>
      <c r="X40" s="100">
        <v>21.727634999999999</v>
      </c>
      <c r="Y40" s="100">
        <v>19.660159</v>
      </c>
      <c r="Z40" s="100">
        <v>59.000802999999998</v>
      </c>
      <c r="AA40" s="100" t="s">
        <v>24</v>
      </c>
      <c r="AB40" s="100">
        <v>17.368274</v>
      </c>
      <c r="AC40" s="100">
        <v>2.4084740999999998</v>
      </c>
      <c r="AD40" s="100">
        <v>10392.5</v>
      </c>
      <c r="AE40" s="100">
        <v>3.2452223</v>
      </c>
      <c r="AF40" s="100">
        <v>1.8631981</v>
      </c>
      <c r="AH40" s="118">
        <v>1933</v>
      </c>
      <c r="AI40" s="100">
        <v>627</v>
      </c>
      <c r="AJ40" s="100">
        <v>9.4572988999999996</v>
      </c>
      <c r="AK40" s="100">
        <v>14.673273</v>
      </c>
      <c r="AL40" s="100" t="s">
        <v>24</v>
      </c>
      <c r="AM40" s="100">
        <v>16.568992000000001</v>
      </c>
      <c r="AN40" s="100">
        <v>10.956170999999999</v>
      </c>
      <c r="AO40" s="100">
        <v>9.8729140999999991</v>
      </c>
      <c r="AP40" s="100">
        <v>59.031100000000002</v>
      </c>
      <c r="AQ40" s="100" t="s">
        <v>24</v>
      </c>
      <c r="AR40" s="100">
        <v>8.3410934999999995</v>
      </c>
      <c r="AS40" s="100">
        <v>1.0606085999999999</v>
      </c>
      <c r="AT40" s="100">
        <v>10445</v>
      </c>
      <c r="AU40" s="100">
        <v>1.6033463999999999</v>
      </c>
      <c r="AV40" s="100">
        <v>0.82067840000000003</v>
      </c>
      <c r="AW40" s="100">
        <v>8.3972000000000005E-3</v>
      </c>
      <c r="AY40" s="118">
        <v>1933</v>
      </c>
    </row>
    <row r="41" spans="2:51">
      <c r="B41" s="118">
        <v>1934</v>
      </c>
      <c r="C41" s="100">
        <v>6</v>
      </c>
      <c r="D41" s="100">
        <v>0.1770747</v>
      </c>
      <c r="E41" s="100">
        <v>0.37475750000000002</v>
      </c>
      <c r="F41" s="100" t="s">
        <v>24</v>
      </c>
      <c r="G41" s="100">
        <v>0.44461600000000001</v>
      </c>
      <c r="H41" s="100">
        <v>0.24457409999999999</v>
      </c>
      <c r="I41" s="100">
        <v>0.1864266</v>
      </c>
      <c r="J41" s="100">
        <v>60.833333000000003</v>
      </c>
      <c r="K41" s="100" t="s">
        <v>24</v>
      </c>
      <c r="L41" s="100">
        <v>0.1512097</v>
      </c>
      <c r="M41" s="100">
        <v>1.73601E-2</v>
      </c>
      <c r="N41" s="100">
        <v>100</v>
      </c>
      <c r="O41" s="100">
        <v>3.0024599999999999E-2</v>
      </c>
      <c r="P41" s="100">
        <v>1.32736E-2</v>
      </c>
      <c r="R41" s="118">
        <v>1934</v>
      </c>
      <c r="S41" s="100">
        <v>662</v>
      </c>
      <c r="T41" s="100">
        <v>20.127697999999999</v>
      </c>
      <c r="U41" s="100">
        <v>30.890782999999999</v>
      </c>
      <c r="V41" s="100" t="s">
        <v>24</v>
      </c>
      <c r="W41" s="100">
        <v>34.890138</v>
      </c>
      <c r="X41" s="100">
        <v>22.859781999999999</v>
      </c>
      <c r="Y41" s="100">
        <v>20.358761000000001</v>
      </c>
      <c r="Z41" s="100">
        <v>59.410876000000002</v>
      </c>
      <c r="AA41" s="100" t="s">
        <v>24</v>
      </c>
      <c r="AB41" s="100">
        <v>17.843665999999999</v>
      </c>
      <c r="AC41" s="100">
        <v>2.3935209</v>
      </c>
      <c r="AD41" s="100">
        <v>10885</v>
      </c>
      <c r="AE41" s="100">
        <v>3.3748798999999998</v>
      </c>
      <c r="AF41" s="100">
        <v>1.8314741000000001</v>
      </c>
      <c r="AH41" s="118">
        <v>1934</v>
      </c>
      <c r="AI41" s="100">
        <v>668</v>
      </c>
      <c r="AJ41" s="100">
        <v>10.003894000000001</v>
      </c>
      <c r="AK41" s="100">
        <v>15.896265</v>
      </c>
      <c r="AL41" s="100" t="s">
        <v>24</v>
      </c>
      <c r="AM41" s="100">
        <v>18.033996999999999</v>
      </c>
      <c r="AN41" s="100">
        <v>11.639310999999999</v>
      </c>
      <c r="AO41" s="100">
        <v>10.316896</v>
      </c>
      <c r="AP41" s="100">
        <v>59.423653000000002</v>
      </c>
      <c r="AQ41" s="100" t="s">
        <v>24</v>
      </c>
      <c r="AR41" s="100">
        <v>8.7001822999999998</v>
      </c>
      <c r="AS41" s="100">
        <v>1.0736098000000001</v>
      </c>
      <c r="AT41" s="100">
        <v>10985</v>
      </c>
      <c r="AU41" s="100">
        <v>1.6755899000000001</v>
      </c>
      <c r="AV41" s="100">
        <v>0.81508780000000003</v>
      </c>
      <c r="AW41" s="100">
        <v>1.21317E-2</v>
      </c>
      <c r="AY41" s="118">
        <v>1934</v>
      </c>
    </row>
    <row r="42" spans="2:51">
      <c r="B42" s="118">
        <v>1935</v>
      </c>
      <c r="C42" s="100">
        <v>8</v>
      </c>
      <c r="D42" s="100">
        <v>0.2345835</v>
      </c>
      <c r="E42" s="100">
        <v>0.31840689999999999</v>
      </c>
      <c r="F42" s="100" t="s">
        <v>24</v>
      </c>
      <c r="G42" s="100">
        <v>0.3434738</v>
      </c>
      <c r="H42" s="100">
        <v>0.24401429999999999</v>
      </c>
      <c r="I42" s="100">
        <v>0.23103760000000001</v>
      </c>
      <c r="J42" s="100">
        <v>61.875</v>
      </c>
      <c r="K42" s="100" t="s">
        <v>24</v>
      </c>
      <c r="L42" s="100">
        <v>0.19821610000000001</v>
      </c>
      <c r="M42" s="100">
        <v>2.24146E-2</v>
      </c>
      <c r="N42" s="100">
        <v>105</v>
      </c>
      <c r="O42" s="100">
        <v>3.1350799999999998E-2</v>
      </c>
      <c r="P42" s="100">
        <v>1.4116999999999999E-2</v>
      </c>
      <c r="R42" s="118">
        <v>1935</v>
      </c>
      <c r="S42" s="100">
        <v>692</v>
      </c>
      <c r="T42" s="100">
        <v>20.869146000000001</v>
      </c>
      <c r="U42" s="100">
        <v>30.719745</v>
      </c>
      <c r="V42" s="100" t="s">
        <v>24</v>
      </c>
      <c r="W42" s="100">
        <v>34.510350000000003</v>
      </c>
      <c r="X42" s="100">
        <v>23.014406999999999</v>
      </c>
      <c r="Y42" s="100">
        <v>20.596281000000001</v>
      </c>
      <c r="Z42" s="100">
        <v>59.458092000000001</v>
      </c>
      <c r="AA42" s="100" t="s">
        <v>24</v>
      </c>
      <c r="AB42" s="100">
        <v>17.612624</v>
      </c>
      <c r="AC42" s="100">
        <v>2.4795756999999998</v>
      </c>
      <c r="AD42" s="100">
        <v>11282.5</v>
      </c>
      <c r="AE42" s="100">
        <v>3.4735692</v>
      </c>
      <c r="AF42" s="100">
        <v>1.976456</v>
      </c>
      <c r="AH42" s="118">
        <v>1935</v>
      </c>
      <c r="AI42" s="100">
        <v>700</v>
      </c>
      <c r="AJ42" s="100">
        <v>10.407064999999999</v>
      </c>
      <c r="AK42" s="100">
        <v>15.740968000000001</v>
      </c>
      <c r="AL42" s="100" t="s">
        <v>24</v>
      </c>
      <c r="AM42" s="100">
        <v>17.735279999999999</v>
      </c>
      <c r="AN42" s="100">
        <v>11.704694</v>
      </c>
      <c r="AO42" s="100">
        <v>10.448601</v>
      </c>
      <c r="AP42" s="100">
        <v>59.485714000000002</v>
      </c>
      <c r="AQ42" s="100" t="s">
        <v>24</v>
      </c>
      <c r="AR42" s="100">
        <v>8.7884495000000005</v>
      </c>
      <c r="AS42" s="100">
        <v>1.1006461999999999</v>
      </c>
      <c r="AT42" s="100">
        <v>11387.5</v>
      </c>
      <c r="AU42" s="100">
        <v>1.7260849</v>
      </c>
      <c r="AV42" s="100">
        <v>0.86621329999999996</v>
      </c>
      <c r="AW42" s="100">
        <v>1.03649E-2</v>
      </c>
      <c r="AY42" s="118">
        <v>1935</v>
      </c>
    </row>
    <row r="43" spans="2:51">
      <c r="B43" s="118">
        <v>1936</v>
      </c>
      <c r="C43" s="100">
        <v>7</v>
      </c>
      <c r="D43" s="100">
        <v>0.2038558</v>
      </c>
      <c r="E43" s="100">
        <v>0.27371889999999999</v>
      </c>
      <c r="F43" s="100" t="s">
        <v>24</v>
      </c>
      <c r="G43" s="100">
        <v>0.30179620000000001</v>
      </c>
      <c r="H43" s="100">
        <v>0.2134848</v>
      </c>
      <c r="I43" s="100">
        <v>0.2010787</v>
      </c>
      <c r="J43" s="100">
        <v>61.071429000000002</v>
      </c>
      <c r="K43" s="100" t="s">
        <v>24</v>
      </c>
      <c r="L43" s="100">
        <v>0.1657197</v>
      </c>
      <c r="M43" s="100">
        <v>1.9634800000000001E-2</v>
      </c>
      <c r="N43" s="100">
        <v>97.5</v>
      </c>
      <c r="O43" s="100">
        <v>2.89395E-2</v>
      </c>
      <c r="P43" s="100">
        <v>1.29543E-2</v>
      </c>
      <c r="R43" s="118">
        <v>1936</v>
      </c>
      <c r="S43" s="100">
        <v>735</v>
      </c>
      <c r="T43" s="100">
        <v>21.975722000000001</v>
      </c>
      <c r="U43" s="100">
        <v>32.396658000000002</v>
      </c>
      <c r="V43" s="100" t="s">
        <v>24</v>
      </c>
      <c r="W43" s="100">
        <v>36.867953</v>
      </c>
      <c r="X43" s="100">
        <v>24.066317999999999</v>
      </c>
      <c r="Y43" s="100">
        <v>21.585885999999999</v>
      </c>
      <c r="Z43" s="100">
        <v>60.452381000000003</v>
      </c>
      <c r="AA43" s="100" t="s">
        <v>24</v>
      </c>
      <c r="AB43" s="100">
        <v>18.148147999999999</v>
      </c>
      <c r="AC43" s="100">
        <v>2.5989179999999998</v>
      </c>
      <c r="AD43" s="100">
        <v>11322.5</v>
      </c>
      <c r="AE43" s="100">
        <v>3.4592588000000002</v>
      </c>
      <c r="AF43" s="100">
        <v>1.9205245</v>
      </c>
      <c r="AH43" s="118">
        <v>1936</v>
      </c>
      <c r="AI43" s="100">
        <v>742</v>
      </c>
      <c r="AJ43" s="100">
        <v>10.946536</v>
      </c>
      <c r="AK43" s="100">
        <v>16.649773</v>
      </c>
      <c r="AL43" s="100" t="s">
        <v>24</v>
      </c>
      <c r="AM43" s="100">
        <v>19.005824</v>
      </c>
      <c r="AN43" s="100">
        <v>12.272684</v>
      </c>
      <c r="AO43" s="100">
        <v>10.978972000000001</v>
      </c>
      <c r="AP43" s="100">
        <v>60.458221000000002</v>
      </c>
      <c r="AQ43" s="100" t="s">
        <v>24</v>
      </c>
      <c r="AR43" s="100">
        <v>8.9678511000000007</v>
      </c>
      <c r="AS43" s="100">
        <v>1.1606080999999999</v>
      </c>
      <c r="AT43" s="100">
        <v>11420</v>
      </c>
      <c r="AU43" s="100">
        <v>1.7193099000000001</v>
      </c>
      <c r="AV43" s="100">
        <v>0.85084190000000004</v>
      </c>
      <c r="AW43" s="100">
        <v>8.4489999999999999E-3</v>
      </c>
      <c r="AY43" s="118">
        <v>1936</v>
      </c>
    </row>
    <row r="44" spans="2:51">
      <c r="B44" s="118">
        <v>1937</v>
      </c>
      <c r="C44" s="100">
        <v>8</v>
      </c>
      <c r="D44" s="100">
        <v>0.2312206</v>
      </c>
      <c r="E44" s="100">
        <v>0.3394335</v>
      </c>
      <c r="F44" s="100" t="s">
        <v>24</v>
      </c>
      <c r="G44" s="100">
        <v>0.37367250000000002</v>
      </c>
      <c r="H44" s="100">
        <v>0.24585570000000001</v>
      </c>
      <c r="I44" s="100">
        <v>0.22566749999999999</v>
      </c>
      <c r="J44" s="100">
        <v>65.625</v>
      </c>
      <c r="K44" s="100" t="s">
        <v>24</v>
      </c>
      <c r="L44" s="100">
        <v>0.18399260000000001</v>
      </c>
      <c r="M44" s="100">
        <v>2.2071400000000001E-2</v>
      </c>
      <c r="N44" s="100">
        <v>77.5</v>
      </c>
      <c r="O44" s="100">
        <v>2.28452E-2</v>
      </c>
      <c r="P44" s="100">
        <v>1.05019E-2</v>
      </c>
      <c r="R44" s="118">
        <v>1937</v>
      </c>
      <c r="S44" s="100">
        <v>701</v>
      </c>
      <c r="T44" s="100">
        <v>20.766062999999999</v>
      </c>
      <c r="U44" s="100">
        <v>29.324335999999999</v>
      </c>
      <c r="V44" s="100" t="s">
        <v>24</v>
      </c>
      <c r="W44" s="100">
        <v>32.921427999999999</v>
      </c>
      <c r="X44" s="100">
        <v>22.045299</v>
      </c>
      <c r="Y44" s="100">
        <v>19.822309000000001</v>
      </c>
      <c r="Z44" s="100">
        <v>59.746789999999997</v>
      </c>
      <c r="AA44" s="100" t="s">
        <v>24</v>
      </c>
      <c r="AB44" s="100">
        <v>17.240531000000001</v>
      </c>
      <c r="AC44" s="100">
        <v>2.4814159</v>
      </c>
      <c r="AD44" s="100">
        <v>11215</v>
      </c>
      <c r="AE44" s="100">
        <v>3.3980730000000001</v>
      </c>
      <c r="AF44" s="100">
        <v>2.0164607000000001</v>
      </c>
      <c r="AH44" s="118">
        <v>1937</v>
      </c>
      <c r="AI44" s="100">
        <v>709</v>
      </c>
      <c r="AJ44" s="100">
        <v>10.372169</v>
      </c>
      <c r="AK44" s="100">
        <v>15.120046</v>
      </c>
      <c r="AL44" s="100" t="s">
        <v>24</v>
      </c>
      <c r="AM44" s="100">
        <v>17.026467</v>
      </c>
      <c r="AN44" s="100">
        <v>11.27608</v>
      </c>
      <c r="AO44" s="100">
        <v>10.114546000000001</v>
      </c>
      <c r="AP44" s="100">
        <v>59.813116999999998</v>
      </c>
      <c r="AQ44" s="100" t="s">
        <v>24</v>
      </c>
      <c r="AR44" s="100">
        <v>8.4264320999999995</v>
      </c>
      <c r="AS44" s="100">
        <v>1.0992930000000001</v>
      </c>
      <c r="AT44" s="100">
        <v>11292.5</v>
      </c>
      <c r="AU44" s="100">
        <v>1.6872609000000001</v>
      </c>
      <c r="AV44" s="100">
        <v>0.87259059999999999</v>
      </c>
      <c r="AW44" s="100">
        <v>1.15751E-2</v>
      </c>
      <c r="AY44" s="118">
        <v>1937</v>
      </c>
    </row>
    <row r="45" spans="2:51">
      <c r="B45" s="118">
        <v>1938</v>
      </c>
      <c r="C45" s="100">
        <v>8</v>
      </c>
      <c r="D45" s="100">
        <v>0.22921320000000001</v>
      </c>
      <c r="E45" s="100">
        <v>0.43455500000000002</v>
      </c>
      <c r="F45" s="100" t="s">
        <v>24</v>
      </c>
      <c r="G45" s="100">
        <v>0.50636110000000001</v>
      </c>
      <c r="H45" s="100">
        <v>0.2784102</v>
      </c>
      <c r="I45" s="100">
        <v>0.21727669999999999</v>
      </c>
      <c r="J45" s="100">
        <v>71.875</v>
      </c>
      <c r="K45" s="100" t="s">
        <v>24</v>
      </c>
      <c r="L45" s="100">
        <v>0.18030199999999999</v>
      </c>
      <c r="M45" s="100">
        <v>2.1594800000000001E-2</v>
      </c>
      <c r="N45" s="100">
        <v>42.5</v>
      </c>
      <c r="O45" s="100">
        <v>1.2428700000000001E-2</v>
      </c>
      <c r="P45" s="100">
        <v>5.6975000000000003E-3</v>
      </c>
      <c r="R45" s="118">
        <v>1938</v>
      </c>
      <c r="S45" s="100">
        <v>780</v>
      </c>
      <c r="T45" s="100">
        <v>22.884637999999999</v>
      </c>
      <c r="U45" s="100">
        <v>32.618927999999997</v>
      </c>
      <c r="V45" s="100" t="s">
        <v>24</v>
      </c>
      <c r="W45" s="100">
        <v>36.944696</v>
      </c>
      <c r="X45" s="100">
        <v>24.080708000000001</v>
      </c>
      <c r="Y45" s="100">
        <v>21.457730999999999</v>
      </c>
      <c r="Z45" s="100">
        <v>61.160255999999997</v>
      </c>
      <c r="AA45" s="100" t="s">
        <v>24</v>
      </c>
      <c r="AB45" s="100">
        <v>18.642447000000001</v>
      </c>
      <c r="AC45" s="100">
        <v>2.6526101</v>
      </c>
      <c r="AD45" s="100">
        <v>11535</v>
      </c>
      <c r="AE45" s="100">
        <v>3.4646922999999998</v>
      </c>
      <c r="AF45" s="100">
        <v>2.0597479000000001</v>
      </c>
      <c r="AH45" s="118">
        <v>1938</v>
      </c>
      <c r="AI45" s="100">
        <v>788</v>
      </c>
      <c r="AJ45" s="100">
        <v>11.422606999999999</v>
      </c>
      <c r="AK45" s="100">
        <v>16.942798</v>
      </c>
      <c r="AL45" s="100" t="s">
        <v>24</v>
      </c>
      <c r="AM45" s="100">
        <v>19.256208999999998</v>
      </c>
      <c r="AN45" s="100">
        <v>12.390003</v>
      </c>
      <c r="AO45" s="100">
        <v>10.988218</v>
      </c>
      <c r="AP45" s="100">
        <v>61.269036</v>
      </c>
      <c r="AQ45" s="100" t="s">
        <v>24</v>
      </c>
      <c r="AR45" s="100">
        <v>9.1404709000000004</v>
      </c>
      <c r="AS45" s="100">
        <v>1.1858362</v>
      </c>
      <c r="AT45" s="100">
        <v>11577.5</v>
      </c>
      <c r="AU45" s="100">
        <v>1.7154902000000001</v>
      </c>
      <c r="AV45" s="100">
        <v>0.88651089999999999</v>
      </c>
      <c r="AW45" s="100">
        <v>1.3322199999999999E-2</v>
      </c>
      <c r="AY45" s="118">
        <v>1938</v>
      </c>
    </row>
    <row r="46" spans="2:51">
      <c r="B46" s="118">
        <v>1939</v>
      </c>
      <c r="C46" s="100">
        <v>4</v>
      </c>
      <c r="D46" s="100">
        <v>0.1135654</v>
      </c>
      <c r="E46" s="100">
        <v>0.140376</v>
      </c>
      <c r="F46" s="100" t="s">
        <v>24</v>
      </c>
      <c r="G46" s="100">
        <v>0.14665069999999999</v>
      </c>
      <c r="H46" s="100">
        <v>0.1129097</v>
      </c>
      <c r="I46" s="100">
        <v>0.1002909</v>
      </c>
      <c r="J46" s="100">
        <v>55</v>
      </c>
      <c r="K46" s="100" t="s">
        <v>24</v>
      </c>
      <c r="L46" s="100">
        <v>8.9345499999999994E-2</v>
      </c>
      <c r="M46" s="100">
        <v>1.02995E-2</v>
      </c>
      <c r="N46" s="100">
        <v>80</v>
      </c>
      <c r="O46" s="100">
        <v>2.31945E-2</v>
      </c>
      <c r="P46" s="100">
        <v>1.06009E-2</v>
      </c>
      <c r="R46" s="118">
        <v>1939</v>
      </c>
      <c r="S46" s="100">
        <v>739</v>
      </c>
      <c r="T46" s="100">
        <v>21.447642999999999</v>
      </c>
      <c r="U46" s="100">
        <v>30.791416000000002</v>
      </c>
      <c r="V46" s="100" t="s">
        <v>24</v>
      </c>
      <c r="W46" s="100">
        <v>34.965308</v>
      </c>
      <c r="X46" s="100">
        <v>22.58042</v>
      </c>
      <c r="Y46" s="100">
        <v>20.212636</v>
      </c>
      <c r="Z46" s="100">
        <v>60.504060000000003</v>
      </c>
      <c r="AA46" s="100" t="s">
        <v>24</v>
      </c>
      <c r="AB46" s="100">
        <v>17.086704999999998</v>
      </c>
      <c r="AC46" s="100">
        <v>2.4381392000000002</v>
      </c>
      <c r="AD46" s="100">
        <v>11445</v>
      </c>
      <c r="AE46" s="100">
        <v>3.4033126</v>
      </c>
      <c r="AF46" s="100">
        <v>2.0650084999999998</v>
      </c>
      <c r="AH46" s="118">
        <v>1939</v>
      </c>
      <c r="AI46" s="100">
        <v>743</v>
      </c>
      <c r="AJ46" s="100">
        <v>10.663337</v>
      </c>
      <c r="AK46" s="100">
        <v>15.998305</v>
      </c>
      <c r="AL46" s="100" t="s">
        <v>24</v>
      </c>
      <c r="AM46" s="100">
        <v>18.245087999999999</v>
      </c>
      <c r="AN46" s="100">
        <v>11.607289</v>
      </c>
      <c r="AO46" s="100">
        <v>10.355333999999999</v>
      </c>
      <c r="AP46" s="100">
        <v>60.474428000000003</v>
      </c>
      <c r="AQ46" s="100" t="s">
        <v>24</v>
      </c>
      <c r="AR46" s="100">
        <v>8.4412632999999992</v>
      </c>
      <c r="AS46" s="100">
        <v>1.0745224</v>
      </c>
      <c r="AT46" s="100">
        <v>11525</v>
      </c>
      <c r="AU46" s="100">
        <v>1.6918673</v>
      </c>
      <c r="AV46" s="100">
        <v>0.88051880000000005</v>
      </c>
      <c r="AW46" s="100">
        <v>4.5589000000000003E-3</v>
      </c>
      <c r="AY46" s="118">
        <v>1939</v>
      </c>
    </row>
    <row r="47" spans="2:51">
      <c r="B47" s="119">
        <v>1940</v>
      </c>
      <c r="C47" s="100">
        <v>8</v>
      </c>
      <c r="D47" s="100">
        <v>0.2250605</v>
      </c>
      <c r="E47" s="100">
        <v>0.35550019999999999</v>
      </c>
      <c r="F47" s="100" t="s">
        <v>24</v>
      </c>
      <c r="G47" s="100">
        <v>0.38905020000000001</v>
      </c>
      <c r="H47" s="100">
        <v>0.24534790000000001</v>
      </c>
      <c r="I47" s="100">
        <v>0.187916</v>
      </c>
      <c r="J47" s="100">
        <v>60.625</v>
      </c>
      <c r="K47" s="100" t="s">
        <v>24</v>
      </c>
      <c r="L47" s="100">
        <v>0.17532329999999999</v>
      </c>
      <c r="M47" s="100">
        <v>2.0721099999999999E-2</v>
      </c>
      <c r="N47" s="100">
        <v>127.5</v>
      </c>
      <c r="O47" s="100">
        <v>3.6649500000000002E-2</v>
      </c>
      <c r="P47" s="100">
        <v>1.6917700000000001E-2</v>
      </c>
      <c r="R47" s="119">
        <v>1940</v>
      </c>
      <c r="S47" s="100">
        <v>781</v>
      </c>
      <c r="T47" s="100">
        <v>22.410972999999998</v>
      </c>
      <c r="U47" s="100">
        <v>31.319095999999998</v>
      </c>
      <c r="V47" s="100" t="s">
        <v>24</v>
      </c>
      <c r="W47" s="100">
        <v>35.492758000000002</v>
      </c>
      <c r="X47" s="100">
        <v>22.970133000000001</v>
      </c>
      <c r="Y47" s="100">
        <v>20.466854000000001</v>
      </c>
      <c r="Z47" s="100">
        <v>61.290013000000002</v>
      </c>
      <c r="AA47" s="100" t="s">
        <v>24</v>
      </c>
      <c r="AB47" s="100">
        <v>17.685687999999999</v>
      </c>
      <c r="AC47" s="100">
        <v>2.6229178000000002</v>
      </c>
      <c r="AD47" s="100">
        <v>11495</v>
      </c>
      <c r="AE47" s="100">
        <v>3.3822751000000002</v>
      </c>
      <c r="AF47" s="100">
        <v>2.1096582000000001</v>
      </c>
      <c r="AH47" s="119">
        <v>1940</v>
      </c>
      <c r="AI47" s="100">
        <v>789</v>
      </c>
      <c r="AJ47" s="100">
        <v>11.208182000000001</v>
      </c>
      <c r="AK47" s="100">
        <v>16.379584000000001</v>
      </c>
      <c r="AL47" s="100" t="s">
        <v>24</v>
      </c>
      <c r="AM47" s="100">
        <v>18.625651000000001</v>
      </c>
      <c r="AN47" s="100">
        <v>11.893459999999999</v>
      </c>
      <c r="AO47" s="100">
        <v>10.546851999999999</v>
      </c>
      <c r="AP47" s="100">
        <v>61.283270000000002</v>
      </c>
      <c r="AQ47" s="100" t="s">
        <v>24</v>
      </c>
      <c r="AR47" s="100">
        <v>8.7871701000000009</v>
      </c>
      <c r="AS47" s="100">
        <v>1.1537786999999999</v>
      </c>
      <c r="AT47" s="100">
        <v>11622.5</v>
      </c>
      <c r="AU47" s="100">
        <v>1.6899309</v>
      </c>
      <c r="AV47" s="100">
        <v>0.89505570000000001</v>
      </c>
      <c r="AW47" s="100">
        <v>1.1350900000000001E-2</v>
      </c>
      <c r="AY47" s="119">
        <v>1940</v>
      </c>
    </row>
    <row r="48" spans="2:51">
      <c r="B48" s="119">
        <v>1941</v>
      </c>
      <c r="C48" s="100">
        <v>9</v>
      </c>
      <c r="D48" s="100">
        <v>0.251081</v>
      </c>
      <c r="E48" s="100">
        <v>0.4337261</v>
      </c>
      <c r="F48" s="100" t="s">
        <v>24</v>
      </c>
      <c r="G48" s="100">
        <v>0.51039849999999998</v>
      </c>
      <c r="H48" s="100">
        <v>0.28209719999999999</v>
      </c>
      <c r="I48" s="100">
        <v>0.21864720000000001</v>
      </c>
      <c r="J48" s="100">
        <v>68.611110999999994</v>
      </c>
      <c r="K48" s="100" t="s">
        <v>24</v>
      </c>
      <c r="L48" s="100">
        <v>0.1957373</v>
      </c>
      <c r="M48" s="100">
        <v>2.2837400000000001E-2</v>
      </c>
      <c r="N48" s="100">
        <v>80</v>
      </c>
      <c r="O48" s="100">
        <v>2.2817400000000002E-2</v>
      </c>
      <c r="P48" s="100">
        <v>1.0550800000000001E-2</v>
      </c>
      <c r="R48" s="119">
        <v>1941</v>
      </c>
      <c r="S48" s="100">
        <v>875</v>
      </c>
      <c r="T48" s="100">
        <v>24.819879</v>
      </c>
      <c r="U48" s="100">
        <v>34.263769000000003</v>
      </c>
      <c r="V48" s="100" t="s">
        <v>24</v>
      </c>
      <c r="W48" s="100">
        <v>38.714357</v>
      </c>
      <c r="X48" s="100">
        <v>25.066779</v>
      </c>
      <c r="Y48" s="100">
        <v>22.296146</v>
      </c>
      <c r="Z48" s="100">
        <v>61.74</v>
      </c>
      <c r="AA48" s="100" t="s">
        <v>24</v>
      </c>
      <c r="AB48" s="100">
        <v>19.025874999999999</v>
      </c>
      <c r="AC48" s="100">
        <v>2.7544306999999999</v>
      </c>
      <c r="AD48" s="100">
        <v>12497.5</v>
      </c>
      <c r="AE48" s="100">
        <v>3.6380705999999998</v>
      </c>
      <c r="AF48" s="100">
        <v>2.1955387000000002</v>
      </c>
      <c r="AH48" s="119">
        <v>1941</v>
      </c>
      <c r="AI48" s="100">
        <v>884</v>
      </c>
      <c r="AJ48" s="100">
        <v>12.433368</v>
      </c>
      <c r="AK48" s="100">
        <v>17.973329</v>
      </c>
      <c r="AL48" s="100" t="s">
        <v>24</v>
      </c>
      <c r="AM48" s="100">
        <v>20.392237000000002</v>
      </c>
      <c r="AN48" s="100">
        <v>13.013199999999999</v>
      </c>
      <c r="AO48" s="100">
        <v>11.523769</v>
      </c>
      <c r="AP48" s="100">
        <v>61.809955000000002</v>
      </c>
      <c r="AQ48" s="100" t="s">
        <v>24</v>
      </c>
      <c r="AR48" s="100">
        <v>9.6118299</v>
      </c>
      <c r="AS48" s="100">
        <v>1.2419917</v>
      </c>
      <c r="AT48" s="100">
        <v>12577.5</v>
      </c>
      <c r="AU48" s="100">
        <v>1.8119805</v>
      </c>
      <c r="AV48" s="100">
        <v>0.947488</v>
      </c>
      <c r="AW48" s="100">
        <v>1.26584E-2</v>
      </c>
      <c r="AY48" s="119">
        <v>1941</v>
      </c>
    </row>
    <row r="49" spans="2:51">
      <c r="B49" s="119">
        <v>1942</v>
      </c>
      <c r="C49" s="100">
        <v>6</v>
      </c>
      <c r="D49" s="100">
        <v>0.16603480000000001</v>
      </c>
      <c r="E49" s="100">
        <v>0.25522610000000001</v>
      </c>
      <c r="F49" s="100" t="s">
        <v>24</v>
      </c>
      <c r="G49" s="100">
        <v>0.28585100000000002</v>
      </c>
      <c r="H49" s="100">
        <v>0.17785580000000001</v>
      </c>
      <c r="I49" s="100">
        <v>0.1510724</v>
      </c>
      <c r="J49" s="100">
        <v>70</v>
      </c>
      <c r="K49" s="100" t="s">
        <v>24</v>
      </c>
      <c r="L49" s="100">
        <v>0.1291156</v>
      </c>
      <c r="M49" s="100">
        <v>1.44276E-2</v>
      </c>
      <c r="N49" s="100">
        <v>35</v>
      </c>
      <c r="O49" s="100">
        <v>9.9031999999999992E-3</v>
      </c>
      <c r="P49" s="100">
        <v>4.5707999999999999E-3</v>
      </c>
      <c r="R49" s="119">
        <v>1942</v>
      </c>
      <c r="S49" s="100">
        <v>852</v>
      </c>
      <c r="T49" s="100">
        <v>23.885618000000001</v>
      </c>
      <c r="U49" s="100">
        <v>31.997374000000001</v>
      </c>
      <c r="V49" s="100" t="s">
        <v>24</v>
      </c>
      <c r="W49" s="100">
        <v>36.168019000000001</v>
      </c>
      <c r="X49" s="100">
        <v>23.677575000000001</v>
      </c>
      <c r="Y49" s="100">
        <v>21.115283999999999</v>
      </c>
      <c r="Z49" s="100">
        <v>61.607981000000002</v>
      </c>
      <c r="AA49" s="100" t="s">
        <v>24</v>
      </c>
      <c r="AB49" s="100">
        <v>18.783069000000001</v>
      </c>
      <c r="AC49" s="100">
        <v>2.5354125000000001</v>
      </c>
      <c r="AD49" s="100">
        <v>12235</v>
      </c>
      <c r="AE49" s="100">
        <v>3.5221809999999998</v>
      </c>
      <c r="AF49" s="100">
        <v>2.0684087999999998</v>
      </c>
      <c r="AH49" s="119">
        <v>1942</v>
      </c>
      <c r="AI49" s="100">
        <v>858</v>
      </c>
      <c r="AJ49" s="100">
        <v>11.948696</v>
      </c>
      <c r="AK49" s="100">
        <v>16.734663999999999</v>
      </c>
      <c r="AL49" s="100" t="s">
        <v>24</v>
      </c>
      <c r="AM49" s="100">
        <v>18.978438000000001</v>
      </c>
      <c r="AN49" s="100">
        <v>12.264894999999999</v>
      </c>
      <c r="AO49" s="100">
        <v>10.897760999999999</v>
      </c>
      <c r="AP49" s="100">
        <v>61.666666999999997</v>
      </c>
      <c r="AQ49" s="100" t="s">
        <v>24</v>
      </c>
      <c r="AR49" s="100">
        <v>9.3433518000000007</v>
      </c>
      <c r="AS49" s="100">
        <v>1.1410940000000001</v>
      </c>
      <c r="AT49" s="100">
        <v>12270</v>
      </c>
      <c r="AU49" s="100">
        <v>1.7508811</v>
      </c>
      <c r="AV49" s="100">
        <v>0.90404059999999997</v>
      </c>
      <c r="AW49" s="100">
        <v>7.9764999999999992E-3</v>
      </c>
      <c r="AY49" s="119">
        <v>1942</v>
      </c>
    </row>
    <row r="50" spans="2:51">
      <c r="B50" s="119">
        <v>1943</v>
      </c>
      <c r="C50" s="100">
        <v>9</v>
      </c>
      <c r="D50" s="100">
        <v>0.24763370000000001</v>
      </c>
      <c r="E50" s="100">
        <v>0.33197450000000001</v>
      </c>
      <c r="F50" s="100" t="s">
        <v>24</v>
      </c>
      <c r="G50" s="100">
        <v>0.36335909999999999</v>
      </c>
      <c r="H50" s="100">
        <v>0.2492134</v>
      </c>
      <c r="I50" s="100">
        <v>0.22146850000000001</v>
      </c>
      <c r="J50" s="100">
        <v>61.944443999999997</v>
      </c>
      <c r="K50" s="100" t="s">
        <v>24</v>
      </c>
      <c r="L50" s="100">
        <v>0.1910422</v>
      </c>
      <c r="M50" s="100">
        <v>2.2070699999999999E-2</v>
      </c>
      <c r="N50" s="100">
        <v>122.5</v>
      </c>
      <c r="O50" s="100">
        <v>3.4468199999999997E-2</v>
      </c>
      <c r="P50" s="100">
        <v>1.65112E-2</v>
      </c>
      <c r="R50" s="119">
        <v>1943</v>
      </c>
      <c r="S50" s="100">
        <v>943</v>
      </c>
      <c r="T50" s="100">
        <v>26.190807</v>
      </c>
      <c r="U50" s="100">
        <v>35.033321000000001</v>
      </c>
      <c r="V50" s="100" t="s">
        <v>24</v>
      </c>
      <c r="W50" s="100">
        <v>39.656765</v>
      </c>
      <c r="X50" s="100">
        <v>25.881606999999999</v>
      </c>
      <c r="Y50" s="100">
        <v>23.138165999999998</v>
      </c>
      <c r="Z50" s="100">
        <v>61.036585000000002</v>
      </c>
      <c r="AA50" s="100" t="s">
        <v>24</v>
      </c>
      <c r="AB50" s="100">
        <v>19.112282</v>
      </c>
      <c r="AC50" s="100">
        <v>2.7975555000000001</v>
      </c>
      <c r="AD50" s="100">
        <v>14162.5</v>
      </c>
      <c r="AE50" s="100">
        <v>4.0421554000000004</v>
      </c>
      <c r="AF50" s="100">
        <v>2.3991935999999998</v>
      </c>
      <c r="AH50" s="119">
        <v>1943</v>
      </c>
      <c r="AI50" s="100">
        <v>952</v>
      </c>
      <c r="AJ50" s="100">
        <v>13.158440000000001</v>
      </c>
      <c r="AK50" s="100">
        <v>18.480886000000002</v>
      </c>
      <c r="AL50" s="100" t="s">
        <v>24</v>
      </c>
      <c r="AM50" s="100">
        <v>21.006717999999999</v>
      </c>
      <c r="AN50" s="100">
        <v>13.499510000000001</v>
      </c>
      <c r="AO50" s="100">
        <v>12.021414</v>
      </c>
      <c r="AP50" s="100">
        <v>61.045167999999997</v>
      </c>
      <c r="AQ50" s="100" t="s">
        <v>24</v>
      </c>
      <c r="AR50" s="100">
        <v>9.8703991999999996</v>
      </c>
      <c r="AS50" s="100">
        <v>1.2780925000000001</v>
      </c>
      <c r="AT50" s="100">
        <v>14285</v>
      </c>
      <c r="AU50" s="100">
        <v>2.0240304999999998</v>
      </c>
      <c r="AV50" s="100">
        <v>1.0722683</v>
      </c>
      <c r="AW50" s="100">
        <v>9.476E-3</v>
      </c>
      <c r="AY50" s="119">
        <v>1943</v>
      </c>
    </row>
    <row r="51" spans="2:51">
      <c r="B51" s="119">
        <v>1944</v>
      </c>
      <c r="C51" s="100">
        <v>5</v>
      </c>
      <c r="D51" s="100">
        <v>0.13637730000000001</v>
      </c>
      <c r="E51" s="100">
        <v>0.15779550000000001</v>
      </c>
      <c r="F51" s="100" t="s">
        <v>24</v>
      </c>
      <c r="G51" s="100">
        <v>0.1747949</v>
      </c>
      <c r="H51" s="100">
        <v>0.13531660000000001</v>
      </c>
      <c r="I51" s="100">
        <v>0.1332208</v>
      </c>
      <c r="J51" s="100">
        <v>56.5</v>
      </c>
      <c r="K51" s="100" t="s">
        <v>24</v>
      </c>
      <c r="L51" s="100">
        <v>0.10969719999999999</v>
      </c>
      <c r="M51" s="100">
        <v>1.32205E-2</v>
      </c>
      <c r="N51" s="100">
        <v>92.5</v>
      </c>
      <c r="O51" s="100">
        <v>2.5805600000000001E-2</v>
      </c>
      <c r="P51" s="100">
        <v>1.3838E-2</v>
      </c>
      <c r="R51" s="119">
        <v>1944</v>
      </c>
      <c r="S51" s="100">
        <v>879</v>
      </c>
      <c r="T51" s="100">
        <v>24.125817000000001</v>
      </c>
      <c r="U51" s="100">
        <v>31.502412</v>
      </c>
      <c r="V51" s="100" t="s">
        <v>24</v>
      </c>
      <c r="W51" s="100">
        <v>35.669947000000001</v>
      </c>
      <c r="X51" s="100">
        <v>23.370555</v>
      </c>
      <c r="Y51" s="100">
        <v>20.8735</v>
      </c>
      <c r="Z51" s="100">
        <v>62.016495999999997</v>
      </c>
      <c r="AA51" s="100" t="s">
        <v>24</v>
      </c>
      <c r="AB51" s="100">
        <v>18.335419000000002</v>
      </c>
      <c r="AC51" s="100">
        <v>2.7662387000000002</v>
      </c>
      <c r="AD51" s="100">
        <v>12285</v>
      </c>
      <c r="AE51" s="100">
        <v>3.4676941000000001</v>
      </c>
      <c r="AF51" s="100">
        <v>2.3156853000000002</v>
      </c>
      <c r="AH51" s="119">
        <v>1944</v>
      </c>
      <c r="AI51" s="100">
        <v>884</v>
      </c>
      <c r="AJ51" s="100">
        <v>12.09352</v>
      </c>
      <c r="AK51" s="100">
        <v>16.558201</v>
      </c>
      <c r="AL51" s="100" t="s">
        <v>24</v>
      </c>
      <c r="AM51" s="100">
        <v>18.811684</v>
      </c>
      <c r="AN51" s="100">
        <v>12.160755</v>
      </c>
      <c r="AO51" s="100">
        <v>10.820321</v>
      </c>
      <c r="AP51" s="100">
        <v>61.985294000000003</v>
      </c>
      <c r="AQ51" s="100" t="s">
        <v>24</v>
      </c>
      <c r="AR51" s="100">
        <v>9.4525234999999999</v>
      </c>
      <c r="AS51" s="100">
        <v>1.2701879</v>
      </c>
      <c r="AT51" s="100">
        <v>12377.5</v>
      </c>
      <c r="AU51" s="100">
        <v>1.7366568</v>
      </c>
      <c r="AV51" s="100">
        <v>1.0323530000000001</v>
      </c>
      <c r="AW51" s="100">
        <v>5.0090000000000004E-3</v>
      </c>
      <c r="AY51" s="119">
        <v>1944</v>
      </c>
    </row>
    <row r="52" spans="2:51">
      <c r="B52" s="119">
        <v>1945</v>
      </c>
      <c r="C52" s="100">
        <v>8</v>
      </c>
      <c r="D52" s="100">
        <v>0.21602940000000001</v>
      </c>
      <c r="E52" s="100">
        <v>0.51536490000000001</v>
      </c>
      <c r="F52" s="100" t="s">
        <v>24</v>
      </c>
      <c r="G52" s="100">
        <v>0.64045589999999997</v>
      </c>
      <c r="H52" s="100">
        <v>0.29811480000000001</v>
      </c>
      <c r="I52" s="100">
        <v>0.25785330000000001</v>
      </c>
      <c r="J52" s="100">
        <v>74.375</v>
      </c>
      <c r="K52" s="100" t="s">
        <v>24</v>
      </c>
      <c r="L52" s="100">
        <v>0.1674341</v>
      </c>
      <c r="M52" s="100">
        <v>2.0936400000000001E-2</v>
      </c>
      <c r="N52" s="100">
        <v>32.5</v>
      </c>
      <c r="O52" s="100">
        <v>8.9826000000000003E-3</v>
      </c>
      <c r="P52" s="100">
        <v>4.9553000000000002E-3</v>
      </c>
      <c r="R52" s="119">
        <v>1945</v>
      </c>
      <c r="S52" s="100">
        <v>898</v>
      </c>
      <c r="T52" s="100">
        <v>24.345939999999999</v>
      </c>
      <c r="U52" s="100">
        <v>32.017435999999996</v>
      </c>
      <c r="V52" s="100" t="s">
        <v>24</v>
      </c>
      <c r="W52" s="100">
        <v>36.156418000000002</v>
      </c>
      <c r="X52" s="100">
        <v>23.518062</v>
      </c>
      <c r="Y52" s="100">
        <v>20.953654</v>
      </c>
      <c r="Z52" s="100">
        <v>61.742761999999999</v>
      </c>
      <c r="AA52" s="100" t="s">
        <v>24</v>
      </c>
      <c r="AB52" s="100">
        <v>18.311582000000001</v>
      </c>
      <c r="AC52" s="100">
        <v>2.8044972000000001</v>
      </c>
      <c r="AD52" s="100">
        <v>12947.5</v>
      </c>
      <c r="AE52" s="100">
        <v>3.6131886</v>
      </c>
      <c r="AF52" s="100">
        <v>2.5264153999999999</v>
      </c>
      <c r="AH52" s="119">
        <v>1945</v>
      </c>
      <c r="AI52" s="100">
        <v>906</v>
      </c>
      <c r="AJ52" s="100">
        <v>12.256990999999999</v>
      </c>
      <c r="AK52" s="100">
        <v>17.019407000000001</v>
      </c>
      <c r="AL52" s="100" t="s">
        <v>24</v>
      </c>
      <c r="AM52" s="100">
        <v>19.320277000000001</v>
      </c>
      <c r="AN52" s="100">
        <v>12.32996</v>
      </c>
      <c r="AO52" s="100">
        <v>10.931024000000001</v>
      </c>
      <c r="AP52" s="100">
        <v>61.854304999999997</v>
      </c>
      <c r="AQ52" s="100" t="s">
        <v>24</v>
      </c>
      <c r="AR52" s="100">
        <v>9.3575707000000001</v>
      </c>
      <c r="AS52" s="100">
        <v>1.2900286000000001</v>
      </c>
      <c r="AT52" s="100">
        <v>12980</v>
      </c>
      <c r="AU52" s="100">
        <v>1.8024023</v>
      </c>
      <c r="AV52" s="100">
        <v>1.1109637000000001</v>
      </c>
      <c r="AW52" s="100">
        <v>1.60964E-2</v>
      </c>
      <c r="AY52" s="119">
        <v>1945</v>
      </c>
    </row>
    <row r="53" spans="2:51">
      <c r="B53" s="119">
        <v>1946</v>
      </c>
      <c r="C53" s="100">
        <v>7</v>
      </c>
      <c r="D53" s="100">
        <v>0.18719079999999999</v>
      </c>
      <c r="E53" s="100">
        <v>0.33965919999999999</v>
      </c>
      <c r="F53" s="100" t="s">
        <v>24</v>
      </c>
      <c r="G53" s="100">
        <v>0.38454660000000002</v>
      </c>
      <c r="H53" s="100">
        <v>0.20794319999999999</v>
      </c>
      <c r="I53" s="100">
        <v>0.15173500000000001</v>
      </c>
      <c r="J53" s="100">
        <v>75.357142999999994</v>
      </c>
      <c r="K53" s="100" t="s">
        <v>24</v>
      </c>
      <c r="L53" s="100">
        <v>0.1405622</v>
      </c>
      <c r="M53" s="100">
        <v>1.6956100000000002E-2</v>
      </c>
      <c r="N53" s="100">
        <v>15</v>
      </c>
      <c r="O53" s="100">
        <v>4.1070000000000004E-3</v>
      </c>
      <c r="P53" s="100">
        <v>2.114E-3</v>
      </c>
      <c r="R53" s="119">
        <v>1946</v>
      </c>
      <c r="S53" s="100">
        <v>930</v>
      </c>
      <c r="T53" s="100">
        <v>24.962422</v>
      </c>
      <c r="U53" s="100">
        <v>32.525427000000001</v>
      </c>
      <c r="V53" s="100" t="s">
        <v>24</v>
      </c>
      <c r="W53" s="100">
        <v>36.834181999999998</v>
      </c>
      <c r="X53" s="100">
        <v>23.768457000000001</v>
      </c>
      <c r="Y53" s="100">
        <v>21.079440999999999</v>
      </c>
      <c r="Z53" s="100">
        <v>62.559139999999999</v>
      </c>
      <c r="AA53" s="100" t="s">
        <v>24</v>
      </c>
      <c r="AB53" s="100">
        <v>18.810680000000001</v>
      </c>
      <c r="AC53" s="100">
        <v>2.7862664000000001</v>
      </c>
      <c r="AD53" s="100">
        <v>12692.5</v>
      </c>
      <c r="AE53" s="100">
        <v>3.5093176000000001</v>
      </c>
      <c r="AF53" s="100">
        <v>2.4010745</v>
      </c>
      <c r="AH53" s="119">
        <v>1946</v>
      </c>
      <c r="AI53" s="100">
        <v>937</v>
      </c>
      <c r="AJ53" s="100">
        <v>12.551741</v>
      </c>
      <c r="AK53" s="100">
        <v>17.275932999999998</v>
      </c>
      <c r="AL53" s="100" t="s">
        <v>24</v>
      </c>
      <c r="AM53" s="100">
        <v>19.638145000000002</v>
      </c>
      <c r="AN53" s="100">
        <v>12.463834</v>
      </c>
      <c r="AO53" s="100">
        <v>10.983921</v>
      </c>
      <c r="AP53" s="100">
        <v>62.654749000000002</v>
      </c>
      <c r="AQ53" s="100" t="s">
        <v>24</v>
      </c>
      <c r="AR53" s="100">
        <v>9.4417574000000002</v>
      </c>
      <c r="AS53" s="100">
        <v>1.2550060000000001</v>
      </c>
      <c r="AT53" s="100">
        <v>12707.5</v>
      </c>
      <c r="AU53" s="100">
        <v>1.7481530999999999</v>
      </c>
      <c r="AV53" s="100">
        <v>1.0263089000000001</v>
      </c>
      <c r="AW53" s="100">
        <v>1.04429E-2</v>
      </c>
      <c r="AY53" s="119">
        <v>1946</v>
      </c>
    </row>
    <row r="54" spans="2:51">
      <c r="B54" s="119">
        <v>1947</v>
      </c>
      <c r="C54" s="100">
        <v>9</v>
      </c>
      <c r="D54" s="100">
        <v>0.2370043</v>
      </c>
      <c r="E54" s="100">
        <v>0.48033500000000001</v>
      </c>
      <c r="F54" s="100" t="s">
        <v>24</v>
      </c>
      <c r="G54" s="100">
        <v>0.55683170000000004</v>
      </c>
      <c r="H54" s="100">
        <v>0.28389520000000001</v>
      </c>
      <c r="I54" s="100">
        <v>0.2159925</v>
      </c>
      <c r="J54" s="100">
        <v>71.944444000000004</v>
      </c>
      <c r="K54" s="100" t="s">
        <v>24</v>
      </c>
      <c r="L54" s="100">
        <v>0.1723478</v>
      </c>
      <c r="M54" s="100">
        <v>2.2075600000000001E-2</v>
      </c>
      <c r="N54" s="100">
        <v>55</v>
      </c>
      <c r="O54" s="100">
        <v>1.4830400000000001E-2</v>
      </c>
      <c r="P54" s="100">
        <v>7.6775000000000003E-3</v>
      </c>
      <c r="R54" s="119">
        <v>1947</v>
      </c>
      <c r="S54" s="100">
        <v>964</v>
      </c>
      <c r="T54" s="100">
        <v>25.489159000000001</v>
      </c>
      <c r="U54" s="100">
        <v>33.140740999999998</v>
      </c>
      <c r="V54" s="100" t="s">
        <v>24</v>
      </c>
      <c r="W54" s="100">
        <v>37.616142000000004</v>
      </c>
      <c r="X54" s="100">
        <v>24.215060000000001</v>
      </c>
      <c r="Y54" s="100">
        <v>21.478028999999999</v>
      </c>
      <c r="Z54" s="100">
        <v>62.313277999999997</v>
      </c>
      <c r="AA54" s="100" t="s">
        <v>24</v>
      </c>
      <c r="AB54" s="100">
        <v>18.976378</v>
      </c>
      <c r="AC54" s="100">
        <v>2.9481023999999998</v>
      </c>
      <c r="AD54" s="100">
        <v>13477.5</v>
      </c>
      <c r="AE54" s="100">
        <v>3.6719431</v>
      </c>
      <c r="AF54" s="100">
        <v>2.6465000999999999</v>
      </c>
      <c r="AH54" s="119">
        <v>1947</v>
      </c>
      <c r="AI54" s="100">
        <v>973</v>
      </c>
      <c r="AJ54" s="100">
        <v>12.837427999999999</v>
      </c>
      <c r="AK54" s="100">
        <v>17.706973999999999</v>
      </c>
      <c r="AL54" s="100" t="s">
        <v>24</v>
      </c>
      <c r="AM54" s="100">
        <v>20.186464000000001</v>
      </c>
      <c r="AN54" s="100">
        <v>12.754555</v>
      </c>
      <c r="AO54" s="100">
        <v>11.239257</v>
      </c>
      <c r="AP54" s="100">
        <v>62.402363999999999</v>
      </c>
      <c r="AQ54" s="100" t="s">
        <v>24</v>
      </c>
      <c r="AR54" s="100">
        <v>9.4447679999999998</v>
      </c>
      <c r="AS54" s="100">
        <v>1.3243860999999999</v>
      </c>
      <c r="AT54" s="100">
        <v>13532.5</v>
      </c>
      <c r="AU54" s="100">
        <v>1.8339205999999999</v>
      </c>
      <c r="AV54" s="100">
        <v>1.1041193</v>
      </c>
      <c r="AW54" s="100">
        <v>1.4493799999999999E-2</v>
      </c>
      <c r="AY54" s="119">
        <v>1947</v>
      </c>
    </row>
    <row r="55" spans="2:51">
      <c r="B55" s="119">
        <v>1948</v>
      </c>
      <c r="C55" s="100">
        <v>7</v>
      </c>
      <c r="D55" s="100">
        <v>0.18110319999999999</v>
      </c>
      <c r="E55" s="100">
        <v>0.25445030000000002</v>
      </c>
      <c r="F55" s="100" t="s">
        <v>24</v>
      </c>
      <c r="G55" s="100">
        <v>0.28550700000000001</v>
      </c>
      <c r="H55" s="100">
        <v>0.1885936</v>
      </c>
      <c r="I55" s="100">
        <v>0.1601524</v>
      </c>
      <c r="J55" s="100">
        <v>58.214286000000001</v>
      </c>
      <c r="K55" s="100" t="s">
        <v>24</v>
      </c>
      <c r="L55" s="100">
        <v>0.13084109999999999</v>
      </c>
      <c r="M55" s="100">
        <v>1.64107E-2</v>
      </c>
      <c r="N55" s="100">
        <v>127.5</v>
      </c>
      <c r="O55" s="100">
        <v>3.37668E-2</v>
      </c>
      <c r="P55" s="100">
        <v>1.7644099999999999E-2</v>
      </c>
      <c r="R55" s="119">
        <v>1948</v>
      </c>
      <c r="S55" s="100">
        <v>1004</v>
      </c>
      <c r="T55" s="100">
        <v>26.122024</v>
      </c>
      <c r="U55" s="100">
        <v>33.148150000000001</v>
      </c>
      <c r="V55" s="100" t="s">
        <v>24</v>
      </c>
      <c r="W55" s="100">
        <v>37.304760000000002</v>
      </c>
      <c r="X55" s="100">
        <v>24.568494000000001</v>
      </c>
      <c r="Y55" s="100">
        <v>21.960279</v>
      </c>
      <c r="Z55" s="100">
        <v>61.772908000000001</v>
      </c>
      <c r="AA55" s="100" t="s">
        <v>24</v>
      </c>
      <c r="AB55" s="100">
        <v>19.404716000000001</v>
      </c>
      <c r="AC55" s="100">
        <v>2.9370466</v>
      </c>
      <c r="AD55" s="100">
        <v>14380</v>
      </c>
      <c r="AE55" s="100">
        <v>3.8558480999999998</v>
      </c>
      <c r="AF55" s="100">
        <v>2.8918764000000001</v>
      </c>
      <c r="AH55" s="119">
        <v>1948</v>
      </c>
      <c r="AI55" s="100">
        <v>1011</v>
      </c>
      <c r="AJ55" s="100">
        <v>13.115052</v>
      </c>
      <c r="AK55" s="100">
        <v>17.585699999999999</v>
      </c>
      <c r="AL55" s="100" t="s">
        <v>24</v>
      </c>
      <c r="AM55" s="100">
        <v>19.873044</v>
      </c>
      <c r="AN55" s="100">
        <v>12.884396000000001</v>
      </c>
      <c r="AO55" s="100">
        <v>11.455959</v>
      </c>
      <c r="AP55" s="100">
        <v>61.748269000000001</v>
      </c>
      <c r="AQ55" s="100" t="s">
        <v>24</v>
      </c>
      <c r="AR55" s="100">
        <v>9.6066134999999999</v>
      </c>
      <c r="AS55" s="100">
        <v>1.3157380999999999</v>
      </c>
      <c r="AT55" s="100">
        <v>14507.5</v>
      </c>
      <c r="AU55" s="100">
        <v>1.9329673999999999</v>
      </c>
      <c r="AV55" s="100">
        <v>1.1892612</v>
      </c>
      <c r="AW55" s="100">
        <v>7.6762000000000002E-3</v>
      </c>
      <c r="AY55" s="119">
        <v>1948</v>
      </c>
    </row>
    <row r="56" spans="2:51">
      <c r="B56" s="119">
        <v>1949</v>
      </c>
      <c r="C56" s="100">
        <v>10</v>
      </c>
      <c r="D56" s="100">
        <v>0.25172430000000001</v>
      </c>
      <c r="E56" s="100">
        <v>0.32715450000000001</v>
      </c>
      <c r="F56" s="100" t="s">
        <v>24</v>
      </c>
      <c r="G56" s="100">
        <v>0.3609289</v>
      </c>
      <c r="H56" s="100">
        <v>0.25039610000000001</v>
      </c>
      <c r="I56" s="100">
        <v>0.21885769999999999</v>
      </c>
      <c r="J56" s="100">
        <v>61</v>
      </c>
      <c r="K56" s="100" t="s">
        <v>24</v>
      </c>
      <c r="L56" s="100">
        <v>0.18315020000000001</v>
      </c>
      <c r="M56" s="100">
        <v>2.3699499999999998E-2</v>
      </c>
      <c r="N56" s="100">
        <v>142.5</v>
      </c>
      <c r="O56" s="100">
        <v>3.6704100000000003E-2</v>
      </c>
      <c r="P56" s="100">
        <v>2.0296100000000001E-2</v>
      </c>
      <c r="R56" s="119">
        <v>1949</v>
      </c>
      <c r="S56" s="100">
        <v>980</v>
      </c>
      <c r="T56" s="100">
        <v>24.901537000000001</v>
      </c>
      <c r="U56" s="100">
        <v>31.890204000000001</v>
      </c>
      <c r="V56" s="100" t="s">
        <v>24</v>
      </c>
      <c r="W56" s="100">
        <v>35.934274000000002</v>
      </c>
      <c r="X56" s="100">
        <v>23.474663</v>
      </c>
      <c r="Y56" s="100">
        <v>20.794392999999999</v>
      </c>
      <c r="Z56" s="100">
        <v>62.178570999999998</v>
      </c>
      <c r="AA56" s="100" t="s">
        <v>24</v>
      </c>
      <c r="AB56" s="100">
        <v>18.508026000000001</v>
      </c>
      <c r="AC56" s="100">
        <v>2.9638591000000001</v>
      </c>
      <c r="AD56" s="100">
        <v>13765</v>
      </c>
      <c r="AE56" s="100">
        <v>3.6048186000000002</v>
      </c>
      <c r="AF56" s="100">
        <v>2.8998024999999998</v>
      </c>
      <c r="AH56" s="119">
        <v>1949</v>
      </c>
      <c r="AI56" s="100">
        <v>990</v>
      </c>
      <c r="AJ56" s="100">
        <v>12.51881</v>
      </c>
      <c r="AK56" s="100">
        <v>17.021401000000001</v>
      </c>
      <c r="AL56" s="100" t="s">
        <v>24</v>
      </c>
      <c r="AM56" s="100">
        <v>19.265649</v>
      </c>
      <c r="AN56" s="100">
        <v>12.378513999999999</v>
      </c>
      <c r="AO56" s="100">
        <v>10.895182</v>
      </c>
      <c r="AP56" s="100">
        <v>62.166666999999997</v>
      </c>
      <c r="AQ56" s="100" t="s">
        <v>24</v>
      </c>
      <c r="AR56" s="100">
        <v>9.2050208999999992</v>
      </c>
      <c r="AS56" s="100">
        <v>1.3154398</v>
      </c>
      <c r="AT56" s="100">
        <v>13907.5</v>
      </c>
      <c r="AU56" s="100">
        <v>1.8059577</v>
      </c>
      <c r="AV56" s="100">
        <v>1.1818141</v>
      </c>
      <c r="AW56" s="100">
        <v>1.02588E-2</v>
      </c>
      <c r="AY56" s="119">
        <v>1949</v>
      </c>
    </row>
    <row r="57" spans="2:51">
      <c r="B57" s="120">
        <v>1950</v>
      </c>
      <c r="C57" s="100">
        <v>6</v>
      </c>
      <c r="D57" s="100">
        <v>0.14552860000000001</v>
      </c>
      <c r="E57" s="100">
        <v>0.19357659999999999</v>
      </c>
      <c r="F57" s="100" t="s">
        <v>24</v>
      </c>
      <c r="G57" s="100">
        <v>0.2237893</v>
      </c>
      <c r="H57" s="100">
        <v>0.14472579999999999</v>
      </c>
      <c r="I57" s="100">
        <v>0.13283610000000001</v>
      </c>
      <c r="J57" s="100">
        <v>66.666667000000004</v>
      </c>
      <c r="K57" s="100" t="s">
        <v>24</v>
      </c>
      <c r="L57" s="100">
        <v>0.108735</v>
      </c>
      <c r="M57" s="100">
        <v>1.37237E-2</v>
      </c>
      <c r="N57" s="100">
        <v>52.5</v>
      </c>
      <c r="O57" s="100">
        <v>1.3023399999999999E-2</v>
      </c>
      <c r="P57" s="100">
        <v>7.2367999999999998E-3</v>
      </c>
      <c r="R57" s="120">
        <v>1950</v>
      </c>
      <c r="S57" s="100">
        <v>966</v>
      </c>
      <c r="T57" s="100">
        <v>23.817741999999999</v>
      </c>
      <c r="U57" s="100">
        <v>30.5123</v>
      </c>
      <c r="V57" s="100" t="s">
        <v>24</v>
      </c>
      <c r="W57" s="100">
        <v>34.455638999999998</v>
      </c>
      <c r="X57" s="100">
        <v>22.549520000000001</v>
      </c>
      <c r="Y57" s="100">
        <v>20.163419000000001</v>
      </c>
      <c r="Z57" s="100">
        <v>62.199793</v>
      </c>
      <c r="AA57" s="100" t="s">
        <v>24</v>
      </c>
      <c r="AB57" s="100">
        <v>18.195516999999999</v>
      </c>
      <c r="AC57" s="100">
        <v>2.8026808000000001</v>
      </c>
      <c r="AD57" s="100">
        <v>13522.5</v>
      </c>
      <c r="AE57" s="100">
        <v>3.4359437000000002</v>
      </c>
      <c r="AF57" s="100">
        <v>2.7832091999999999</v>
      </c>
      <c r="AH57" s="120">
        <v>1950</v>
      </c>
      <c r="AI57" s="100">
        <v>972</v>
      </c>
      <c r="AJ57" s="100">
        <v>11.884529000000001</v>
      </c>
      <c r="AK57" s="100">
        <v>16.240559000000001</v>
      </c>
      <c r="AL57" s="100" t="s">
        <v>24</v>
      </c>
      <c r="AM57" s="100">
        <v>18.436124</v>
      </c>
      <c r="AN57" s="100">
        <v>11.846126999999999</v>
      </c>
      <c r="AO57" s="100">
        <v>10.530014</v>
      </c>
      <c r="AP57" s="100">
        <v>62.227366000000004</v>
      </c>
      <c r="AQ57" s="100" t="s">
        <v>24</v>
      </c>
      <c r="AR57" s="100">
        <v>8.9775560999999993</v>
      </c>
      <c r="AS57" s="100">
        <v>1.2431734000000001</v>
      </c>
      <c r="AT57" s="100">
        <v>13575</v>
      </c>
      <c r="AU57" s="100">
        <v>1.7039464</v>
      </c>
      <c r="AV57" s="100">
        <v>1.120676</v>
      </c>
      <c r="AW57" s="100">
        <v>6.3442000000000004E-3</v>
      </c>
      <c r="AY57" s="120">
        <v>1950</v>
      </c>
    </row>
    <row r="58" spans="2:51">
      <c r="B58" s="120">
        <v>1951</v>
      </c>
      <c r="C58" s="100">
        <v>8</v>
      </c>
      <c r="D58" s="100">
        <v>0.18807160000000001</v>
      </c>
      <c r="E58" s="100">
        <v>0.2724453</v>
      </c>
      <c r="F58" s="100" t="s">
        <v>24</v>
      </c>
      <c r="G58" s="100">
        <v>0.31148559999999997</v>
      </c>
      <c r="H58" s="100">
        <v>0.19868140000000001</v>
      </c>
      <c r="I58" s="100">
        <v>0.16855880000000001</v>
      </c>
      <c r="J58" s="100">
        <v>63.125</v>
      </c>
      <c r="K58" s="100" t="s">
        <v>24</v>
      </c>
      <c r="L58" s="100">
        <v>0.1402525</v>
      </c>
      <c r="M58" s="100">
        <v>1.74091E-2</v>
      </c>
      <c r="N58" s="100">
        <v>105</v>
      </c>
      <c r="O58" s="100">
        <v>2.5234300000000001E-2</v>
      </c>
      <c r="P58" s="100">
        <v>1.3643600000000001E-2</v>
      </c>
      <c r="R58" s="120">
        <v>1951</v>
      </c>
      <c r="S58" s="100">
        <v>949</v>
      </c>
      <c r="T58" s="100">
        <v>22.768713999999999</v>
      </c>
      <c r="U58" s="100">
        <v>29.22814</v>
      </c>
      <c r="V58" s="100" t="s">
        <v>24</v>
      </c>
      <c r="W58" s="100">
        <v>33.009807000000002</v>
      </c>
      <c r="X58" s="100">
        <v>21.624603</v>
      </c>
      <c r="Y58" s="100">
        <v>19.346291000000001</v>
      </c>
      <c r="Z58" s="100">
        <v>61.909905000000002</v>
      </c>
      <c r="AA58" s="100" t="s">
        <v>24</v>
      </c>
      <c r="AB58" s="100">
        <v>17.942900000000002</v>
      </c>
      <c r="AC58" s="100">
        <v>2.6482489</v>
      </c>
      <c r="AD58" s="100">
        <v>13572.5</v>
      </c>
      <c r="AE58" s="100">
        <v>3.3558748</v>
      </c>
      <c r="AF58" s="100">
        <v>2.6788048999999998</v>
      </c>
      <c r="AH58" s="120">
        <v>1951</v>
      </c>
      <c r="AI58" s="100">
        <v>957</v>
      </c>
      <c r="AJ58" s="100">
        <v>11.363500999999999</v>
      </c>
      <c r="AK58" s="100">
        <v>15.606976</v>
      </c>
      <c r="AL58" s="100" t="s">
        <v>24</v>
      </c>
      <c r="AM58" s="100">
        <v>17.721003</v>
      </c>
      <c r="AN58" s="100">
        <v>11.387065</v>
      </c>
      <c r="AO58" s="100">
        <v>10.116402000000001</v>
      </c>
      <c r="AP58" s="100">
        <v>61.920062999999999</v>
      </c>
      <c r="AQ58" s="100" t="s">
        <v>24</v>
      </c>
      <c r="AR58" s="100">
        <v>8.7055398999999998</v>
      </c>
      <c r="AS58" s="100">
        <v>1.1700983</v>
      </c>
      <c r="AT58" s="100">
        <v>13677.5</v>
      </c>
      <c r="AU58" s="100">
        <v>1.6668901</v>
      </c>
      <c r="AV58" s="100">
        <v>1.0716901999999999</v>
      </c>
      <c r="AW58" s="100">
        <v>9.3212999999999994E-3</v>
      </c>
      <c r="AY58" s="120">
        <v>1951</v>
      </c>
    </row>
    <row r="59" spans="2:51">
      <c r="B59" s="120">
        <v>1952</v>
      </c>
      <c r="C59" s="100">
        <v>9</v>
      </c>
      <c r="D59" s="100">
        <v>0.20582719999999999</v>
      </c>
      <c r="E59" s="100">
        <v>0.26718799999999998</v>
      </c>
      <c r="F59" s="100" t="s">
        <v>24</v>
      </c>
      <c r="G59" s="100">
        <v>0.30564819999999998</v>
      </c>
      <c r="H59" s="100">
        <v>0.2106605</v>
      </c>
      <c r="I59" s="100">
        <v>0.18752579999999999</v>
      </c>
      <c r="J59" s="100">
        <v>59.166666999999997</v>
      </c>
      <c r="K59" s="100" t="s">
        <v>24</v>
      </c>
      <c r="L59" s="100">
        <v>0.15015020000000001</v>
      </c>
      <c r="M59" s="100">
        <v>1.9628799999999998E-2</v>
      </c>
      <c r="N59" s="100">
        <v>150</v>
      </c>
      <c r="O59" s="100">
        <v>3.5053300000000003E-2</v>
      </c>
      <c r="P59" s="100">
        <v>1.9667500000000001E-2</v>
      </c>
      <c r="R59" s="120">
        <v>1952</v>
      </c>
      <c r="S59" s="100">
        <v>1056</v>
      </c>
      <c r="T59" s="100">
        <v>24.766058999999998</v>
      </c>
      <c r="U59" s="100">
        <v>32.558785</v>
      </c>
      <c r="V59" s="100" t="s">
        <v>24</v>
      </c>
      <c r="W59" s="100">
        <v>36.778680000000001</v>
      </c>
      <c r="X59" s="100">
        <v>23.709792</v>
      </c>
      <c r="Y59" s="100">
        <v>20.985924000000001</v>
      </c>
      <c r="Z59" s="100">
        <v>62.173295000000003</v>
      </c>
      <c r="AA59" s="100" t="s">
        <v>24</v>
      </c>
      <c r="AB59" s="100">
        <v>19.161677000000001</v>
      </c>
      <c r="AC59" s="100">
        <v>2.9541767000000001</v>
      </c>
      <c r="AD59" s="100">
        <v>15030</v>
      </c>
      <c r="AE59" s="100">
        <v>3.6325406</v>
      </c>
      <c r="AF59" s="100">
        <v>3.0364863</v>
      </c>
      <c r="AH59" s="120">
        <v>1952</v>
      </c>
      <c r="AI59" s="100">
        <v>1065</v>
      </c>
      <c r="AJ59" s="100">
        <v>12.331384</v>
      </c>
      <c r="AK59" s="100">
        <v>17.485939999999999</v>
      </c>
      <c r="AL59" s="100" t="s">
        <v>24</v>
      </c>
      <c r="AM59" s="100">
        <v>19.882486</v>
      </c>
      <c r="AN59" s="100">
        <v>12.539796000000001</v>
      </c>
      <c r="AO59" s="100">
        <v>11.018789</v>
      </c>
      <c r="AP59" s="100">
        <v>62.147886999999997</v>
      </c>
      <c r="AQ59" s="100" t="s">
        <v>24</v>
      </c>
      <c r="AR59" s="100">
        <v>9.2568449000000008</v>
      </c>
      <c r="AS59" s="100">
        <v>1.3051950000000001</v>
      </c>
      <c r="AT59" s="100">
        <v>15180</v>
      </c>
      <c r="AU59" s="100">
        <v>1.8035357999999999</v>
      </c>
      <c r="AV59" s="100">
        <v>1.2070034999999999</v>
      </c>
      <c r="AW59" s="100">
        <v>8.2062999999999997E-3</v>
      </c>
      <c r="AY59" s="120">
        <v>1952</v>
      </c>
    </row>
    <row r="60" spans="2:51">
      <c r="B60" s="120">
        <v>1953</v>
      </c>
      <c r="C60" s="100">
        <v>7</v>
      </c>
      <c r="D60" s="100">
        <v>0.1568592</v>
      </c>
      <c r="E60" s="100">
        <v>0.27583930000000001</v>
      </c>
      <c r="F60" s="100" t="s">
        <v>24</v>
      </c>
      <c r="G60" s="100">
        <v>0.30622909999999998</v>
      </c>
      <c r="H60" s="100">
        <v>0.1779705</v>
      </c>
      <c r="I60" s="100">
        <v>0.14112060000000001</v>
      </c>
      <c r="J60" s="100">
        <v>69.642857000000006</v>
      </c>
      <c r="K60" s="100" t="s">
        <v>24</v>
      </c>
      <c r="L60" s="100">
        <v>0.1139323</v>
      </c>
      <c r="M60" s="100">
        <v>1.5617300000000001E-2</v>
      </c>
      <c r="N60" s="100">
        <v>47.5</v>
      </c>
      <c r="O60" s="100">
        <v>1.08758E-2</v>
      </c>
      <c r="P60" s="100">
        <v>6.4183E-3</v>
      </c>
      <c r="R60" s="120">
        <v>1953</v>
      </c>
      <c r="S60" s="100">
        <v>1081</v>
      </c>
      <c r="T60" s="100">
        <v>24.835159999999998</v>
      </c>
      <c r="U60" s="100">
        <v>31.907935999999999</v>
      </c>
      <c r="V60" s="100" t="s">
        <v>24</v>
      </c>
      <c r="W60" s="100">
        <v>36.152259999999998</v>
      </c>
      <c r="X60" s="100">
        <v>23.456879000000001</v>
      </c>
      <c r="Y60" s="100">
        <v>20.913201999999998</v>
      </c>
      <c r="Z60" s="100">
        <v>62.661887</v>
      </c>
      <c r="AA60" s="100" t="s">
        <v>24</v>
      </c>
      <c r="AB60" s="100">
        <v>18.839317000000001</v>
      </c>
      <c r="AC60" s="100">
        <v>3.0566080000000002</v>
      </c>
      <c r="AD60" s="100">
        <v>14725</v>
      </c>
      <c r="AE60" s="100">
        <v>3.4877661999999998</v>
      </c>
      <c r="AF60" s="100">
        <v>3.0463521</v>
      </c>
      <c r="AH60" s="120">
        <v>1953</v>
      </c>
      <c r="AI60" s="100">
        <v>1088</v>
      </c>
      <c r="AJ60" s="100">
        <v>12.342178000000001</v>
      </c>
      <c r="AK60" s="100">
        <v>17.158232000000002</v>
      </c>
      <c r="AL60" s="100" t="s">
        <v>24</v>
      </c>
      <c r="AM60" s="100">
        <v>19.553032999999999</v>
      </c>
      <c r="AN60" s="100">
        <v>12.412186</v>
      </c>
      <c r="AO60" s="100">
        <v>10.976163</v>
      </c>
      <c r="AP60" s="100">
        <v>62.706800999999999</v>
      </c>
      <c r="AQ60" s="100" t="s">
        <v>24</v>
      </c>
      <c r="AR60" s="100">
        <v>9.1567076000000007</v>
      </c>
      <c r="AS60" s="100">
        <v>1.3568115000000001</v>
      </c>
      <c r="AT60" s="100">
        <v>14772.5</v>
      </c>
      <c r="AU60" s="100">
        <v>1.7198523999999999</v>
      </c>
      <c r="AV60" s="100">
        <v>1.2074585</v>
      </c>
      <c r="AW60" s="100">
        <v>8.6447999999999994E-3</v>
      </c>
      <c r="AY60" s="120">
        <v>1953</v>
      </c>
    </row>
    <row r="61" spans="2:51">
      <c r="B61" s="120">
        <v>1954</v>
      </c>
      <c r="C61" s="100">
        <v>6</v>
      </c>
      <c r="D61" s="100">
        <v>0.1319813</v>
      </c>
      <c r="E61" s="100">
        <v>0.15656490000000001</v>
      </c>
      <c r="F61" s="100" t="s">
        <v>24</v>
      </c>
      <c r="G61" s="100">
        <v>0.17366989999999999</v>
      </c>
      <c r="H61" s="100">
        <v>0.12876380000000001</v>
      </c>
      <c r="I61" s="100">
        <v>0.12369189999999999</v>
      </c>
      <c r="J61" s="100">
        <v>58.333333000000003</v>
      </c>
      <c r="K61" s="100" t="s">
        <v>24</v>
      </c>
      <c r="L61" s="100">
        <v>9.6556199999999995E-2</v>
      </c>
      <c r="M61" s="100">
        <v>1.31042E-2</v>
      </c>
      <c r="N61" s="100">
        <v>100</v>
      </c>
      <c r="O61" s="100">
        <v>2.2475999999999999E-2</v>
      </c>
      <c r="P61" s="100">
        <v>1.3603199999999999E-2</v>
      </c>
      <c r="R61" s="120">
        <v>1954</v>
      </c>
      <c r="S61" s="100">
        <v>1089</v>
      </c>
      <c r="T61" s="100">
        <v>24.524818</v>
      </c>
      <c r="U61" s="100">
        <v>31.799225</v>
      </c>
      <c r="V61" s="100" t="s">
        <v>24</v>
      </c>
      <c r="W61" s="100">
        <v>35.918714999999999</v>
      </c>
      <c r="X61" s="100">
        <v>23.132221999999999</v>
      </c>
      <c r="Y61" s="100">
        <v>20.443524</v>
      </c>
      <c r="Z61" s="100">
        <v>62.982093999999996</v>
      </c>
      <c r="AA61" s="100" t="s">
        <v>24</v>
      </c>
      <c r="AB61" s="100">
        <v>18.899688000000001</v>
      </c>
      <c r="AC61" s="100">
        <v>3.0234882999999999</v>
      </c>
      <c r="AD61" s="100">
        <v>14572.5</v>
      </c>
      <c r="AE61" s="100">
        <v>3.3852533</v>
      </c>
      <c r="AF61" s="100">
        <v>3.0842901999999999</v>
      </c>
      <c r="AH61" s="120">
        <v>1954</v>
      </c>
      <c r="AI61" s="100">
        <v>1095</v>
      </c>
      <c r="AJ61" s="100">
        <v>12.184944</v>
      </c>
      <c r="AK61" s="100">
        <v>17.155334</v>
      </c>
      <c r="AL61" s="100" t="s">
        <v>24</v>
      </c>
      <c r="AM61" s="100">
        <v>19.498455</v>
      </c>
      <c r="AN61" s="100">
        <v>12.284908</v>
      </c>
      <c r="AO61" s="100">
        <v>10.779024</v>
      </c>
      <c r="AP61" s="100">
        <v>62.956620999999998</v>
      </c>
      <c r="AQ61" s="100" t="s">
        <v>24</v>
      </c>
      <c r="AR61" s="100">
        <v>9.1432865999999997</v>
      </c>
      <c r="AS61" s="100">
        <v>1.338549</v>
      </c>
      <c r="AT61" s="100">
        <v>14672.5</v>
      </c>
      <c r="AU61" s="100">
        <v>1.6761101</v>
      </c>
      <c r="AV61" s="100">
        <v>1.2150158</v>
      </c>
      <c r="AW61" s="100">
        <v>4.9234999999999999E-3</v>
      </c>
      <c r="AY61" s="120">
        <v>1954</v>
      </c>
    </row>
    <row r="62" spans="2:51">
      <c r="B62" s="120">
        <v>1955</v>
      </c>
      <c r="C62" s="100">
        <v>5</v>
      </c>
      <c r="D62" s="100">
        <v>0.1073814</v>
      </c>
      <c r="E62" s="100">
        <v>0.16486419999999999</v>
      </c>
      <c r="F62" s="100" t="s">
        <v>24</v>
      </c>
      <c r="G62" s="100">
        <v>0.20292859999999999</v>
      </c>
      <c r="H62" s="100">
        <v>0.1173604</v>
      </c>
      <c r="I62" s="100">
        <v>0.1055054</v>
      </c>
      <c r="J62" s="100">
        <v>68.5</v>
      </c>
      <c r="K62" s="100" t="s">
        <v>24</v>
      </c>
      <c r="L62" s="100">
        <v>7.8063999999999995E-2</v>
      </c>
      <c r="M62" s="100">
        <v>1.08253E-2</v>
      </c>
      <c r="N62" s="100">
        <v>40</v>
      </c>
      <c r="O62" s="100">
        <v>8.7778999999999999E-3</v>
      </c>
      <c r="P62" s="100">
        <v>5.4302999999999999E-3</v>
      </c>
      <c r="R62" s="120">
        <v>1955</v>
      </c>
      <c r="S62" s="100">
        <v>1102</v>
      </c>
      <c r="T62" s="100">
        <v>24.254963</v>
      </c>
      <c r="U62" s="100">
        <v>31.177398</v>
      </c>
      <c r="V62" s="100" t="s">
        <v>24</v>
      </c>
      <c r="W62" s="100">
        <v>35.317669000000002</v>
      </c>
      <c r="X62" s="100">
        <v>22.866223999999999</v>
      </c>
      <c r="Y62" s="100">
        <v>20.353280000000002</v>
      </c>
      <c r="Z62" s="100">
        <v>62.921959999999999</v>
      </c>
      <c r="AA62" s="100" t="s">
        <v>24</v>
      </c>
      <c r="AB62" s="100">
        <v>19.075645000000002</v>
      </c>
      <c r="AC62" s="100">
        <v>3.0740905999999999</v>
      </c>
      <c r="AD62" s="100">
        <v>14775</v>
      </c>
      <c r="AE62" s="100">
        <v>3.3563526000000001</v>
      </c>
      <c r="AF62" s="100">
        <v>3.2009965999999999</v>
      </c>
      <c r="AH62" s="120">
        <v>1955</v>
      </c>
      <c r="AI62" s="100">
        <v>1107</v>
      </c>
      <c r="AJ62" s="100">
        <v>12.033001000000001</v>
      </c>
      <c r="AK62" s="100">
        <v>16.810628999999999</v>
      </c>
      <c r="AL62" s="100" t="s">
        <v>24</v>
      </c>
      <c r="AM62" s="100">
        <v>19.178173999999999</v>
      </c>
      <c r="AN62" s="100">
        <v>12.127058999999999</v>
      </c>
      <c r="AO62" s="100">
        <v>10.715059</v>
      </c>
      <c r="AP62" s="100">
        <v>62.947153999999998</v>
      </c>
      <c r="AQ62" s="100" t="s">
        <v>24</v>
      </c>
      <c r="AR62" s="100">
        <v>9.0871777999999992</v>
      </c>
      <c r="AS62" s="100">
        <v>1.3494075999999999</v>
      </c>
      <c r="AT62" s="100">
        <v>14815</v>
      </c>
      <c r="AU62" s="100">
        <v>1.6536443999999999</v>
      </c>
      <c r="AV62" s="100">
        <v>1.236456</v>
      </c>
      <c r="AW62" s="100">
        <v>5.2878999999999999E-3</v>
      </c>
      <c r="AY62" s="120">
        <v>1955</v>
      </c>
    </row>
    <row r="63" spans="2:51">
      <c r="B63" s="120">
        <v>1956</v>
      </c>
      <c r="C63" s="100">
        <v>8</v>
      </c>
      <c r="D63" s="100">
        <v>0.16750419999999999</v>
      </c>
      <c r="E63" s="100">
        <v>0.3390531</v>
      </c>
      <c r="F63" s="100" t="s">
        <v>24</v>
      </c>
      <c r="G63" s="100">
        <v>0.39684190000000003</v>
      </c>
      <c r="H63" s="100">
        <v>0.20692749999999999</v>
      </c>
      <c r="I63" s="100">
        <v>0.1462927</v>
      </c>
      <c r="J63" s="100">
        <v>70.625</v>
      </c>
      <c r="K63" s="100" t="s">
        <v>24</v>
      </c>
      <c r="L63" s="100">
        <v>0.1218955</v>
      </c>
      <c r="M63" s="100">
        <v>1.6600299999999998E-2</v>
      </c>
      <c r="N63" s="100">
        <v>62.5</v>
      </c>
      <c r="O63" s="100">
        <v>1.33727E-2</v>
      </c>
      <c r="P63" s="100">
        <v>8.4702000000000006E-3</v>
      </c>
      <c r="R63" s="120">
        <v>1956</v>
      </c>
      <c r="S63" s="100">
        <v>1104</v>
      </c>
      <c r="T63" s="100">
        <v>23.744489000000002</v>
      </c>
      <c r="U63" s="100">
        <v>30.361540999999999</v>
      </c>
      <c r="V63" s="100" t="s">
        <v>24</v>
      </c>
      <c r="W63" s="100">
        <v>34.271126000000002</v>
      </c>
      <c r="X63" s="100">
        <v>22.301105</v>
      </c>
      <c r="Y63" s="100">
        <v>19.691642999999999</v>
      </c>
      <c r="Z63" s="100">
        <v>62.826087000000001</v>
      </c>
      <c r="AA63" s="100" t="s">
        <v>24</v>
      </c>
      <c r="AB63" s="100">
        <v>18.387741999999999</v>
      </c>
      <c r="AC63" s="100">
        <v>2.9132362000000001</v>
      </c>
      <c r="AD63" s="100">
        <v>14897.5</v>
      </c>
      <c r="AE63" s="100">
        <v>3.3087173999999999</v>
      </c>
      <c r="AF63" s="100">
        <v>3.1786588999999998</v>
      </c>
      <c r="AH63" s="120">
        <v>1956</v>
      </c>
      <c r="AI63" s="100">
        <v>1112</v>
      </c>
      <c r="AJ63" s="100">
        <v>11.797783000000001</v>
      </c>
      <c r="AK63" s="100">
        <v>16.474257000000001</v>
      </c>
      <c r="AL63" s="100" t="s">
        <v>24</v>
      </c>
      <c r="AM63" s="100">
        <v>18.720272000000001</v>
      </c>
      <c r="AN63" s="100">
        <v>11.884143</v>
      </c>
      <c r="AO63" s="100">
        <v>10.396243999999999</v>
      </c>
      <c r="AP63" s="100">
        <v>62.882193999999998</v>
      </c>
      <c r="AQ63" s="100" t="s">
        <v>24</v>
      </c>
      <c r="AR63" s="100">
        <v>8.8485717000000008</v>
      </c>
      <c r="AS63" s="100">
        <v>1.2917015000000001</v>
      </c>
      <c r="AT63" s="100">
        <v>14960</v>
      </c>
      <c r="AU63" s="100">
        <v>1.6303045</v>
      </c>
      <c r="AV63" s="100">
        <v>1.2398912</v>
      </c>
      <c r="AW63" s="100">
        <v>1.11672E-2</v>
      </c>
      <c r="AY63" s="120">
        <v>1956</v>
      </c>
    </row>
    <row r="64" spans="2:51">
      <c r="B64" s="120">
        <v>1957</v>
      </c>
      <c r="C64" s="100">
        <v>10</v>
      </c>
      <c r="D64" s="100">
        <v>0.20482149999999999</v>
      </c>
      <c r="E64" s="100">
        <v>0.36083290000000001</v>
      </c>
      <c r="F64" s="100" t="s">
        <v>24</v>
      </c>
      <c r="G64" s="100">
        <v>0.4369304</v>
      </c>
      <c r="H64" s="100">
        <v>0.24241180000000001</v>
      </c>
      <c r="I64" s="100">
        <v>0.21141969999999999</v>
      </c>
      <c r="J64" s="100">
        <v>65</v>
      </c>
      <c r="K64" s="100" t="s">
        <v>24</v>
      </c>
      <c r="L64" s="100">
        <v>0.144321</v>
      </c>
      <c r="M64" s="100">
        <v>2.0982399999999998E-2</v>
      </c>
      <c r="N64" s="100">
        <v>122.5</v>
      </c>
      <c r="O64" s="100">
        <v>2.56394E-2</v>
      </c>
      <c r="P64" s="100">
        <v>1.61181E-2</v>
      </c>
      <c r="R64" s="120">
        <v>1957</v>
      </c>
      <c r="S64" s="100">
        <v>1086</v>
      </c>
      <c r="T64" s="100">
        <v>22.825195999999998</v>
      </c>
      <c r="U64" s="100">
        <v>28.964559999999999</v>
      </c>
      <c r="V64" s="100" t="s">
        <v>24</v>
      </c>
      <c r="W64" s="100">
        <v>32.789020999999998</v>
      </c>
      <c r="X64" s="100">
        <v>21.423504999999999</v>
      </c>
      <c r="Y64" s="100">
        <v>19.048660999999999</v>
      </c>
      <c r="Z64" s="100">
        <v>62.702578000000003</v>
      </c>
      <c r="AA64" s="100" t="s">
        <v>24</v>
      </c>
      <c r="AB64" s="100">
        <v>18.039867000000001</v>
      </c>
      <c r="AC64" s="100">
        <v>2.9119966000000002</v>
      </c>
      <c r="AD64" s="100">
        <v>14757.5</v>
      </c>
      <c r="AE64" s="100">
        <v>3.2036253000000001</v>
      </c>
      <c r="AF64" s="100">
        <v>3.1353407</v>
      </c>
      <c r="AH64" s="120">
        <v>1957</v>
      </c>
      <c r="AI64" s="100">
        <v>1096</v>
      </c>
      <c r="AJ64" s="100">
        <v>11.369059</v>
      </c>
      <c r="AK64" s="100">
        <v>15.74039</v>
      </c>
      <c r="AL64" s="100" t="s">
        <v>24</v>
      </c>
      <c r="AM64" s="100">
        <v>17.952296</v>
      </c>
      <c r="AN64" s="100">
        <v>11.440388</v>
      </c>
      <c r="AO64" s="100">
        <v>10.09285</v>
      </c>
      <c r="AP64" s="100">
        <v>62.72354</v>
      </c>
      <c r="AQ64" s="100" t="s">
        <v>24</v>
      </c>
      <c r="AR64" s="100">
        <v>8.4639740999999997</v>
      </c>
      <c r="AS64" s="100">
        <v>1.2901251</v>
      </c>
      <c r="AT64" s="100">
        <v>14880</v>
      </c>
      <c r="AU64" s="100">
        <v>1.5856271</v>
      </c>
      <c r="AV64" s="100">
        <v>1.2090704999999999</v>
      </c>
      <c r="AW64" s="100">
        <v>1.24577E-2</v>
      </c>
      <c r="AY64" s="120">
        <v>1957</v>
      </c>
    </row>
    <row r="65" spans="2:51">
      <c r="B65" s="121">
        <v>1958</v>
      </c>
      <c r="C65" s="100">
        <v>18</v>
      </c>
      <c r="D65" s="100">
        <v>0.36169269999999998</v>
      </c>
      <c r="E65" s="100">
        <v>0.60116979999999998</v>
      </c>
      <c r="F65" s="100" t="s">
        <v>24</v>
      </c>
      <c r="G65" s="100">
        <v>0.67788890000000002</v>
      </c>
      <c r="H65" s="100">
        <v>0.40665699999999999</v>
      </c>
      <c r="I65" s="100">
        <v>0.3180403</v>
      </c>
      <c r="J65" s="100">
        <v>65.555555999999996</v>
      </c>
      <c r="K65" s="100" t="s">
        <v>24</v>
      </c>
      <c r="L65" s="100">
        <v>0.25876939999999998</v>
      </c>
      <c r="M65" s="100">
        <v>3.8257199999999998E-2</v>
      </c>
      <c r="N65" s="100">
        <v>200</v>
      </c>
      <c r="O65" s="100">
        <v>4.1069399999999999E-2</v>
      </c>
      <c r="P65" s="100">
        <v>2.70367E-2</v>
      </c>
      <c r="R65" s="121">
        <v>1958</v>
      </c>
      <c r="S65" s="100">
        <v>1099</v>
      </c>
      <c r="T65" s="100">
        <v>22.586213999999998</v>
      </c>
      <c r="U65" s="100">
        <v>28.754601999999998</v>
      </c>
      <c r="V65" s="100" t="s">
        <v>24</v>
      </c>
      <c r="W65" s="100">
        <v>32.296413999999999</v>
      </c>
      <c r="X65" s="100">
        <v>21.242974</v>
      </c>
      <c r="Y65" s="100">
        <v>18.931920000000002</v>
      </c>
      <c r="Z65" s="100">
        <v>62.377161000000001</v>
      </c>
      <c r="AA65" s="100" t="s">
        <v>24</v>
      </c>
      <c r="AB65" s="100">
        <v>18.467483999999999</v>
      </c>
      <c r="AC65" s="100">
        <v>2.9967551000000001</v>
      </c>
      <c r="AD65" s="100">
        <v>15242.5</v>
      </c>
      <c r="AE65" s="100">
        <v>3.2368868000000002</v>
      </c>
      <c r="AF65" s="100">
        <v>3.3372742999999998</v>
      </c>
      <c r="AH65" s="121">
        <v>1958</v>
      </c>
      <c r="AI65" s="100">
        <v>1117</v>
      </c>
      <c r="AJ65" s="100">
        <v>11.348858</v>
      </c>
      <c r="AK65" s="100">
        <v>15.740790000000001</v>
      </c>
      <c r="AL65" s="100" t="s">
        <v>24</v>
      </c>
      <c r="AM65" s="100">
        <v>17.807960999999999</v>
      </c>
      <c r="AN65" s="100">
        <v>11.414954</v>
      </c>
      <c r="AO65" s="100">
        <v>10.077052</v>
      </c>
      <c r="AP65" s="100">
        <v>62.428379999999997</v>
      </c>
      <c r="AQ65" s="100" t="s">
        <v>24</v>
      </c>
      <c r="AR65" s="100">
        <v>8.6542186000000001</v>
      </c>
      <c r="AS65" s="100">
        <v>1.3341615</v>
      </c>
      <c r="AT65" s="100">
        <v>15442.5</v>
      </c>
      <c r="AU65" s="100">
        <v>1.6121539</v>
      </c>
      <c r="AV65" s="100">
        <v>1.2906717000000001</v>
      </c>
      <c r="AW65" s="100">
        <v>2.0906899999999999E-2</v>
      </c>
      <c r="AY65" s="121">
        <v>1958</v>
      </c>
    </row>
    <row r="66" spans="2:51">
      <c r="B66" s="121">
        <v>1959</v>
      </c>
      <c r="C66" s="100">
        <v>17</v>
      </c>
      <c r="D66" s="100">
        <v>0.3346325</v>
      </c>
      <c r="E66" s="100">
        <v>0.59852399999999994</v>
      </c>
      <c r="F66" s="100" t="s">
        <v>24</v>
      </c>
      <c r="G66" s="100">
        <v>0.70730269999999995</v>
      </c>
      <c r="H66" s="100">
        <v>0.39019100000000001</v>
      </c>
      <c r="I66" s="100">
        <v>0.34297509999999998</v>
      </c>
      <c r="J66" s="100">
        <v>68.382352999999995</v>
      </c>
      <c r="K66" s="100" t="s">
        <v>24</v>
      </c>
      <c r="L66" s="100">
        <v>0.2351965</v>
      </c>
      <c r="M66" s="100">
        <v>3.3801900000000003E-2</v>
      </c>
      <c r="N66" s="100">
        <v>142.5</v>
      </c>
      <c r="O66" s="100">
        <v>2.8668599999999999E-2</v>
      </c>
      <c r="P66" s="100">
        <v>1.8293899999999998E-2</v>
      </c>
      <c r="R66" s="121">
        <v>1959</v>
      </c>
      <c r="S66" s="100">
        <v>1183</v>
      </c>
      <c r="T66" s="100">
        <v>23.773160000000001</v>
      </c>
      <c r="U66" s="100">
        <v>30.547608</v>
      </c>
      <c r="V66" s="100" t="s">
        <v>24</v>
      </c>
      <c r="W66" s="100">
        <v>34.478000999999999</v>
      </c>
      <c r="X66" s="100">
        <v>22.332350999999999</v>
      </c>
      <c r="Y66" s="100">
        <v>19.831101</v>
      </c>
      <c r="Z66" s="100">
        <v>62.850802999999999</v>
      </c>
      <c r="AA66" s="100" t="s">
        <v>24</v>
      </c>
      <c r="AB66" s="100">
        <v>18.958333</v>
      </c>
      <c r="AC66" s="100">
        <v>3.0396464000000001</v>
      </c>
      <c r="AD66" s="100">
        <v>16042.5</v>
      </c>
      <c r="AE66" s="100">
        <v>3.3323985999999999</v>
      </c>
      <c r="AF66" s="100">
        <v>3.3720973000000001</v>
      </c>
      <c r="AH66" s="121">
        <v>1959</v>
      </c>
      <c r="AI66" s="100">
        <v>1200</v>
      </c>
      <c r="AJ66" s="100">
        <v>11.932700000000001</v>
      </c>
      <c r="AK66" s="100">
        <v>16.834163</v>
      </c>
      <c r="AL66" s="100" t="s">
        <v>24</v>
      </c>
      <c r="AM66" s="100">
        <v>19.157726</v>
      </c>
      <c r="AN66" s="100">
        <v>12.060691</v>
      </c>
      <c r="AO66" s="100">
        <v>10.621517000000001</v>
      </c>
      <c r="AP66" s="100">
        <v>62.929167</v>
      </c>
      <c r="AQ66" s="100" t="s">
        <v>24</v>
      </c>
      <c r="AR66" s="100">
        <v>8.9100088999999993</v>
      </c>
      <c r="AS66" s="100">
        <v>1.3451105000000001</v>
      </c>
      <c r="AT66" s="100">
        <v>16185</v>
      </c>
      <c r="AU66" s="100">
        <v>1.6541131</v>
      </c>
      <c r="AV66" s="100">
        <v>1.2899575000000001</v>
      </c>
      <c r="AW66" s="100">
        <v>1.9593200000000002E-2</v>
      </c>
      <c r="AY66" s="121">
        <v>1959</v>
      </c>
    </row>
    <row r="67" spans="2:51">
      <c r="B67" s="121">
        <v>1960</v>
      </c>
      <c r="C67" s="100">
        <v>12</v>
      </c>
      <c r="D67" s="100">
        <v>0.2311115</v>
      </c>
      <c r="E67" s="100">
        <v>0.3268722</v>
      </c>
      <c r="F67" s="100" t="s">
        <v>24</v>
      </c>
      <c r="G67" s="100">
        <v>0.39060859999999997</v>
      </c>
      <c r="H67" s="100">
        <v>0.24836140000000001</v>
      </c>
      <c r="I67" s="100">
        <v>0.2314426</v>
      </c>
      <c r="J67" s="100">
        <v>65.416667000000004</v>
      </c>
      <c r="K67" s="100" t="s">
        <v>24</v>
      </c>
      <c r="L67" s="100">
        <v>0.1644061</v>
      </c>
      <c r="M67" s="100">
        <v>2.41794E-2</v>
      </c>
      <c r="N67" s="100">
        <v>125</v>
      </c>
      <c r="O67" s="100">
        <v>2.4612599999999998E-2</v>
      </c>
      <c r="P67" s="100">
        <v>1.64885E-2</v>
      </c>
      <c r="R67" s="121">
        <v>1960</v>
      </c>
      <c r="S67" s="100">
        <v>1139</v>
      </c>
      <c r="T67" s="100">
        <v>22.409348999999999</v>
      </c>
      <c r="U67" s="100">
        <v>28.828408</v>
      </c>
      <c r="V67" s="100" t="s">
        <v>24</v>
      </c>
      <c r="W67" s="100">
        <v>32.712046999999998</v>
      </c>
      <c r="X67" s="100">
        <v>21.052088000000001</v>
      </c>
      <c r="Y67" s="100">
        <v>18.719982999999999</v>
      </c>
      <c r="Z67" s="100">
        <v>63.013607999999998</v>
      </c>
      <c r="AA67" s="100" t="s">
        <v>24</v>
      </c>
      <c r="AB67" s="100">
        <v>18.267842999999999</v>
      </c>
      <c r="AC67" s="100">
        <v>2.9329212999999998</v>
      </c>
      <c r="AD67" s="100">
        <v>15385</v>
      </c>
      <c r="AE67" s="100">
        <v>3.1314242000000001</v>
      </c>
      <c r="AF67" s="100">
        <v>3.2444801000000001</v>
      </c>
      <c r="AH67" s="121">
        <v>1960</v>
      </c>
      <c r="AI67" s="100">
        <v>1151</v>
      </c>
      <c r="AJ67" s="100">
        <v>11.201946</v>
      </c>
      <c r="AK67" s="100">
        <v>15.850586</v>
      </c>
      <c r="AL67" s="100" t="s">
        <v>24</v>
      </c>
      <c r="AM67" s="100">
        <v>18.140464999999999</v>
      </c>
      <c r="AN67" s="100">
        <v>11.349126</v>
      </c>
      <c r="AO67" s="100">
        <v>10.014131000000001</v>
      </c>
      <c r="AP67" s="100">
        <v>63.038662000000002</v>
      </c>
      <c r="AQ67" s="100" t="s">
        <v>24</v>
      </c>
      <c r="AR67" s="100">
        <v>8.5045072000000008</v>
      </c>
      <c r="AS67" s="100">
        <v>1.3010942000000001</v>
      </c>
      <c r="AT67" s="100">
        <v>15510</v>
      </c>
      <c r="AU67" s="100">
        <v>1.5522729</v>
      </c>
      <c r="AV67" s="100">
        <v>1.2586297</v>
      </c>
      <c r="AW67" s="100">
        <v>1.13385E-2</v>
      </c>
      <c r="AY67" s="121">
        <v>1960</v>
      </c>
    </row>
    <row r="68" spans="2:51">
      <c r="B68" s="121">
        <v>1961</v>
      </c>
      <c r="C68" s="100">
        <v>7</v>
      </c>
      <c r="D68" s="100">
        <v>0.13176969999999999</v>
      </c>
      <c r="E68" s="100">
        <v>0.35193479999999999</v>
      </c>
      <c r="F68" s="100" t="s">
        <v>24</v>
      </c>
      <c r="G68" s="100">
        <v>0.43645339999999999</v>
      </c>
      <c r="H68" s="100">
        <v>0.18959999999999999</v>
      </c>
      <c r="I68" s="100">
        <v>0.14543829999999999</v>
      </c>
      <c r="J68" s="100">
        <v>78.214286000000001</v>
      </c>
      <c r="K68" s="100" t="s">
        <v>24</v>
      </c>
      <c r="L68" s="100">
        <v>9.3582899999999997E-2</v>
      </c>
      <c r="M68" s="100">
        <v>1.39309E-2</v>
      </c>
      <c r="N68" s="100">
        <v>15</v>
      </c>
      <c r="O68" s="100">
        <v>2.8877999999999998E-3</v>
      </c>
      <c r="P68" s="100">
        <v>1.949E-3</v>
      </c>
      <c r="R68" s="121">
        <v>1961</v>
      </c>
      <c r="S68" s="100">
        <v>1244</v>
      </c>
      <c r="T68" s="100">
        <v>23.941953999999999</v>
      </c>
      <c r="U68" s="100">
        <v>30.678021999999999</v>
      </c>
      <c r="V68" s="100" t="s">
        <v>24</v>
      </c>
      <c r="W68" s="100">
        <v>34.690112999999997</v>
      </c>
      <c r="X68" s="100">
        <v>22.526154999999999</v>
      </c>
      <c r="Y68" s="100">
        <v>19.946131999999999</v>
      </c>
      <c r="Z68" s="100">
        <v>62.845658999999998</v>
      </c>
      <c r="AA68" s="100" t="s">
        <v>24</v>
      </c>
      <c r="AB68" s="100">
        <v>19.334783999999999</v>
      </c>
      <c r="AC68" s="100">
        <v>3.2133908999999998</v>
      </c>
      <c r="AD68" s="100">
        <v>17007.5</v>
      </c>
      <c r="AE68" s="100">
        <v>3.3887583000000001</v>
      </c>
      <c r="AF68" s="100">
        <v>3.6996351000000001</v>
      </c>
      <c r="AH68" s="121">
        <v>1961</v>
      </c>
      <c r="AI68" s="100">
        <v>1251</v>
      </c>
      <c r="AJ68" s="100">
        <v>11.904987999999999</v>
      </c>
      <c r="AK68" s="100">
        <v>16.811363</v>
      </c>
      <c r="AL68" s="100" t="s">
        <v>24</v>
      </c>
      <c r="AM68" s="100">
        <v>19.176701999999999</v>
      </c>
      <c r="AN68" s="100">
        <v>12.069782</v>
      </c>
      <c r="AO68" s="100">
        <v>10.586126999999999</v>
      </c>
      <c r="AP68" s="100">
        <v>62.931654999999999</v>
      </c>
      <c r="AQ68" s="100" t="s">
        <v>24</v>
      </c>
      <c r="AR68" s="100">
        <v>8.9909444000000001</v>
      </c>
      <c r="AS68" s="100">
        <v>1.4062342000000001</v>
      </c>
      <c r="AT68" s="100">
        <v>17022.5</v>
      </c>
      <c r="AU68" s="100">
        <v>1.6667483000000001</v>
      </c>
      <c r="AV68" s="100">
        <v>1.3847143</v>
      </c>
      <c r="AW68" s="100">
        <v>1.14719E-2</v>
      </c>
      <c r="AY68" s="121">
        <v>1961</v>
      </c>
    </row>
    <row r="69" spans="2:51">
      <c r="B69" s="121">
        <v>1962</v>
      </c>
      <c r="C69" s="100">
        <v>8</v>
      </c>
      <c r="D69" s="100">
        <v>0.1481701</v>
      </c>
      <c r="E69" s="100">
        <v>0.3813976</v>
      </c>
      <c r="F69" s="100" t="s">
        <v>24</v>
      </c>
      <c r="G69" s="100">
        <v>0.47552800000000001</v>
      </c>
      <c r="H69" s="100">
        <v>0.2108979</v>
      </c>
      <c r="I69" s="100">
        <v>0.1721818</v>
      </c>
      <c r="J69" s="100">
        <v>72.5</v>
      </c>
      <c r="K69" s="100" t="s">
        <v>24</v>
      </c>
      <c r="L69" s="100">
        <v>0.1030529</v>
      </c>
      <c r="M69" s="100">
        <v>1.52736E-2</v>
      </c>
      <c r="N69" s="100">
        <v>60</v>
      </c>
      <c r="O69" s="100">
        <v>1.1369199999999999E-2</v>
      </c>
      <c r="P69" s="100">
        <v>7.5798000000000003E-3</v>
      </c>
      <c r="R69" s="121">
        <v>1962</v>
      </c>
      <c r="S69" s="100">
        <v>1167</v>
      </c>
      <c r="T69" s="100">
        <v>22.013468</v>
      </c>
      <c r="U69" s="100">
        <v>27.842133</v>
      </c>
      <c r="V69" s="100" t="s">
        <v>24</v>
      </c>
      <c r="W69" s="100">
        <v>31.321648</v>
      </c>
      <c r="X69" s="100">
        <v>20.552205000000001</v>
      </c>
      <c r="Y69" s="100">
        <v>18.202966</v>
      </c>
      <c r="Z69" s="100">
        <v>62.808483000000003</v>
      </c>
      <c r="AA69" s="100" t="s">
        <v>24</v>
      </c>
      <c r="AB69" s="100">
        <v>17.890540999999999</v>
      </c>
      <c r="AC69" s="100">
        <v>2.8613461</v>
      </c>
      <c r="AD69" s="100">
        <v>15905</v>
      </c>
      <c r="AE69" s="100">
        <v>3.1086917999999999</v>
      </c>
      <c r="AF69" s="100">
        <v>3.3639483000000001</v>
      </c>
      <c r="AH69" s="121">
        <v>1962</v>
      </c>
      <c r="AI69" s="100">
        <v>1175</v>
      </c>
      <c r="AJ69" s="100">
        <v>10.980795000000001</v>
      </c>
      <c r="AK69" s="100">
        <v>15.263363999999999</v>
      </c>
      <c r="AL69" s="100" t="s">
        <v>24</v>
      </c>
      <c r="AM69" s="100">
        <v>17.320007</v>
      </c>
      <c r="AN69" s="100">
        <v>11.020804999999999</v>
      </c>
      <c r="AO69" s="100">
        <v>9.6681553999999998</v>
      </c>
      <c r="AP69" s="100">
        <v>62.874468</v>
      </c>
      <c r="AQ69" s="100" t="s">
        <v>24</v>
      </c>
      <c r="AR69" s="100">
        <v>8.2248354999999993</v>
      </c>
      <c r="AS69" s="100">
        <v>1.2612303</v>
      </c>
      <c r="AT69" s="100">
        <v>15965</v>
      </c>
      <c r="AU69" s="100">
        <v>1.5360266</v>
      </c>
      <c r="AV69" s="100">
        <v>1.2626691999999999</v>
      </c>
      <c r="AW69" s="100">
        <v>1.36986E-2</v>
      </c>
      <c r="AY69" s="121">
        <v>1962</v>
      </c>
    </row>
    <row r="70" spans="2:51">
      <c r="B70" s="121">
        <v>1963</v>
      </c>
      <c r="C70" s="100">
        <v>12</v>
      </c>
      <c r="D70" s="100">
        <v>0.21818580000000001</v>
      </c>
      <c r="E70" s="100">
        <v>0.27966259999999998</v>
      </c>
      <c r="F70" s="100" t="s">
        <v>24</v>
      </c>
      <c r="G70" s="100">
        <v>0.32377</v>
      </c>
      <c r="H70" s="100">
        <v>0.22491320000000001</v>
      </c>
      <c r="I70" s="100">
        <v>0.2166131</v>
      </c>
      <c r="J70" s="100">
        <v>62.5</v>
      </c>
      <c r="K70" s="100" t="s">
        <v>24</v>
      </c>
      <c r="L70" s="100">
        <v>0.14860680000000001</v>
      </c>
      <c r="M70" s="100">
        <v>2.25513E-2</v>
      </c>
      <c r="N70" s="100">
        <v>152.5</v>
      </c>
      <c r="O70" s="100">
        <v>2.8374199999999999E-2</v>
      </c>
      <c r="P70" s="100">
        <v>1.9312800000000001E-2</v>
      </c>
      <c r="R70" s="121">
        <v>1963</v>
      </c>
      <c r="S70" s="100">
        <v>1278</v>
      </c>
      <c r="T70" s="100">
        <v>23.636026999999999</v>
      </c>
      <c r="U70" s="100">
        <v>29.919022999999999</v>
      </c>
      <c r="V70" s="100" t="s">
        <v>24</v>
      </c>
      <c r="W70" s="100">
        <v>33.742508000000001</v>
      </c>
      <c r="X70" s="100">
        <v>22.115285</v>
      </c>
      <c r="Y70" s="100">
        <v>19.727343999999999</v>
      </c>
      <c r="Z70" s="100">
        <v>62.429577000000002</v>
      </c>
      <c r="AA70" s="100" t="s">
        <v>24</v>
      </c>
      <c r="AB70" s="100">
        <v>18.457539000000001</v>
      </c>
      <c r="AC70" s="100">
        <v>3.0660717000000002</v>
      </c>
      <c r="AD70" s="100">
        <v>18005</v>
      </c>
      <c r="AE70" s="100">
        <v>3.4536666</v>
      </c>
      <c r="AF70" s="100">
        <v>3.7591668999999999</v>
      </c>
      <c r="AH70" s="121">
        <v>1963</v>
      </c>
      <c r="AI70" s="100">
        <v>1290</v>
      </c>
      <c r="AJ70" s="100">
        <v>11.827375</v>
      </c>
      <c r="AK70" s="100">
        <v>16.428819000000001</v>
      </c>
      <c r="AL70" s="100" t="s">
        <v>24</v>
      </c>
      <c r="AM70" s="100">
        <v>18.689558000000002</v>
      </c>
      <c r="AN70" s="100">
        <v>11.893217</v>
      </c>
      <c r="AO70" s="100">
        <v>10.521228000000001</v>
      </c>
      <c r="AP70" s="100">
        <v>62.430233000000001</v>
      </c>
      <c r="AQ70" s="100" t="s">
        <v>24</v>
      </c>
      <c r="AR70" s="100">
        <v>8.6005734</v>
      </c>
      <c r="AS70" s="100">
        <v>1.3594116000000001</v>
      </c>
      <c r="AT70" s="100">
        <v>18157.5</v>
      </c>
      <c r="AU70" s="100">
        <v>1.7149293000000001</v>
      </c>
      <c r="AV70" s="100">
        <v>1.4313107</v>
      </c>
      <c r="AW70" s="100">
        <v>9.3472999999999994E-3</v>
      </c>
      <c r="AY70" s="121">
        <v>1963</v>
      </c>
    </row>
    <row r="71" spans="2:51">
      <c r="B71" s="121">
        <v>1964</v>
      </c>
      <c r="C71" s="100">
        <v>11</v>
      </c>
      <c r="D71" s="100">
        <v>0.19624630000000001</v>
      </c>
      <c r="E71" s="100">
        <v>0.41397909999999999</v>
      </c>
      <c r="F71" s="100" t="s">
        <v>24</v>
      </c>
      <c r="G71" s="100">
        <v>0.50422670000000003</v>
      </c>
      <c r="H71" s="100">
        <v>0.2494586</v>
      </c>
      <c r="I71" s="100">
        <v>0.2059762</v>
      </c>
      <c r="J71" s="100">
        <v>71.181818000000007</v>
      </c>
      <c r="K71" s="100">
        <v>72</v>
      </c>
      <c r="L71" s="100">
        <v>0.130968</v>
      </c>
      <c r="M71" s="100">
        <v>1.9556899999999999E-2</v>
      </c>
      <c r="N71" s="100">
        <v>73</v>
      </c>
      <c r="O71" s="100">
        <v>1.33311E-2</v>
      </c>
      <c r="P71" s="100">
        <v>8.7527000000000004E-3</v>
      </c>
      <c r="R71" s="121">
        <v>1964</v>
      </c>
      <c r="S71" s="100">
        <v>1353</v>
      </c>
      <c r="T71" s="100">
        <v>24.526865000000001</v>
      </c>
      <c r="U71" s="100">
        <v>30.864366</v>
      </c>
      <c r="V71" s="100" t="s">
        <v>24</v>
      </c>
      <c r="W71" s="100">
        <v>34.829385000000002</v>
      </c>
      <c r="X71" s="100">
        <v>22.651966999999999</v>
      </c>
      <c r="Y71" s="100">
        <v>20.015205000000002</v>
      </c>
      <c r="Z71" s="100">
        <v>63.121951000000003</v>
      </c>
      <c r="AA71" s="100">
        <v>64</v>
      </c>
      <c r="AB71" s="100">
        <v>19.386731999999999</v>
      </c>
      <c r="AC71" s="100">
        <v>3.0508704</v>
      </c>
      <c r="AD71" s="100">
        <v>18053</v>
      </c>
      <c r="AE71" s="100">
        <v>3.3966772999999999</v>
      </c>
      <c r="AF71" s="100">
        <v>3.6141201999999999</v>
      </c>
      <c r="AH71" s="121">
        <v>1964</v>
      </c>
      <c r="AI71" s="100">
        <v>1364</v>
      </c>
      <c r="AJ71" s="100">
        <v>12.264422</v>
      </c>
      <c r="AK71" s="100">
        <v>17.090699999999998</v>
      </c>
      <c r="AL71" s="100" t="s">
        <v>24</v>
      </c>
      <c r="AM71" s="100">
        <v>19.442815</v>
      </c>
      <c r="AN71" s="100">
        <v>12.255573</v>
      </c>
      <c r="AO71" s="100">
        <v>10.720102000000001</v>
      </c>
      <c r="AP71" s="100">
        <v>63.186950000000003</v>
      </c>
      <c r="AQ71" s="100">
        <v>64</v>
      </c>
      <c r="AR71" s="100">
        <v>8.8698139999999999</v>
      </c>
      <c r="AS71" s="100">
        <v>1.3559456999999999</v>
      </c>
      <c r="AT71" s="100">
        <v>18126</v>
      </c>
      <c r="AU71" s="100">
        <v>1.6797641999999999</v>
      </c>
      <c r="AV71" s="100">
        <v>1.3592373</v>
      </c>
      <c r="AW71" s="100">
        <v>1.3412800000000001E-2</v>
      </c>
      <c r="AY71" s="121">
        <v>1964</v>
      </c>
    </row>
    <row r="72" spans="2:51">
      <c r="B72" s="121">
        <v>1965</v>
      </c>
      <c r="C72" s="100">
        <v>11</v>
      </c>
      <c r="D72" s="100">
        <v>0.19249279999999999</v>
      </c>
      <c r="E72" s="100">
        <v>0.36607770000000001</v>
      </c>
      <c r="F72" s="100" t="s">
        <v>24</v>
      </c>
      <c r="G72" s="100">
        <v>0.4366971</v>
      </c>
      <c r="H72" s="100">
        <v>0.2333721</v>
      </c>
      <c r="I72" s="100">
        <v>0.19275390000000001</v>
      </c>
      <c r="J72" s="100">
        <v>68.727272999999997</v>
      </c>
      <c r="K72" s="100">
        <v>72</v>
      </c>
      <c r="L72" s="100">
        <v>0.1301929</v>
      </c>
      <c r="M72" s="100">
        <v>1.9723899999999999E-2</v>
      </c>
      <c r="N72" s="100">
        <v>101</v>
      </c>
      <c r="O72" s="100">
        <v>1.8094200000000001E-2</v>
      </c>
      <c r="P72" s="100">
        <v>1.2210499999999999E-2</v>
      </c>
      <c r="R72" s="121">
        <v>1965</v>
      </c>
      <c r="S72" s="100">
        <v>1274</v>
      </c>
      <c r="T72" s="100">
        <v>22.643253000000001</v>
      </c>
      <c r="U72" s="100">
        <v>28.323492999999999</v>
      </c>
      <c r="V72" s="100" t="s">
        <v>24</v>
      </c>
      <c r="W72" s="100">
        <v>32.03152</v>
      </c>
      <c r="X72" s="100">
        <v>20.984071</v>
      </c>
      <c r="Y72" s="100">
        <v>18.720996</v>
      </c>
      <c r="Z72" s="100">
        <v>62.894818999999998</v>
      </c>
      <c r="AA72" s="100">
        <v>63</v>
      </c>
      <c r="AB72" s="100">
        <v>18.463768000000002</v>
      </c>
      <c r="AC72" s="100">
        <v>2.8990784000000001</v>
      </c>
      <c r="AD72" s="100">
        <v>17264</v>
      </c>
      <c r="AE72" s="100">
        <v>3.1868273999999999</v>
      </c>
      <c r="AF72" s="100">
        <v>3.5175152000000001</v>
      </c>
      <c r="AH72" s="121">
        <v>1965</v>
      </c>
      <c r="AI72" s="100">
        <v>1285</v>
      </c>
      <c r="AJ72" s="100">
        <v>11.33067</v>
      </c>
      <c r="AK72" s="100">
        <v>15.691793000000001</v>
      </c>
      <c r="AL72" s="100" t="s">
        <v>24</v>
      </c>
      <c r="AM72" s="100">
        <v>17.889219000000001</v>
      </c>
      <c r="AN72" s="100">
        <v>11.354226000000001</v>
      </c>
      <c r="AO72" s="100">
        <v>10.028967</v>
      </c>
      <c r="AP72" s="100">
        <v>62.944747</v>
      </c>
      <c r="AQ72" s="100">
        <v>64</v>
      </c>
      <c r="AR72" s="100">
        <v>8.3718809000000007</v>
      </c>
      <c r="AS72" s="100">
        <v>1.2886727</v>
      </c>
      <c r="AT72" s="100">
        <v>17365</v>
      </c>
      <c r="AU72" s="100">
        <v>1.5787511999999999</v>
      </c>
      <c r="AV72" s="100">
        <v>1.3175665000000001</v>
      </c>
      <c r="AW72" s="100">
        <v>1.29249E-2</v>
      </c>
      <c r="AY72" s="121">
        <v>1965</v>
      </c>
    </row>
    <row r="73" spans="2:51">
      <c r="B73" s="121">
        <v>1966</v>
      </c>
      <c r="C73" s="100">
        <v>15</v>
      </c>
      <c r="D73" s="100">
        <v>0.25677949999999999</v>
      </c>
      <c r="E73" s="100">
        <v>0.46224330000000002</v>
      </c>
      <c r="F73" s="100" t="s">
        <v>24</v>
      </c>
      <c r="G73" s="100">
        <v>0.54037449999999998</v>
      </c>
      <c r="H73" s="100">
        <v>0.3065737</v>
      </c>
      <c r="I73" s="100">
        <v>0.2644128</v>
      </c>
      <c r="J73" s="100">
        <v>64.333332999999996</v>
      </c>
      <c r="K73" s="100">
        <v>65</v>
      </c>
      <c r="L73" s="100">
        <v>0.17086229999999999</v>
      </c>
      <c r="M73" s="100">
        <v>2.5953799999999999E-2</v>
      </c>
      <c r="N73" s="100">
        <v>202</v>
      </c>
      <c r="O73" s="100">
        <v>3.54019E-2</v>
      </c>
      <c r="P73" s="100">
        <v>2.4057800000000001E-2</v>
      </c>
      <c r="R73" s="121">
        <v>1966</v>
      </c>
      <c r="S73" s="100">
        <v>1342</v>
      </c>
      <c r="T73" s="100">
        <v>23.307068000000001</v>
      </c>
      <c r="U73" s="100">
        <v>28.920829999999999</v>
      </c>
      <c r="V73" s="100" t="s">
        <v>24</v>
      </c>
      <c r="W73" s="100">
        <v>32.577807999999997</v>
      </c>
      <c r="X73" s="100">
        <v>21.477664000000001</v>
      </c>
      <c r="Y73" s="100">
        <v>19.256326999999999</v>
      </c>
      <c r="Z73" s="100">
        <v>62.880029999999998</v>
      </c>
      <c r="AA73" s="100">
        <v>63</v>
      </c>
      <c r="AB73" s="100">
        <v>18.556415999999999</v>
      </c>
      <c r="AC73" s="100">
        <v>2.9089174999999998</v>
      </c>
      <c r="AD73" s="100">
        <v>18065</v>
      </c>
      <c r="AE73" s="100">
        <v>3.2604690000000001</v>
      </c>
      <c r="AF73" s="100">
        <v>3.6557208000000001</v>
      </c>
      <c r="AH73" s="121">
        <v>1966</v>
      </c>
      <c r="AI73" s="100">
        <v>1357</v>
      </c>
      <c r="AJ73" s="100">
        <v>11.698782</v>
      </c>
      <c r="AK73" s="100">
        <v>16.036075</v>
      </c>
      <c r="AL73" s="100" t="s">
        <v>24</v>
      </c>
      <c r="AM73" s="100">
        <v>18.192250000000001</v>
      </c>
      <c r="AN73" s="100">
        <v>11.643095000000001</v>
      </c>
      <c r="AO73" s="100">
        <v>10.335134999999999</v>
      </c>
      <c r="AP73" s="100">
        <v>62.896093999999998</v>
      </c>
      <c r="AQ73" s="100">
        <v>63</v>
      </c>
      <c r="AR73" s="100">
        <v>8.4754231000000004</v>
      </c>
      <c r="AS73" s="100">
        <v>1.3056991</v>
      </c>
      <c r="AT73" s="100">
        <v>18267</v>
      </c>
      <c r="AU73" s="100">
        <v>1.6242353</v>
      </c>
      <c r="AV73" s="100">
        <v>1.3695436000000001</v>
      </c>
      <c r="AW73" s="100">
        <v>1.59831E-2</v>
      </c>
      <c r="AY73" s="121">
        <v>1966</v>
      </c>
    </row>
    <row r="74" spans="2:51">
      <c r="B74" s="121">
        <v>1967</v>
      </c>
      <c r="C74" s="100">
        <v>7</v>
      </c>
      <c r="D74" s="100">
        <v>0.11785859999999999</v>
      </c>
      <c r="E74" s="100">
        <v>0.25622440000000002</v>
      </c>
      <c r="F74" s="100" t="s">
        <v>24</v>
      </c>
      <c r="G74" s="100">
        <v>0.32041930000000002</v>
      </c>
      <c r="H74" s="100">
        <v>0.15579509999999999</v>
      </c>
      <c r="I74" s="100">
        <v>0.13921790000000001</v>
      </c>
      <c r="J74" s="100">
        <v>69.571428999999995</v>
      </c>
      <c r="K74" s="100">
        <v>67</v>
      </c>
      <c r="L74" s="100">
        <v>7.7639799999999995E-2</v>
      </c>
      <c r="M74" s="100">
        <v>1.2172199999999999E-2</v>
      </c>
      <c r="N74" s="100">
        <v>69</v>
      </c>
      <c r="O74" s="100">
        <v>1.1893000000000001E-2</v>
      </c>
      <c r="P74" s="100">
        <v>8.0867000000000005E-3</v>
      </c>
      <c r="R74" s="121">
        <v>1967</v>
      </c>
      <c r="S74" s="100">
        <v>1410</v>
      </c>
      <c r="T74" s="100">
        <v>24.062431</v>
      </c>
      <c r="U74" s="100">
        <v>30.151700999999999</v>
      </c>
      <c r="V74" s="100" t="s">
        <v>24</v>
      </c>
      <c r="W74" s="100">
        <v>34.056182999999997</v>
      </c>
      <c r="X74" s="100">
        <v>22.139802</v>
      </c>
      <c r="Y74" s="100">
        <v>19.722024999999999</v>
      </c>
      <c r="Z74" s="100">
        <v>63.246808999999999</v>
      </c>
      <c r="AA74" s="100">
        <v>63</v>
      </c>
      <c r="AB74" s="100">
        <v>19.134211000000001</v>
      </c>
      <c r="AC74" s="100">
        <v>3.1198141000000001</v>
      </c>
      <c r="AD74" s="100">
        <v>18739</v>
      </c>
      <c r="AE74" s="100">
        <v>3.3252598999999998</v>
      </c>
      <c r="AF74" s="100">
        <v>3.7767906</v>
      </c>
      <c r="AH74" s="121">
        <v>1967</v>
      </c>
      <c r="AI74" s="100">
        <v>1417</v>
      </c>
      <c r="AJ74" s="100">
        <v>12.009413</v>
      </c>
      <c r="AK74" s="100">
        <v>16.738054999999999</v>
      </c>
      <c r="AL74" s="100" t="s">
        <v>24</v>
      </c>
      <c r="AM74" s="100">
        <v>19.059387000000001</v>
      </c>
      <c r="AN74" s="100">
        <v>11.987964</v>
      </c>
      <c r="AO74" s="100">
        <v>10.561315</v>
      </c>
      <c r="AP74" s="100">
        <v>63.278052000000002</v>
      </c>
      <c r="AQ74" s="100">
        <v>63</v>
      </c>
      <c r="AR74" s="100">
        <v>8.6481537999999993</v>
      </c>
      <c r="AS74" s="100">
        <v>1.3797064999999999</v>
      </c>
      <c r="AT74" s="100">
        <v>18808</v>
      </c>
      <c r="AU74" s="100">
        <v>1.6444776999999999</v>
      </c>
      <c r="AV74" s="100">
        <v>1.3937923000000001</v>
      </c>
      <c r="AW74" s="100">
        <v>8.4977999999999998E-3</v>
      </c>
      <c r="AY74" s="121">
        <v>1967</v>
      </c>
    </row>
    <row r="75" spans="2:51">
      <c r="B75" s="122">
        <v>1968</v>
      </c>
      <c r="C75" s="100">
        <v>19</v>
      </c>
      <c r="D75" s="100">
        <v>0.31440109999999999</v>
      </c>
      <c r="E75" s="100">
        <v>0.47174630000000001</v>
      </c>
      <c r="F75" s="100" t="s">
        <v>24</v>
      </c>
      <c r="G75" s="100">
        <v>0.51688140000000005</v>
      </c>
      <c r="H75" s="100">
        <v>0.34014369999999999</v>
      </c>
      <c r="I75" s="100">
        <v>0.30907230000000002</v>
      </c>
      <c r="J75" s="100">
        <v>64.842105000000004</v>
      </c>
      <c r="K75" s="100">
        <v>68</v>
      </c>
      <c r="L75" s="100">
        <v>0.19730010000000001</v>
      </c>
      <c r="M75" s="100">
        <v>3.1116399999999999E-2</v>
      </c>
      <c r="N75" s="100">
        <v>195</v>
      </c>
      <c r="O75" s="100">
        <v>3.3026300000000001E-2</v>
      </c>
      <c r="P75" s="100">
        <v>2.2079100000000001E-2</v>
      </c>
      <c r="R75" s="122">
        <v>1968</v>
      </c>
      <c r="S75" s="100">
        <v>1427</v>
      </c>
      <c r="T75" s="100">
        <v>23.921278999999998</v>
      </c>
      <c r="U75" s="100">
        <v>29.805403999999999</v>
      </c>
      <c r="V75" s="100" t="s">
        <v>24</v>
      </c>
      <c r="W75" s="100">
        <v>33.498607</v>
      </c>
      <c r="X75" s="100">
        <v>21.983668999999999</v>
      </c>
      <c r="Y75" s="100">
        <v>19.522020999999999</v>
      </c>
      <c r="Z75" s="100">
        <v>63.056061999999997</v>
      </c>
      <c r="AA75" s="100">
        <v>62</v>
      </c>
      <c r="AB75" s="100">
        <v>18.714753999999999</v>
      </c>
      <c r="AC75" s="100">
        <v>2.9431175999999999</v>
      </c>
      <c r="AD75" s="100">
        <v>19167</v>
      </c>
      <c r="AE75" s="100">
        <v>3.3423774000000002</v>
      </c>
      <c r="AF75" s="100">
        <v>3.7412747999999998</v>
      </c>
      <c r="AH75" s="122">
        <v>1968</v>
      </c>
      <c r="AI75" s="100">
        <v>1446</v>
      </c>
      <c r="AJ75" s="100">
        <v>12.041335</v>
      </c>
      <c r="AK75" s="100">
        <v>16.627690000000001</v>
      </c>
      <c r="AL75" s="100" t="s">
        <v>24</v>
      </c>
      <c r="AM75" s="100">
        <v>18.817316999999999</v>
      </c>
      <c r="AN75" s="100">
        <v>11.976478999999999</v>
      </c>
      <c r="AO75" s="100">
        <v>10.515523999999999</v>
      </c>
      <c r="AP75" s="100">
        <v>63.079529999999998</v>
      </c>
      <c r="AQ75" s="100">
        <v>62.5</v>
      </c>
      <c r="AR75" s="100">
        <v>8.3801796999999993</v>
      </c>
      <c r="AS75" s="100">
        <v>1.3199814000000001</v>
      </c>
      <c r="AT75" s="100">
        <v>19362</v>
      </c>
      <c r="AU75" s="100">
        <v>1.6635557000000001</v>
      </c>
      <c r="AV75" s="100">
        <v>1.3874576999999999</v>
      </c>
      <c r="AW75" s="100">
        <v>1.5827500000000001E-2</v>
      </c>
      <c r="AY75" s="122">
        <v>1968</v>
      </c>
    </row>
    <row r="76" spans="2:51">
      <c r="B76" s="122">
        <v>1969</v>
      </c>
      <c r="C76" s="100">
        <v>9</v>
      </c>
      <c r="D76" s="100">
        <v>0.14586260000000001</v>
      </c>
      <c r="E76" s="100">
        <v>0.21651770000000001</v>
      </c>
      <c r="F76" s="100" t="s">
        <v>24</v>
      </c>
      <c r="G76" s="100">
        <v>0.2321404</v>
      </c>
      <c r="H76" s="100">
        <v>0.1576446</v>
      </c>
      <c r="I76" s="100">
        <v>0.1403286</v>
      </c>
      <c r="J76" s="100">
        <v>61.333333000000003</v>
      </c>
      <c r="K76" s="100">
        <v>65</v>
      </c>
      <c r="L76" s="100">
        <v>9.2545000000000002E-2</v>
      </c>
      <c r="M76" s="100">
        <v>1.5078899999999999E-2</v>
      </c>
      <c r="N76" s="100">
        <v>126</v>
      </c>
      <c r="O76" s="100">
        <v>2.0890100000000002E-2</v>
      </c>
      <c r="P76" s="100">
        <v>1.40798E-2</v>
      </c>
      <c r="R76" s="122">
        <v>1969</v>
      </c>
      <c r="S76" s="100">
        <v>1448</v>
      </c>
      <c r="T76" s="100">
        <v>23.765667000000001</v>
      </c>
      <c r="U76" s="100">
        <v>29.749362000000001</v>
      </c>
      <c r="V76" s="100" t="s">
        <v>24</v>
      </c>
      <c r="W76" s="100">
        <v>33.634979999999999</v>
      </c>
      <c r="X76" s="100">
        <v>22.013574999999999</v>
      </c>
      <c r="Y76" s="100">
        <v>19.654263</v>
      </c>
      <c r="Z76" s="100">
        <v>62.953038999999997</v>
      </c>
      <c r="AA76" s="100">
        <v>62</v>
      </c>
      <c r="AB76" s="100">
        <v>18.633381</v>
      </c>
      <c r="AC76" s="100">
        <v>3.0933560999999998</v>
      </c>
      <c r="AD76" s="100">
        <v>19709</v>
      </c>
      <c r="AE76" s="100">
        <v>3.3649982000000001</v>
      </c>
      <c r="AF76" s="100">
        <v>3.8442183999999999</v>
      </c>
      <c r="AH76" s="122">
        <v>1969</v>
      </c>
      <c r="AI76" s="100">
        <v>1457</v>
      </c>
      <c r="AJ76" s="100">
        <v>11.881254999999999</v>
      </c>
      <c r="AK76" s="100">
        <v>16.508908999999999</v>
      </c>
      <c r="AL76" s="100" t="s">
        <v>24</v>
      </c>
      <c r="AM76" s="100">
        <v>18.803643000000001</v>
      </c>
      <c r="AN76" s="100">
        <v>11.911692</v>
      </c>
      <c r="AO76" s="100">
        <v>10.50806</v>
      </c>
      <c r="AP76" s="100">
        <v>62.943033999999997</v>
      </c>
      <c r="AQ76" s="100">
        <v>62</v>
      </c>
      <c r="AR76" s="100">
        <v>8.3276176999999993</v>
      </c>
      <c r="AS76" s="100">
        <v>1.3681265</v>
      </c>
      <c r="AT76" s="100">
        <v>19835</v>
      </c>
      <c r="AU76" s="100">
        <v>1.6684015000000001</v>
      </c>
      <c r="AV76" s="100">
        <v>1.4091461000000001</v>
      </c>
      <c r="AW76" s="100">
        <v>7.2781E-3</v>
      </c>
      <c r="AY76" s="122">
        <v>1969</v>
      </c>
    </row>
    <row r="77" spans="2:51">
      <c r="B77" s="122">
        <v>1970</v>
      </c>
      <c r="C77" s="100">
        <v>7</v>
      </c>
      <c r="D77" s="100">
        <v>0.1112528</v>
      </c>
      <c r="E77" s="100">
        <v>0.18808920000000001</v>
      </c>
      <c r="F77" s="100" t="s">
        <v>24</v>
      </c>
      <c r="G77" s="100">
        <v>0.2120561</v>
      </c>
      <c r="H77" s="100">
        <v>0.12692339999999999</v>
      </c>
      <c r="I77" s="100">
        <v>0.1042198</v>
      </c>
      <c r="J77" s="100">
        <v>68.142857000000006</v>
      </c>
      <c r="K77" s="100">
        <v>70</v>
      </c>
      <c r="L77" s="100">
        <v>6.9286399999999998E-2</v>
      </c>
      <c r="M77" s="100">
        <v>1.11415E-2</v>
      </c>
      <c r="N77" s="100">
        <v>57</v>
      </c>
      <c r="O77" s="100">
        <v>9.2641000000000008E-3</v>
      </c>
      <c r="P77" s="100">
        <v>6.0980000000000001E-3</v>
      </c>
      <c r="R77" s="122">
        <v>1970</v>
      </c>
      <c r="S77" s="100">
        <v>1486</v>
      </c>
      <c r="T77" s="100">
        <v>23.908463999999999</v>
      </c>
      <c r="U77" s="100">
        <v>29.717082999999999</v>
      </c>
      <c r="V77" s="100" t="s">
        <v>24</v>
      </c>
      <c r="W77" s="100">
        <v>33.501463000000001</v>
      </c>
      <c r="X77" s="100">
        <v>22.221858000000001</v>
      </c>
      <c r="Y77" s="100">
        <v>19.909623</v>
      </c>
      <c r="Z77" s="100">
        <v>62.698520000000002</v>
      </c>
      <c r="AA77" s="100">
        <v>62.5</v>
      </c>
      <c r="AB77" s="100">
        <v>18.213016</v>
      </c>
      <c r="AC77" s="100">
        <v>2.9589805</v>
      </c>
      <c r="AD77" s="100">
        <v>20481</v>
      </c>
      <c r="AE77" s="100">
        <v>3.4281381</v>
      </c>
      <c r="AF77" s="100">
        <v>3.8318914999999998</v>
      </c>
      <c r="AH77" s="122">
        <v>1970</v>
      </c>
      <c r="AI77" s="100">
        <v>1493</v>
      </c>
      <c r="AJ77" s="100">
        <v>11.936982</v>
      </c>
      <c r="AK77" s="100">
        <v>16.431905</v>
      </c>
      <c r="AL77" s="100" t="s">
        <v>24</v>
      </c>
      <c r="AM77" s="100">
        <v>18.661159999999999</v>
      </c>
      <c r="AN77" s="100">
        <v>11.989151</v>
      </c>
      <c r="AO77" s="100">
        <v>10.615548</v>
      </c>
      <c r="AP77" s="100">
        <v>62.724046000000001</v>
      </c>
      <c r="AQ77" s="100">
        <v>63</v>
      </c>
      <c r="AR77" s="100">
        <v>8.1754463000000008</v>
      </c>
      <c r="AS77" s="100">
        <v>1.3206779</v>
      </c>
      <c r="AT77" s="100">
        <v>20538</v>
      </c>
      <c r="AU77" s="100">
        <v>1.6935552</v>
      </c>
      <c r="AV77" s="100">
        <v>1.3978827</v>
      </c>
      <c r="AW77" s="100">
        <v>6.3293000000000004E-3</v>
      </c>
      <c r="AY77" s="122">
        <v>1970</v>
      </c>
    </row>
    <row r="78" spans="2:51">
      <c r="B78" s="122">
        <v>1971</v>
      </c>
      <c r="C78" s="100">
        <v>12</v>
      </c>
      <c r="D78" s="100">
        <v>0.1827058</v>
      </c>
      <c r="E78" s="100">
        <v>0.28124320000000003</v>
      </c>
      <c r="F78" s="100" t="s">
        <v>24</v>
      </c>
      <c r="G78" s="100">
        <v>0.30753989999999998</v>
      </c>
      <c r="H78" s="100">
        <v>0.20308799999999999</v>
      </c>
      <c r="I78" s="100">
        <v>0.17681040000000001</v>
      </c>
      <c r="J78" s="100">
        <v>64.166667000000004</v>
      </c>
      <c r="K78" s="100">
        <v>68</v>
      </c>
      <c r="L78" s="100">
        <v>0.11716459999999999</v>
      </c>
      <c r="M78" s="100">
        <v>1.96483E-2</v>
      </c>
      <c r="N78" s="100">
        <v>133</v>
      </c>
      <c r="O78" s="100">
        <v>2.0699599999999999E-2</v>
      </c>
      <c r="P78" s="100">
        <v>1.4381700000000001E-2</v>
      </c>
      <c r="R78" s="122">
        <v>1971</v>
      </c>
      <c r="S78" s="100">
        <v>1601</v>
      </c>
      <c r="T78" s="100">
        <v>24.633312</v>
      </c>
      <c r="U78" s="100">
        <v>30.965050999999999</v>
      </c>
      <c r="V78" s="100" t="s">
        <v>24</v>
      </c>
      <c r="W78" s="100">
        <v>34.987228999999999</v>
      </c>
      <c r="X78" s="100">
        <v>22.905881000000001</v>
      </c>
      <c r="Y78" s="100">
        <v>20.412186999999999</v>
      </c>
      <c r="Z78" s="100">
        <v>62.813242000000002</v>
      </c>
      <c r="AA78" s="100">
        <v>62</v>
      </c>
      <c r="AB78" s="100">
        <v>19.479254999999998</v>
      </c>
      <c r="AC78" s="100">
        <v>3.2293851999999998</v>
      </c>
      <c r="AD78" s="100">
        <v>22174</v>
      </c>
      <c r="AE78" s="100">
        <v>3.5480250999999998</v>
      </c>
      <c r="AF78" s="100">
        <v>4.0669896000000003</v>
      </c>
      <c r="AH78" s="122">
        <v>1971</v>
      </c>
      <c r="AI78" s="100">
        <v>1613</v>
      </c>
      <c r="AJ78" s="100">
        <v>12.343823</v>
      </c>
      <c r="AK78" s="100">
        <v>17.273218</v>
      </c>
      <c r="AL78" s="100" t="s">
        <v>24</v>
      </c>
      <c r="AM78" s="100">
        <v>19.680267000000001</v>
      </c>
      <c r="AN78" s="100">
        <v>12.446247</v>
      </c>
      <c r="AO78" s="100">
        <v>10.952534999999999</v>
      </c>
      <c r="AP78" s="100">
        <v>62.823310999999997</v>
      </c>
      <c r="AQ78" s="100">
        <v>62</v>
      </c>
      <c r="AR78" s="100">
        <v>8.7373381999999999</v>
      </c>
      <c r="AS78" s="100">
        <v>1.4577496999999999</v>
      </c>
      <c r="AT78" s="100">
        <v>22307</v>
      </c>
      <c r="AU78" s="100">
        <v>1.7599336999999999</v>
      </c>
      <c r="AV78" s="100">
        <v>1.5174799000000001</v>
      </c>
      <c r="AW78" s="100">
        <v>9.0825999999999997E-3</v>
      </c>
      <c r="AY78" s="122">
        <v>1971</v>
      </c>
    </row>
    <row r="79" spans="2:51">
      <c r="B79" s="122">
        <v>1972</v>
      </c>
      <c r="C79" s="100">
        <v>12</v>
      </c>
      <c r="D79" s="100">
        <v>0.1795022</v>
      </c>
      <c r="E79" s="100">
        <v>0.27054820000000002</v>
      </c>
      <c r="F79" s="100" t="s">
        <v>24</v>
      </c>
      <c r="G79" s="100">
        <v>0.30004199999999998</v>
      </c>
      <c r="H79" s="100">
        <v>0.19528499999999999</v>
      </c>
      <c r="I79" s="100">
        <v>0.17420430000000001</v>
      </c>
      <c r="J79" s="100">
        <v>64.75</v>
      </c>
      <c r="K79" s="100">
        <v>65</v>
      </c>
      <c r="L79" s="100">
        <v>0.1136794</v>
      </c>
      <c r="M79" s="100">
        <v>1.9634800000000001E-2</v>
      </c>
      <c r="N79" s="100">
        <v>133</v>
      </c>
      <c r="O79" s="100">
        <v>2.03319E-2</v>
      </c>
      <c r="P79" s="100">
        <v>1.4688700000000001E-2</v>
      </c>
      <c r="R79" s="122">
        <v>1972</v>
      </c>
      <c r="S79" s="100">
        <v>1543</v>
      </c>
      <c r="T79" s="100">
        <v>23.313400999999999</v>
      </c>
      <c r="U79" s="100">
        <v>29.030707</v>
      </c>
      <c r="V79" s="100" t="s">
        <v>24</v>
      </c>
      <c r="W79" s="100">
        <v>32.816051999999999</v>
      </c>
      <c r="X79" s="100">
        <v>21.586023999999998</v>
      </c>
      <c r="Y79" s="100">
        <v>19.364529000000001</v>
      </c>
      <c r="Z79" s="100">
        <v>63.019443000000003</v>
      </c>
      <c r="AA79" s="100">
        <v>63</v>
      </c>
      <c r="AB79" s="100">
        <v>18.461354</v>
      </c>
      <c r="AC79" s="100">
        <v>3.1720253</v>
      </c>
      <c r="AD79" s="100">
        <v>21064</v>
      </c>
      <c r="AE79" s="100">
        <v>3.3107107999999998</v>
      </c>
      <c r="AF79" s="100">
        <v>4.0754885999999999</v>
      </c>
      <c r="AH79" s="122">
        <v>1972</v>
      </c>
      <c r="AI79" s="100">
        <v>1555</v>
      </c>
      <c r="AJ79" s="100">
        <v>11.688509</v>
      </c>
      <c r="AK79" s="100">
        <v>16.16985</v>
      </c>
      <c r="AL79" s="100" t="s">
        <v>24</v>
      </c>
      <c r="AM79" s="100">
        <v>18.428995</v>
      </c>
      <c r="AN79" s="100">
        <v>11.717715</v>
      </c>
      <c r="AO79" s="100">
        <v>10.382337</v>
      </c>
      <c r="AP79" s="100">
        <v>63.032797000000002</v>
      </c>
      <c r="AQ79" s="100">
        <v>63</v>
      </c>
      <c r="AR79" s="100">
        <v>8.2214232999999997</v>
      </c>
      <c r="AS79" s="100">
        <v>1.4167274000000001</v>
      </c>
      <c r="AT79" s="100">
        <v>21197</v>
      </c>
      <c r="AU79" s="100">
        <v>1.6426902999999999</v>
      </c>
      <c r="AV79" s="100">
        <v>1.4903284000000001</v>
      </c>
      <c r="AW79" s="100">
        <v>9.3194000000000003E-3</v>
      </c>
      <c r="AY79" s="122">
        <v>1972</v>
      </c>
    </row>
    <row r="80" spans="2:51">
      <c r="B80" s="122">
        <v>1973</v>
      </c>
      <c r="C80" s="100">
        <v>15</v>
      </c>
      <c r="D80" s="100">
        <v>0.22114600000000001</v>
      </c>
      <c r="E80" s="100">
        <v>0.39677649999999998</v>
      </c>
      <c r="F80" s="100" t="s">
        <v>24</v>
      </c>
      <c r="G80" s="100">
        <v>0.47516259999999999</v>
      </c>
      <c r="H80" s="100">
        <v>0.26116289999999998</v>
      </c>
      <c r="I80" s="100">
        <v>0.2253665</v>
      </c>
      <c r="J80" s="100">
        <v>66.933333000000005</v>
      </c>
      <c r="K80" s="100">
        <v>68</v>
      </c>
      <c r="L80" s="100">
        <v>0.13845299999999999</v>
      </c>
      <c r="M80" s="100">
        <v>2.4355399999999999E-2</v>
      </c>
      <c r="N80" s="100">
        <v>153</v>
      </c>
      <c r="O80" s="100">
        <v>2.3049400000000001E-2</v>
      </c>
      <c r="P80" s="100">
        <v>1.69938E-2</v>
      </c>
      <c r="R80" s="122">
        <v>1973</v>
      </c>
      <c r="S80" s="100">
        <v>1607</v>
      </c>
      <c r="T80" s="100">
        <v>23.907678000000001</v>
      </c>
      <c r="U80" s="100">
        <v>29.811309000000001</v>
      </c>
      <c r="V80" s="100" t="s">
        <v>24</v>
      </c>
      <c r="W80" s="100">
        <v>33.753849000000002</v>
      </c>
      <c r="X80" s="100">
        <v>22.035971</v>
      </c>
      <c r="Y80" s="100">
        <v>19.703645999999999</v>
      </c>
      <c r="Z80" s="100">
        <v>63.431860999999998</v>
      </c>
      <c r="AA80" s="100">
        <v>63</v>
      </c>
      <c r="AB80" s="100">
        <v>18.462776000000002</v>
      </c>
      <c r="AC80" s="100">
        <v>3.2640045</v>
      </c>
      <c r="AD80" s="100">
        <v>21379</v>
      </c>
      <c r="AE80" s="100">
        <v>3.3096440999999999</v>
      </c>
      <c r="AF80" s="100">
        <v>4.2449393000000004</v>
      </c>
      <c r="AH80" s="122">
        <v>1973</v>
      </c>
      <c r="AI80" s="100">
        <v>1622</v>
      </c>
      <c r="AJ80" s="100">
        <v>12.010776999999999</v>
      </c>
      <c r="AK80" s="100">
        <v>16.713269</v>
      </c>
      <c r="AL80" s="100" t="s">
        <v>24</v>
      </c>
      <c r="AM80" s="100">
        <v>19.106629000000002</v>
      </c>
      <c r="AN80" s="100">
        <v>12.020398</v>
      </c>
      <c r="AO80" s="100">
        <v>10.611395</v>
      </c>
      <c r="AP80" s="100">
        <v>63.464241999999999</v>
      </c>
      <c r="AQ80" s="100">
        <v>63</v>
      </c>
      <c r="AR80" s="100">
        <v>8.3017708999999993</v>
      </c>
      <c r="AS80" s="100">
        <v>1.4636083</v>
      </c>
      <c r="AT80" s="100">
        <v>21532</v>
      </c>
      <c r="AU80" s="100">
        <v>1.6439751</v>
      </c>
      <c r="AV80" s="100">
        <v>1.5336576</v>
      </c>
      <c r="AW80" s="100">
        <v>1.33096E-2</v>
      </c>
      <c r="AY80" s="122">
        <v>1973</v>
      </c>
    </row>
    <row r="81" spans="2:51">
      <c r="B81" s="122">
        <v>1974</v>
      </c>
      <c r="C81" s="100">
        <v>14</v>
      </c>
      <c r="D81" s="100">
        <v>0.20320279999999999</v>
      </c>
      <c r="E81" s="100">
        <v>0.3233277</v>
      </c>
      <c r="F81" s="100" t="s">
        <v>24</v>
      </c>
      <c r="G81" s="100">
        <v>0.36585319999999999</v>
      </c>
      <c r="H81" s="100">
        <v>0.2254533</v>
      </c>
      <c r="I81" s="100">
        <v>0.19997000000000001</v>
      </c>
      <c r="J81" s="100">
        <v>62.142856999999999</v>
      </c>
      <c r="K81" s="100">
        <v>59.5</v>
      </c>
      <c r="L81" s="100">
        <v>0.12310939999999999</v>
      </c>
      <c r="M81" s="100">
        <v>2.1773299999999999E-2</v>
      </c>
      <c r="N81" s="100">
        <v>199</v>
      </c>
      <c r="O81" s="100">
        <v>2.9513000000000001E-2</v>
      </c>
      <c r="P81" s="100">
        <v>2.1546099999999999E-2</v>
      </c>
      <c r="R81" s="122">
        <v>1974</v>
      </c>
      <c r="S81" s="100">
        <v>1645</v>
      </c>
      <c r="T81" s="100">
        <v>24.074687000000001</v>
      </c>
      <c r="U81" s="100">
        <v>29.992176000000001</v>
      </c>
      <c r="V81" s="100" t="s">
        <v>24</v>
      </c>
      <c r="W81" s="100">
        <v>33.930188999999999</v>
      </c>
      <c r="X81" s="100">
        <v>21.947949000000001</v>
      </c>
      <c r="Y81" s="100">
        <v>19.438672</v>
      </c>
      <c r="Z81" s="100">
        <v>64.060181999999998</v>
      </c>
      <c r="AA81" s="100">
        <v>64</v>
      </c>
      <c r="AB81" s="100">
        <v>18.888506</v>
      </c>
      <c r="AC81" s="100">
        <v>3.1920674</v>
      </c>
      <c r="AD81" s="100">
        <v>21018</v>
      </c>
      <c r="AE81" s="100">
        <v>3.2015905</v>
      </c>
      <c r="AF81" s="100">
        <v>4.1267921000000003</v>
      </c>
      <c r="AH81" s="122">
        <v>1974</v>
      </c>
      <c r="AI81" s="100">
        <v>1659</v>
      </c>
      <c r="AJ81" s="100">
        <v>12.089570999999999</v>
      </c>
      <c r="AK81" s="100">
        <v>16.892002000000002</v>
      </c>
      <c r="AL81" s="100" t="s">
        <v>24</v>
      </c>
      <c r="AM81" s="100">
        <v>19.285502999999999</v>
      </c>
      <c r="AN81" s="100">
        <v>12.027675</v>
      </c>
      <c r="AO81" s="100">
        <v>10.506653999999999</v>
      </c>
      <c r="AP81" s="100">
        <v>64.044002000000006</v>
      </c>
      <c r="AQ81" s="100">
        <v>64</v>
      </c>
      <c r="AR81" s="100">
        <v>8.2615408000000006</v>
      </c>
      <c r="AS81" s="100">
        <v>1.4322343</v>
      </c>
      <c r="AT81" s="100">
        <v>21217</v>
      </c>
      <c r="AU81" s="100">
        <v>1.5943445999999999</v>
      </c>
      <c r="AV81" s="100">
        <v>1.4806961999999999</v>
      </c>
      <c r="AW81" s="100">
        <v>1.0780400000000001E-2</v>
      </c>
      <c r="AY81" s="122">
        <v>1974</v>
      </c>
    </row>
    <row r="82" spans="2:51">
      <c r="B82" s="122">
        <v>1975</v>
      </c>
      <c r="C82" s="100">
        <v>15</v>
      </c>
      <c r="D82" s="100">
        <v>0.21523329999999999</v>
      </c>
      <c r="E82" s="100">
        <v>0.342864</v>
      </c>
      <c r="F82" s="100" t="s">
        <v>24</v>
      </c>
      <c r="G82" s="100">
        <v>0.4055358</v>
      </c>
      <c r="H82" s="100">
        <v>0.24084839999999999</v>
      </c>
      <c r="I82" s="100">
        <v>0.21943889999999999</v>
      </c>
      <c r="J82" s="100">
        <v>62.533332999999999</v>
      </c>
      <c r="K82" s="100">
        <v>60</v>
      </c>
      <c r="L82" s="100">
        <v>0.13001650000000001</v>
      </c>
      <c r="M82" s="100">
        <v>2.4696200000000001E-2</v>
      </c>
      <c r="N82" s="100">
        <v>212</v>
      </c>
      <c r="O82" s="100">
        <v>3.1096700000000001E-2</v>
      </c>
      <c r="P82" s="100">
        <v>2.4359200000000001E-2</v>
      </c>
      <c r="R82" s="122">
        <v>1975</v>
      </c>
      <c r="S82" s="100">
        <v>1641</v>
      </c>
      <c r="T82" s="100">
        <v>23.700810000000001</v>
      </c>
      <c r="U82" s="100">
        <v>29.160765999999999</v>
      </c>
      <c r="V82" s="100" t="s">
        <v>24</v>
      </c>
      <c r="W82" s="100">
        <v>32.971626999999998</v>
      </c>
      <c r="X82" s="100">
        <v>21.560542000000002</v>
      </c>
      <c r="Y82" s="100">
        <v>19.225218999999999</v>
      </c>
      <c r="Z82" s="100">
        <v>63.603900000000003</v>
      </c>
      <c r="AA82" s="100">
        <v>63</v>
      </c>
      <c r="AB82" s="100">
        <v>18.436131</v>
      </c>
      <c r="AC82" s="100">
        <v>3.3987118000000001</v>
      </c>
      <c r="AD82" s="100">
        <v>21599</v>
      </c>
      <c r="AE82" s="100">
        <v>3.2501942000000001</v>
      </c>
      <c r="AF82" s="100">
        <v>4.5944858999999996</v>
      </c>
      <c r="AH82" s="122">
        <v>1975</v>
      </c>
      <c r="AI82" s="100">
        <v>1656</v>
      </c>
      <c r="AJ82" s="100">
        <v>11.919676000000001</v>
      </c>
      <c r="AK82" s="100">
        <v>16.372790999999999</v>
      </c>
      <c r="AL82" s="100" t="s">
        <v>24</v>
      </c>
      <c r="AM82" s="100">
        <v>18.696541</v>
      </c>
      <c r="AN82" s="100">
        <v>11.779142</v>
      </c>
      <c r="AO82" s="100">
        <v>10.365180000000001</v>
      </c>
      <c r="AP82" s="100">
        <v>63.594203</v>
      </c>
      <c r="AQ82" s="100">
        <v>63</v>
      </c>
      <c r="AR82" s="100">
        <v>8.1025541000000008</v>
      </c>
      <c r="AS82" s="100">
        <v>1.5189733999999999</v>
      </c>
      <c r="AT82" s="100">
        <v>21811</v>
      </c>
      <c r="AU82" s="100">
        <v>1.6200829000000001</v>
      </c>
      <c r="AV82" s="100">
        <v>1.6271838000000001</v>
      </c>
      <c r="AW82" s="100">
        <v>1.1757699999999999E-2</v>
      </c>
      <c r="AY82" s="122">
        <v>1975</v>
      </c>
    </row>
    <row r="83" spans="2:51">
      <c r="B83" s="122">
        <v>1976</v>
      </c>
      <c r="C83" s="100">
        <v>22</v>
      </c>
      <c r="D83" s="100">
        <v>0.31285400000000002</v>
      </c>
      <c r="E83" s="100">
        <v>0.53285099999999996</v>
      </c>
      <c r="F83" s="100" t="s">
        <v>24</v>
      </c>
      <c r="G83" s="100">
        <v>0.62507740000000001</v>
      </c>
      <c r="H83" s="100">
        <v>0.34821530000000001</v>
      </c>
      <c r="I83" s="100">
        <v>0.30727409999999999</v>
      </c>
      <c r="J83" s="100">
        <v>67.590908999999996</v>
      </c>
      <c r="K83" s="100">
        <v>67</v>
      </c>
      <c r="L83" s="100">
        <v>0.18592069999999999</v>
      </c>
      <c r="M83" s="100">
        <v>3.5184800000000002E-2</v>
      </c>
      <c r="N83" s="100">
        <v>206</v>
      </c>
      <c r="O83" s="100">
        <v>2.9966400000000001E-2</v>
      </c>
      <c r="P83" s="100">
        <v>2.42787E-2</v>
      </c>
      <c r="R83" s="122">
        <v>1976</v>
      </c>
      <c r="S83" s="100">
        <v>1747</v>
      </c>
      <c r="T83" s="100">
        <v>24.953403000000002</v>
      </c>
      <c r="U83" s="100">
        <v>30.267071999999999</v>
      </c>
      <c r="V83" s="100" t="s">
        <v>24</v>
      </c>
      <c r="W83" s="100">
        <v>34.126834000000002</v>
      </c>
      <c r="X83" s="100">
        <v>22.428511</v>
      </c>
      <c r="Y83" s="100">
        <v>19.988797000000002</v>
      </c>
      <c r="Z83" s="100">
        <v>63.52261</v>
      </c>
      <c r="AA83" s="100">
        <v>63</v>
      </c>
      <c r="AB83" s="100">
        <v>18.807191</v>
      </c>
      <c r="AC83" s="100">
        <v>3.4845915999999999</v>
      </c>
      <c r="AD83" s="100">
        <v>23072</v>
      </c>
      <c r="AE83" s="100">
        <v>3.4382066999999998</v>
      </c>
      <c r="AF83" s="100">
        <v>4.9851453000000001</v>
      </c>
      <c r="AH83" s="122">
        <v>1976</v>
      </c>
      <c r="AI83" s="100">
        <v>1769</v>
      </c>
      <c r="AJ83" s="100">
        <v>12.605926</v>
      </c>
      <c r="AK83" s="100">
        <v>17.036795000000001</v>
      </c>
      <c r="AL83" s="100" t="s">
        <v>24</v>
      </c>
      <c r="AM83" s="100">
        <v>19.402954000000001</v>
      </c>
      <c r="AN83" s="100">
        <v>12.273927</v>
      </c>
      <c r="AO83" s="100">
        <v>10.797385</v>
      </c>
      <c r="AP83" s="100">
        <v>63.573205000000002</v>
      </c>
      <c r="AQ83" s="100">
        <v>63</v>
      </c>
      <c r="AR83" s="100">
        <v>8.3751539000000008</v>
      </c>
      <c r="AS83" s="100">
        <v>1.5701833999999999</v>
      </c>
      <c r="AT83" s="100">
        <v>23278</v>
      </c>
      <c r="AU83" s="100">
        <v>1.7135279000000001</v>
      </c>
      <c r="AV83" s="100">
        <v>1.7751916999999999</v>
      </c>
      <c r="AW83" s="100">
        <v>1.7604999999999999E-2</v>
      </c>
      <c r="AY83" s="122">
        <v>1976</v>
      </c>
    </row>
    <row r="84" spans="2:51">
      <c r="B84" s="122">
        <v>1977</v>
      </c>
      <c r="C84" s="100">
        <v>14</v>
      </c>
      <c r="D84" s="100">
        <v>0.19705259999999999</v>
      </c>
      <c r="E84" s="100">
        <v>0.36511460000000001</v>
      </c>
      <c r="F84" s="100" t="s">
        <v>24</v>
      </c>
      <c r="G84" s="100">
        <v>0.44104120000000002</v>
      </c>
      <c r="H84" s="100">
        <v>0.23145569999999999</v>
      </c>
      <c r="I84" s="100">
        <v>0.1910104</v>
      </c>
      <c r="J84" s="100">
        <v>68.857142999999994</v>
      </c>
      <c r="K84" s="100">
        <v>71.5</v>
      </c>
      <c r="L84" s="100">
        <v>0.1162501</v>
      </c>
      <c r="M84" s="100">
        <v>2.3209500000000001E-2</v>
      </c>
      <c r="N84" s="100">
        <v>125</v>
      </c>
      <c r="O84" s="100">
        <v>1.8002600000000001E-2</v>
      </c>
      <c r="P84" s="100">
        <v>1.49902E-2</v>
      </c>
      <c r="R84" s="122">
        <v>1977</v>
      </c>
      <c r="S84" s="100">
        <v>1768</v>
      </c>
      <c r="T84" s="100">
        <v>24.945214</v>
      </c>
      <c r="U84" s="100">
        <v>29.995767000000001</v>
      </c>
      <c r="V84" s="100" t="s">
        <v>24</v>
      </c>
      <c r="W84" s="100">
        <v>33.637422000000001</v>
      </c>
      <c r="X84" s="100">
        <v>22.495937999999999</v>
      </c>
      <c r="Y84" s="100">
        <v>20.235634000000001</v>
      </c>
      <c r="Z84" s="100">
        <v>63.096719</v>
      </c>
      <c r="AA84" s="100">
        <v>63</v>
      </c>
      <c r="AB84" s="100">
        <v>18.766584999999999</v>
      </c>
      <c r="AC84" s="100">
        <v>3.6476171000000002</v>
      </c>
      <c r="AD84" s="100">
        <v>23802</v>
      </c>
      <c r="AE84" s="100">
        <v>3.5047476999999998</v>
      </c>
      <c r="AF84" s="100">
        <v>5.3071653999999997</v>
      </c>
      <c r="AH84" s="122">
        <v>1977</v>
      </c>
      <c r="AI84" s="100">
        <v>1782</v>
      </c>
      <c r="AJ84" s="100">
        <v>12.556163</v>
      </c>
      <c r="AK84" s="100">
        <v>16.658847999999999</v>
      </c>
      <c r="AL84" s="100" t="s">
        <v>24</v>
      </c>
      <c r="AM84" s="100">
        <v>18.868870000000001</v>
      </c>
      <c r="AN84" s="100">
        <v>12.170093</v>
      </c>
      <c r="AO84" s="100">
        <v>10.811866</v>
      </c>
      <c r="AP84" s="100">
        <v>63.141975000000002</v>
      </c>
      <c r="AQ84" s="100">
        <v>63</v>
      </c>
      <c r="AR84" s="100">
        <v>8.3022735999999995</v>
      </c>
      <c r="AS84" s="100">
        <v>1.6380182000000001</v>
      </c>
      <c r="AT84" s="100">
        <v>23927</v>
      </c>
      <c r="AU84" s="100">
        <v>1.7420724000000001</v>
      </c>
      <c r="AV84" s="100">
        <v>1.8658451</v>
      </c>
      <c r="AW84" s="100">
        <v>1.2172199999999999E-2</v>
      </c>
      <c r="AY84" s="122">
        <v>1977</v>
      </c>
    </row>
    <row r="85" spans="2:51">
      <c r="B85" s="122">
        <v>1978</v>
      </c>
      <c r="C85" s="100">
        <v>10</v>
      </c>
      <c r="D85" s="100">
        <v>0.13925070000000001</v>
      </c>
      <c r="E85" s="100">
        <v>0.22389020000000001</v>
      </c>
      <c r="F85" s="100" t="s">
        <v>24</v>
      </c>
      <c r="G85" s="100">
        <v>0.24961620000000001</v>
      </c>
      <c r="H85" s="100">
        <v>0.15117700000000001</v>
      </c>
      <c r="I85" s="100">
        <v>0.1215238</v>
      </c>
      <c r="J85" s="100">
        <v>65.8</v>
      </c>
      <c r="K85" s="100">
        <v>69</v>
      </c>
      <c r="L85" s="100">
        <v>7.9719399999999996E-2</v>
      </c>
      <c r="M85" s="100">
        <v>1.6589E-2</v>
      </c>
      <c r="N85" s="100">
        <v>102</v>
      </c>
      <c r="O85" s="100">
        <v>1.4540600000000001E-2</v>
      </c>
      <c r="P85" s="100">
        <v>1.2536E-2</v>
      </c>
      <c r="R85" s="122">
        <v>1978</v>
      </c>
      <c r="S85" s="100">
        <v>1690</v>
      </c>
      <c r="T85" s="100">
        <v>23.544287000000001</v>
      </c>
      <c r="U85" s="100">
        <v>28.031168999999998</v>
      </c>
      <c r="V85" s="100" t="s">
        <v>24</v>
      </c>
      <c r="W85" s="100">
        <v>31.466695999999999</v>
      </c>
      <c r="X85" s="100">
        <v>21.09205</v>
      </c>
      <c r="Y85" s="100">
        <v>18.856964999999999</v>
      </c>
      <c r="Z85" s="100">
        <v>62.904142</v>
      </c>
      <c r="AA85" s="100">
        <v>63</v>
      </c>
      <c r="AB85" s="100">
        <v>17.894960000000001</v>
      </c>
      <c r="AC85" s="100">
        <v>3.5103024</v>
      </c>
      <c r="AD85" s="100">
        <v>23174</v>
      </c>
      <c r="AE85" s="100">
        <v>3.3708279000000001</v>
      </c>
      <c r="AF85" s="100">
        <v>5.3273808000000002</v>
      </c>
      <c r="AH85" s="122">
        <v>1978</v>
      </c>
      <c r="AI85" s="100">
        <v>1700</v>
      </c>
      <c r="AJ85" s="100">
        <v>11.839054000000001</v>
      </c>
      <c r="AK85" s="100">
        <v>15.534281999999999</v>
      </c>
      <c r="AL85" s="100" t="s">
        <v>24</v>
      </c>
      <c r="AM85" s="100">
        <v>17.608825</v>
      </c>
      <c r="AN85" s="100">
        <v>11.388044000000001</v>
      </c>
      <c r="AO85" s="100">
        <v>10.053514</v>
      </c>
      <c r="AP85" s="100">
        <v>62.921176000000003</v>
      </c>
      <c r="AQ85" s="100">
        <v>63</v>
      </c>
      <c r="AR85" s="100">
        <v>7.7314898999999997</v>
      </c>
      <c r="AS85" s="100">
        <v>1.5679041</v>
      </c>
      <c r="AT85" s="100">
        <v>23276</v>
      </c>
      <c r="AU85" s="100">
        <v>1.6757727</v>
      </c>
      <c r="AV85" s="100">
        <v>1.8640858</v>
      </c>
      <c r="AW85" s="100">
        <v>7.9871999999999999E-3</v>
      </c>
      <c r="AY85" s="122">
        <v>1978</v>
      </c>
    </row>
    <row r="86" spans="2:51">
      <c r="B86" s="123">
        <v>1979</v>
      </c>
      <c r="C86" s="100">
        <v>13</v>
      </c>
      <c r="D86" s="100">
        <v>0.1792173</v>
      </c>
      <c r="E86" s="100">
        <v>0.3007107</v>
      </c>
      <c r="F86" s="100">
        <v>0.29469649999999997</v>
      </c>
      <c r="G86" s="100">
        <v>0.35578179999999998</v>
      </c>
      <c r="H86" s="100">
        <v>0.2000516</v>
      </c>
      <c r="I86" s="100">
        <v>0.1651745</v>
      </c>
      <c r="J86" s="100">
        <v>66.769231000000005</v>
      </c>
      <c r="K86" s="100">
        <v>67</v>
      </c>
      <c r="L86" s="100">
        <v>0.1018968</v>
      </c>
      <c r="M86" s="100">
        <v>2.1938300000000001E-2</v>
      </c>
      <c r="N86" s="100">
        <v>141</v>
      </c>
      <c r="O86" s="100">
        <v>1.9910400000000002E-2</v>
      </c>
      <c r="P86" s="100">
        <v>1.7968899999999999E-2</v>
      </c>
      <c r="R86" s="123">
        <v>1979</v>
      </c>
      <c r="S86" s="100">
        <v>1747</v>
      </c>
      <c r="T86" s="100">
        <v>24.056843000000001</v>
      </c>
      <c r="U86" s="100">
        <v>28.670698999999999</v>
      </c>
      <c r="V86" s="100">
        <v>28.097284999999999</v>
      </c>
      <c r="W86" s="100">
        <v>32.381836</v>
      </c>
      <c r="X86" s="100">
        <v>21.048057</v>
      </c>
      <c r="Y86" s="100">
        <v>18.742996999999999</v>
      </c>
      <c r="Z86" s="100">
        <v>64.601602999999997</v>
      </c>
      <c r="AA86" s="100">
        <v>65</v>
      </c>
      <c r="AB86" s="100">
        <v>18.201709000000001</v>
      </c>
      <c r="AC86" s="100">
        <v>3.6925873</v>
      </c>
      <c r="AD86" s="100">
        <v>21603</v>
      </c>
      <c r="AE86" s="100">
        <v>3.1079066000000002</v>
      </c>
      <c r="AF86" s="100">
        <v>5.1893738000000003</v>
      </c>
      <c r="AH86" s="123">
        <v>1979</v>
      </c>
      <c r="AI86" s="100">
        <v>1760</v>
      </c>
      <c r="AJ86" s="100">
        <v>12.124779</v>
      </c>
      <c r="AK86" s="100">
        <v>16.134588999999998</v>
      </c>
      <c r="AL86" s="100">
        <v>15.811897999999999</v>
      </c>
      <c r="AM86" s="100">
        <v>18.423373999999999</v>
      </c>
      <c r="AN86" s="100">
        <v>11.515342</v>
      </c>
      <c r="AO86" s="100">
        <v>10.120583999999999</v>
      </c>
      <c r="AP86" s="100">
        <v>64.617614000000003</v>
      </c>
      <c r="AQ86" s="100">
        <v>65</v>
      </c>
      <c r="AR86" s="100">
        <v>7.8726069000000001</v>
      </c>
      <c r="AS86" s="100">
        <v>1.6515276999999999</v>
      </c>
      <c r="AT86" s="100">
        <v>21744</v>
      </c>
      <c r="AU86" s="100">
        <v>1.5495243000000001</v>
      </c>
      <c r="AV86" s="100">
        <v>1.8105184000000001</v>
      </c>
      <c r="AW86" s="100">
        <v>1.04884E-2</v>
      </c>
      <c r="AY86" s="123">
        <v>1979</v>
      </c>
    </row>
    <row r="87" spans="2:51">
      <c r="B87" s="123">
        <v>1980</v>
      </c>
      <c r="C87" s="100">
        <v>12</v>
      </c>
      <c r="D87" s="100">
        <v>0.16353100000000001</v>
      </c>
      <c r="E87" s="100">
        <v>0.23195460000000001</v>
      </c>
      <c r="F87" s="100">
        <v>0.2273155</v>
      </c>
      <c r="G87" s="100">
        <v>0.2653818</v>
      </c>
      <c r="H87" s="100">
        <v>0.16808790000000001</v>
      </c>
      <c r="I87" s="100">
        <v>0.14397560000000001</v>
      </c>
      <c r="J87" s="100">
        <v>63.333333000000003</v>
      </c>
      <c r="K87" s="100">
        <v>64</v>
      </c>
      <c r="L87" s="100">
        <v>8.8856000000000004E-2</v>
      </c>
      <c r="M87" s="100">
        <v>1.9828800000000001E-2</v>
      </c>
      <c r="N87" s="100">
        <v>152</v>
      </c>
      <c r="O87" s="100">
        <v>2.1231400000000001E-2</v>
      </c>
      <c r="P87" s="100">
        <v>1.9520800000000001E-2</v>
      </c>
      <c r="R87" s="123">
        <v>1980</v>
      </c>
      <c r="S87" s="100">
        <v>1803</v>
      </c>
      <c r="T87" s="100">
        <v>24.506285999999999</v>
      </c>
      <c r="U87" s="100">
        <v>28.804012</v>
      </c>
      <c r="V87" s="100">
        <v>28.227931999999999</v>
      </c>
      <c r="W87" s="100">
        <v>32.499167999999997</v>
      </c>
      <c r="X87" s="100">
        <v>21.300035999999999</v>
      </c>
      <c r="Y87" s="100">
        <v>19.023326999999998</v>
      </c>
      <c r="Z87" s="100">
        <v>64.223640000000003</v>
      </c>
      <c r="AA87" s="100">
        <v>65</v>
      </c>
      <c r="AB87" s="100">
        <v>17.929594000000002</v>
      </c>
      <c r="AC87" s="100">
        <v>3.7424496999999999</v>
      </c>
      <c r="AD87" s="100">
        <v>22718</v>
      </c>
      <c r="AE87" s="100">
        <v>3.2285621</v>
      </c>
      <c r="AF87" s="100">
        <v>5.6091473000000001</v>
      </c>
      <c r="AH87" s="123">
        <v>1980</v>
      </c>
      <c r="AI87" s="100">
        <v>1815</v>
      </c>
      <c r="AJ87" s="100">
        <v>12.350841000000001</v>
      </c>
      <c r="AK87" s="100">
        <v>16.115808000000001</v>
      </c>
      <c r="AL87" s="100">
        <v>15.793492000000001</v>
      </c>
      <c r="AM87" s="100">
        <v>18.374684999999999</v>
      </c>
      <c r="AN87" s="100">
        <v>11.601224</v>
      </c>
      <c r="AO87" s="100">
        <v>10.237145999999999</v>
      </c>
      <c r="AP87" s="100">
        <v>64.217751000000007</v>
      </c>
      <c r="AQ87" s="100">
        <v>65</v>
      </c>
      <c r="AR87" s="100">
        <v>7.7034082000000001</v>
      </c>
      <c r="AS87" s="100">
        <v>1.66981</v>
      </c>
      <c r="AT87" s="100">
        <v>22870</v>
      </c>
      <c r="AU87" s="100">
        <v>1.6110435999999999</v>
      </c>
      <c r="AV87" s="100">
        <v>1.9321181999999999</v>
      </c>
      <c r="AW87" s="100">
        <v>8.0529E-3</v>
      </c>
      <c r="AY87" s="123">
        <v>1980</v>
      </c>
    </row>
    <row r="88" spans="2:51">
      <c r="B88" s="123">
        <v>1981</v>
      </c>
      <c r="C88" s="100">
        <v>10</v>
      </c>
      <c r="D88" s="100">
        <v>0.1342594</v>
      </c>
      <c r="E88" s="100">
        <v>0.24439269999999999</v>
      </c>
      <c r="F88" s="100">
        <v>0.23950489999999999</v>
      </c>
      <c r="G88" s="100">
        <v>0.29814200000000002</v>
      </c>
      <c r="H88" s="100">
        <v>0.15458240000000001</v>
      </c>
      <c r="I88" s="100">
        <v>0.12611939999999999</v>
      </c>
      <c r="J88" s="100">
        <v>69.599999999999994</v>
      </c>
      <c r="K88" s="100">
        <v>68.5</v>
      </c>
      <c r="L88" s="100">
        <v>7.21189E-2</v>
      </c>
      <c r="M88" s="100">
        <v>1.64756E-2</v>
      </c>
      <c r="N88" s="100">
        <v>88</v>
      </c>
      <c r="O88" s="100">
        <v>1.21175E-2</v>
      </c>
      <c r="P88" s="100">
        <v>1.1553600000000001E-2</v>
      </c>
      <c r="R88" s="123">
        <v>1981</v>
      </c>
      <c r="S88" s="100">
        <v>1888</v>
      </c>
      <c r="T88" s="100">
        <v>25.257549000000001</v>
      </c>
      <c r="U88" s="100">
        <v>29.454073999999999</v>
      </c>
      <c r="V88" s="100">
        <v>28.864992000000001</v>
      </c>
      <c r="W88" s="100">
        <v>33.205160999999997</v>
      </c>
      <c r="X88" s="100">
        <v>22.002095000000001</v>
      </c>
      <c r="Y88" s="100">
        <v>19.689537999999999</v>
      </c>
      <c r="Z88" s="100">
        <v>63.961863999999998</v>
      </c>
      <c r="AA88" s="100">
        <v>64</v>
      </c>
      <c r="AB88" s="100">
        <v>18.558931000000001</v>
      </c>
      <c r="AC88" s="100">
        <v>3.9083363000000002</v>
      </c>
      <c r="AD88" s="100">
        <v>24157</v>
      </c>
      <c r="AE88" s="100">
        <v>3.3815805000000001</v>
      </c>
      <c r="AF88" s="100">
        <v>6.1221437999999999</v>
      </c>
      <c r="AH88" s="123">
        <v>1981</v>
      </c>
      <c r="AI88" s="100">
        <v>1898</v>
      </c>
      <c r="AJ88" s="100">
        <v>12.718401</v>
      </c>
      <c r="AK88" s="100">
        <v>16.367066000000001</v>
      </c>
      <c r="AL88" s="100">
        <v>16.039724</v>
      </c>
      <c r="AM88" s="100">
        <v>18.638347</v>
      </c>
      <c r="AN88" s="100">
        <v>11.907195</v>
      </c>
      <c r="AO88" s="100">
        <v>10.525817999999999</v>
      </c>
      <c r="AP88" s="100">
        <v>63.991570000000003</v>
      </c>
      <c r="AQ88" s="100">
        <v>64</v>
      </c>
      <c r="AR88" s="100">
        <v>7.8955031</v>
      </c>
      <c r="AS88" s="100">
        <v>1.7412365000000001</v>
      </c>
      <c r="AT88" s="100">
        <v>24245</v>
      </c>
      <c r="AU88" s="100">
        <v>1.6829867000000001</v>
      </c>
      <c r="AV88" s="100">
        <v>2.0968612000000002</v>
      </c>
      <c r="AW88" s="100">
        <v>8.2973999999999999E-3</v>
      </c>
      <c r="AY88" s="123">
        <v>1981</v>
      </c>
    </row>
    <row r="89" spans="2:51">
      <c r="B89" s="123">
        <v>1982</v>
      </c>
      <c r="C89" s="100">
        <v>17</v>
      </c>
      <c r="D89" s="100">
        <v>0.22424740000000001</v>
      </c>
      <c r="E89" s="100">
        <v>0.38127729999999999</v>
      </c>
      <c r="F89" s="100">
        <v>0.37365169999999998</v>
      </c>
      <c r="G89" s="100">
        <v>0.46136890000000003</v>
      </c>
      <c r="H89" s="100">
        <v>0.24142240000000001</v>
      </c>
      <c r="I89" s="100">
        <v>0.19778870000000001</v>
      </c>
      <c r="J89" s="100">
        <v>70.647058999999999</v>
      </c>
      <c r="K89" s="100">
        <v>71</v>
      </c>
      <c r="L89" s="100">
        <v>0.1187648</v>
      </c>
      <c r="M89" s="100">
        <v>2.6858400000000001E-2</v>
      </c>
      <c r="N89" s="100">
        <v>120</v>
      </c>
      <c r="O89" s="100">
        <v>1.6245300000000001E-2</v>
      </c>
      <c r="P89" s="100">
        <v>1.5296000000000001E-2</v>
      </c>
      <c r="R89" s="123">
        <v>1982</v>
      </c>
      <c r="S89" s="100">
        <v>1995</v>
      </c>
      <c r="T89" s="100">
        <v>26.238492999999998</v>
      </c>
      <c r="U89" s="100">
        <v>30.448558999999999</v>
      </c>
      <c r="V89" s="100">
        <v>29.839587000000002</v>
      </c>
      <c r="W89" s="100">
        <v>34.357221000000003</v>
      </c>
      <c r="X89" s="100">
        <v>22.67306</v>
      </c>
      <c r="Y89" s="100">
        <v>20.315586</v>
      </c>
      <c r="Z89" s="100">
        <v>64.110776999999999</v>
      </c>
      <c r="AA89" s="100">
        <v>64</v>
      </c>
      <c r="AB89" s="100">
        <v>18.405757000000001</v>
      </c>
      <c r="AC89" s="100">
        <v>3.8755925000000002</v>
      </c>
      <c r="AD89" s="100">
        <v>25633</v>
      </c>
      <c r="AE89" s="100">
        <v>3.5309151999999999</v>
      </c>
      <c r="AF89" s="100">
        <v>6.2612667999999996</v>
      </c>
      <c r="AH89" s="123">
        <v>1982</v>
      </c>
      <c r="AI89" s="100">
        <v>2012</v>
      </c>
      <c r="AJ89" s="100">
        <v>13.250575</v>
      </c>
      <c r="AK89" s="100">
        <v>17.009452</v>
      </c>
      <c r="AL89" s="100">
        <v>16.669263000000001</v>
      </c>
      <c r="AM89" s="100">
        <v>19.410478999999999</v>
      </c>
      <c r="AN89" s="100">
        <v>12.309417</v>
      </c>
      <c r="AO89" s="100">
        <v>10.900243</v>
      </c>
      <c r="AP89" s="100">
        <v>64.166004000000001</v>
      </c>
      <c r="AQ89" s="100">
        <v>64</v>
      </c>
      <c r="AR89" s="100">
        <v>7.9990458000000002</v>
      </c>
      <c r="AS89" s="100">
        <v>1.7530561</v>
      </c>
      <c r="AT89" s="100">
        <v>25753</v>
      </c>
      <c r="AU89" s="100">
        <v>1.7583203999999999</v>
      </c>
      <c r="AV89" s="100">
        <v>2.1570339000000001</v>
      </c>
      <c r="AW89" s="100">
        <v>1.2522E-2</v>
      </c>
      <c r="AY89" s="123">
        <v>1982</v>
      </c>
    </row>
    <row r="90" spans="2:51">
      <c r="B90" s="123">
        <v>1983</v>
      </c>
      <c r="C90" s="100">
        <v>11</v>
      </c>
      <c r="D90" s="100">
        <v>0.14311090000000001</v>
      </c>
      <c r="E90" s="100">
        <v>0.28062740000000003</v>
      </c>
      <c r="F90" s="100">
        <v>0.2750148</v>
      </c>
      <c r="G90" s="100">
        <v>0.34931990000000002</v>
      </c>
      <c r="H90" s="100">
        <v>0.1626727</v>
      </c>
      <c r="I90" s="100">
        <v>0.13731260000000001</v>
      </c>
      <c r="J90" s="100">
        <v>74.545455000000004</v>
      </c>
      <c r="K90" s="100">
        <v>71</v>
      </c>
      <c r="L90" s="100">
        <v>7.5482099999999996E-2</v>
      </c>
      <c r="M90" s="100">
        <v>1.8196899999999998E-2</v>
      </c>
      <c r="N90" s="100">
        <v>50</v>
      </c>
      <c r="O90" s="100">
        <v>6.6807999999999998E-3</v>
      </c>
      <c r="P90" s="100">
        <v>6.8018000000000002E-3</v>
      </c>
      <c r="R90" s="123">
        <v>1983</v>
      </c>
      <c r="S90" s="100">
        <v>2033</v>
      </c>
      <c r="T90" s="100">
        <v>26.378185999999999</v>
      </c>
      <c r="U90" s="100">
        <v>30.112055000000002</v>
      </c>
      <c r="V90" s="100">
        <v>29.509813999999999</v>
      </c>
      <c r="W90" s="100">
        <v>34.092523</v>
      </c>
      <c r="X90" s="100">
        <v>22.535582999999999</v>
      </c>
      <c r="Y90" s="100">
        <v>20.394746000000001</v>
      </c>
      <c r="Z90" s="100">
        <v>64.349728999999996</v>
      </c>
      <c r="AA90" s="100">
        <v>64</v>
      </c>
      <c r="AB90" s="100">
        <v>18.035841000000001</v>
      </c>
      <c r="AC90" s="100">
        <v>4.0959826000000001</v>
      </c>
      <c r="AD90" s="100">
        <v>25383</v>
      </c>
      <c r="AE90" s="100">
        <v>3.4536508000000001</v>
      </c>
      <c r="AF90" s="100">
        <v>6.3815184</v>
      </c>
      <c r="AH90" s="123">
        <v>1983</v>
      </c>
      <c r="AI90" s="100">
        <v>2044</v>
      </c>
      <c r="AJ90" s="100">
        <v>13.278356</v>
      </c>
      <c r="AK90" s="100">
        <v>16.706605</v>
      </c>
      <c r="AL90" s="100">
        <v>16.372472999999999</v>
      </c>
      <c r="AM90" s="100">
        <v>19.111046999999999</v>
      </c>
      <c r="AN90" s="100">
        <v>12.165858999999999</v>
      </c>
      <c r="AO90" s="100">
        <v>10.889307000000001</v>
      </c>
      <c r="AP90" s="100">
        <v>64.404599000000005</v>
      </c>
      <c r="AQ90" s="100">
        <v>64</v>
      </c>
      <c r="AR90" s="100">
        <v>7.9086863999999997</v>
      </c>
      <c r="AS90" s="100">
        <v>1.8567639</v>
      </c>
      <c r="AT90" s="100">
        <v>25433</v>
      </c>
      <c r="AU90" s="100">
        <v>1.7145398999999999</v>
      </c>
      <c r="AV90" s="100">
        <v>2.2450218999999998</v>
      </c>
      <c r="AW90" s="100">
        <v>9.3194000000000003E-3</v>
      </c>
      <c r="AY90" s="123">
        <v>1983</v>
      </c>
    </row>
    <row r="91" spans="2:51">
      <c r="B91" s="123">
        <v>1984</v>
      </c>
      <c r="C91" s="100">
        <v>19</v>
      </c>
      <c r="D91" s="100">
        <v>0.24427209999999999</v>
      </c>
      <c r="E91" s="100">
        <v>0.40944740000000002</v>
      </c>
      <c r="F91" s="100">
        <v>0.40125850000000002</v>
      </c>
      <c r="G91" s="100">
        <v>0.49418220000000002</v>
      </c>
      <c r="H91" s="100">
        <v>0.26459650000000001</v>
      </c>
      <c r="I91" s="100">
        <v>0.2285536</v>
      </c>
      <c r="J91" s="100">
        <v>69.210526000000002</v>
      </c>
      <c r="K91" s="100">
        <v>69</v>
      </c>
      <c r="L91" s="100">
        <v>0.12923409999999999</v>
      </c>
      <c r="M91" s="100">
        <v>3.16735E-2</v>
      </c>
      <c r="N91" s="100">
        <v>162</v>
      </c>
      <c r="O91" s="100">
        <v>2.1410599999999998E-2</v>
      </c>
      <c r="P91" s="100">
        <v>2.2943600000000001E-2</v>
      </c>
      <c r="R91" s="123">
        <v>1984</v>
      </c>
      <c r="S91" s="100">
        <v>2085</v>
      </c>
      <c r="T91" s="100">
        <v>26.726728999999999</v>
      </c>
      <c r="U91" s="100">
        <v>30.432915999999999</v>
      </c>
      <c r="V91" s="100">
        <v>29.824256999999999</v>
      </c>
      <c r="W91" s="100">
        <v>34.292723000000002</v>
      </c>
      <c r="X91" s="100">
        <v>22.587598</v>
      </c>
      <c r="Y91" s="100">
        <v>20.200839999999999</v>
      </c>
      <c r="Z91" s="100">
        <v>64.784172999999996</v>
      </c>
      <c r="AA91" s="100">
        <v>65</v>
      </c>
      <c r="AB91" s="100">
        <v>18.284662000000001</v>
      </c>
      <c r="AC91" s="100">
        <v>4.1760970999999998</v>
      </c>
      <c r="AD91" s="100">
        <v>25393</v>
      </c>
      <c r="AE91" s="100">
        <v>3.4181786999999999</v>
      </c>
      <c r="AF91" s="100">
        <v>6.6581887000000002</v>
      </c>
      <c r="AH91" s="123">
        <v>1984</v>
      </c>
      <c r="AI91" s="100">
        <v>2104</v>
      </c>
      <c r="AJ91" s="100">
        <v>13.505020999999999</v>
      </c>
      <c r="AK91" s="100">
        <v>16.957992000000001</v>
      </c>
      <c r="AL91" s="100">
        <v>16.618832999999999</v>
      </c>
      <c r="AM91" s="100">
        <v>19.311025000000001</v>
      </c>
      <c r="AN91" s="100">
        <v>12.250291000000001</v>
      </c>
      <c r="AO91" s="100">
        <v>10.827669999999999</v>
      </c>
      <c r="AP91" s="100">
        <v>64.824144000000004</v>
      </c>
      <c r="AQ91" s="100">
        <v>65</v>
      </c>
      <c r="AR91" s="100">
        <v>8.0597586999999997</v>
      </c>
      <c r="AS91" s="100">
        <v>1.9142238</v>
      </c>
      <c r="AT91" s="100">
        <v>25555</v>
      </c>
      <c r="AU91" s="100">
        <v>1.7042154</v>
      </c>
      <c r="AV91" s="100">
        <v>2.3499715000000001</v>
      </c>
      <c r="AW91" s="100">
        <v>1.34541E-2</v>
      </c>
      <c r="AY91" s="123">
        <v>1984</v>
      </c>
    </row>
    <row r="92" spans="2:51">
      <c r="B92" s="123">
        <v>1985</v>
      </c>
      <c r="C92" s="100">
        <v>11</v>
      </c>
      <c r="D92" s="100">
        <v>0.13954559999999999</v>
      </c>
      <c r="E92" s="100">
        <v>0.1891072</v>
      </c>
      <c r="F92" s="100">
        <v>0.18532509999999999</v>
      </c>
      <c r="G92" s="100">
        <v>0.21781429999999999</v>
      </c>
      <c r="H92" s="100">
        <v>0.12995860000000001</v>
      </c>
      <c r="I92" s="100">
        <v>0.1118474</v>
      </c>
      <c r="J92" s="100">
        <v>68.909091000000004</v>
      </c>
      <c r="K92" s="100">
        <v>71</v>
      </c>
      <c r="L92" s="100">
        <v>6.9541000000000006E-2</v>
      </c>
      <c r="M92" s="100">
        <v>1.71457E-2</v>
      </c>
      <c r="N92" s="100">
        <v>80</v>
      </c>
      <c r="O92" s="100">
        <v>1.04431E-2</v>
      </c>
      <c r="P92" s="100">
        <v>1.06497E-2</v>
      </c>
      <c r="R92" s="123">
        <v>1985</v>
      </c>
      <c r="S92" s="100">
        <v>2207</v>
      </c>
      <c r="T92" s="100">
        <v>27.916975999999998</v>
      </c>
      <c r="U92" s="100">
        <v>31.333846999999999</v>
      </c>
      <c r="V92" s="100">
        <v>30.707170000000001</v>
      </c>
      <c r="W92" s="100">
        <v>35.325170999999997</v>
      </c>
      <c r="X92" s="100">
        <v>23.478904</v>
      </c>
      <c r="Y92" s="100">
        <v>21.095448999999999</v>
      </c>
      <c r="Z92" s="100">
        <v>64.180334999999999</v>
      </c>
      <c r="AA92" s="100">
        <v>64</v>
      </c>
      <c r="AB92" s="100">
        <v>18.194559000000002</v>
      </c>
      <c r="AC92" s="100">
        <v>4.0382785999999999</v>
      </c>
      <c r="AD92" s="100">
        <v>28256</v>
      </c>
      <c r="AE92" s="100">
        <v>3.7587538999999999</v>
      </c>
      <c r="AF92" s="100">
        <v>6.9376651000000003</v>
      </c>
      <c r="AH92" s="123">
        <v>1985</v>
      </c>
      <c r="AI92" s="100">
        <v>2218</v>
      </c>
      <c r="AJ92" s="100">
        <v>14.048367000000001</v>
      </c>
      <c r="AK92" s="100">
        <v>17.307887000000001</v>
      </c>
      <c r="AL92" s="100">
        <v>16.961729999999999</v>
      </c>
      <c r="AM92" s="100">
        <v>19.710853</v>
      </c>
      <c r="AN92" s="100">
        <v>12.621708999999999</v>
      </c>
      <c r="AO92" s="100">
        <v>11.214385</v>
      </c>
      <c r="AP92" s="100">
        <v>64.203787000000005</v>
      </c>
      <c r="AQ92" s="100">
        <v>64</v>
      </c>
      <c r="AR92" s="100">
        <v>7.9361671999999999</v>
      </c>
      <c r="AS92" s="100">
        <v>1.8668777000000001</v>
      </c>
      <c r="AT92" s="100">
        <v>28336</v>
      </c>
      <c r="AU92" s="100">
        <v>1.8669173999999999</v>
      </c>
      <c r="AV92" s="100">
        <v>2.4459678999999999</v>
      </c>
      <c r="AW92" s="100">
        <v>6.0352000000000001E-3</v>
      </c>
      <c r="AY92" s="123">
        <v>1985</v>
      </c>
    </row>
    <row r="93" spans="2:51">
      <c r="B93" s="123">
        <v>1986</v>
      </c>
      <c r="C93" s="100">
        <v>16</v>
      </c>
      <c r="D93" s="100">
        <v>0.19999529999999999</v>
      </c>
      <c r="E93" s="100">
        <v>0.28893649999999999</v>
      </c>
      <c r="F93" s="100">
        <v>0.28315780000000002</v>
      </c>
      <c r="G93" s="100">
        <v>0.33716449999999998</v>
      </c>
      <c r="H93" s="100">
        <v>0.2009338</v>
      </c>
      <c r="I93" s="100">
        <v>0.17599200000000001</v>
      </c>
      <c r="J93" s="100">
        <v>65.5</v>
      </c>
      <c r="K93" s="100">
        <v>63.5</v>
      </c>
      <c r="L93" s="100">
        <v>0.1011314</v>
      </c>
      <c r="M93" s="100">
        <v>2.57193E-2</v>
      </c>
      <c r="N93" s="100">
        <v>185</v>
      </c>
      <c r="O93" s="100">
        <v>2.3820600000000001E-2</v>
      </c>
      <c r="P93" s="100">
        <v>2.5564699999999999E-2</v>
      </c>
      <c r="R93" s="123">
        <v>1986</v>
      </c>
      <c r="S93" s="100">
        <v>2230</v>
      </c>
      <c r="T93" s="100">
        <v>27.811857</v>
      </c>
      <c r="U93" s="100">
        <v>30.824867000000001</v>
      </c>
      <c r="V93" s="100">
        <v>30.208369999999999</v>
      </c>
      <c r="W93" s="100">
        <v>34.698816999999998</v>
      </c>
      <c r="X93" s="100">
        <v>23.085863</v>
      </c>
      <c r="Y93" s="100">
        <v>20.706828999999999</v>
      </c>
      <c r="Z93" s="100">
        <v>64.466815999999994</v>
      </c>
      <c r="AA93" s="100">
        <v>65</v>
      </c>
      <c r="AB93" s="100">
        <v>18.078638000000002</v>
      </c>
      <c r="AC93" s="100">
        <v>4.2258057999999998</v>
      </c>
      <c r="AD93" s="100">
        <v>27797</v>
      </c>
      <c r="AE93" s="100">
        <v>3.6511632999999999</v>
      </c>
      <c r="AF93" s="100">
        <v>7.1253713999999997</v>
      </c>
      <c r="AH93" s="123">
        <v>1986</v>
      </c>
      <c r="AI93" s="100">
        <v>2246</v>
      </c>
      <c r="AJ93" s="100">
        <v>14.021419</v>
      </c>
      <c r="AK93" s="100">
        <v>17.001092</v>
      </c>
      <c r="AL93" s="100">
        <v>16.661071</v>
      </c>
      <c r="AM93" s="100">
        <v>19.320360000000001</v>
      </c>
      <c r="AN93" s="100">
        <v>12.408989</v>
      </c>
      <c r="AO93" s="100">
        <v>11.011612</v>
      </c>
      <c r="AP93" s="100">
        <v>64.474176</v>
      </c>
      <c r="AQ93" s="100">
        <v>65</v>
      </c>
      <c r="AR93" s="100">
        <v>7.9769854000000002</v>
      </c>
      <c r="AS93" s="100">
        <v>1.9533662000000001</v>
      </c>
      <c r="AT93" s="100">
        <v>27982</v>
      </c>
      <c r="AU93" s="100">
        <v>1.8194246999999999</v>
      </c>
      <c r="AV93" s="100">
        <v>2.5123769</v>
      </c>
      <c r="AW93" s="100">
        <v>9.3734999999999999E-3</v>
      </c>
      <c r="AY93" s="123">
        <v>1986</v>
      </c>
    </row>
    <row r="94" spans="2:51">
      <c r="B94" s="123">
        <v>1987</v>
      </c>
      <c r="C94" s="100">
        <v>21</v>
      </c>
      <c r="D94" s="100">
        <v>0.25867630000000003</v>
      </c>
      <c r="E94" s="100">
        <v>0.37584600000000001</v>
      </c>
      <c r="F94" s="100">
        <v>0.36832900000000002</v>
      </c>
      <c r="G94" s="100">
        <v>0.43974180000000002</v>
      </c>
      <c r="H94" s="100">
        <v>0.25663989999999998</v>
      </c>
      <c r="I94" s="100">
        <v>0.20918210000000001</v>
      </c>
      <c r="J94" s="100">
        <v>65.619048000000006</v>
      </c>
      <c r="K94" s="100">
        <v>65</v>
      </c>
      <c r="L94" s="100">
        <v>0.12942989999999999</v>
      </c>
      <c r="M94" s="100">
        <v>3.30142E-2</v>
      </c>
      <c r="N94" s="100">
        <v>251</v>
      </c>
      <c r="O94" s="100">
        <v>3.1877200000000001E-2</v>
      </c>
      <c r="P94" s="100">
        <v>3.4843699999999998E-2</v>
      </c>
      <c r="R94" s="123">
        <v>1987</v>
      </c>
      <c r="S94" s="100">
        <v>2258</v>
      </c>
      <c r="T94" s="100">
        <v>27.720421999999999</v>
      </c>
      <c r="U94" s="100">
        <v>30.621110000000002</v>
      </c>
      <c r="V94" s="100">
        <v>30.008687999999999</v>
      </c>
      <c r="W94" s="100">
        <v>34.493203999999999</v>
      </c>
      <c r="X94" s="100">
        <v>22.817972000000001</v>
      </c>
      <c r="Y94" s="100">
        <v>20.430052</v>
      </c>
      <c r="Z94" s="100">
        <v>64.557130000000001</v>
      </c>
      <c r="AA94" s="100">
        <v>65</v>
      </c>
      <c r="AB94" s="100">
        <v>18.310088</v>
      </c>
      <c r="AC94" s="100">
        <v>4.2040588000000003</v>
      </c>
      <c r="AD94" s="100">
        <v>28428</v>
      </c>
      <c r="AE94" s="100">
        <v>3.6796323000000002</v>
      </c>
      <c r="AF94" s="100">
        <v>7.4974483999999997</v>
      </c>
      <c r="AH94" s="123">
        <v>1987</v>
      </c>
      <c r="AI94" s="100">
        <v>2279</v>
      </c>
      <c r="AJ94" s="100">
        <v>14.012651999999999</v>
      </c>
      <c r="AK94" s="100">
        <v>16.954364999999999</v>
      </c>
      <c r="AL94" s="100">
        <v>16.615276999999999</v>
      </c>
      <c r="AM94" s="100">
        <v>19.290783999999999</v>
      </c>
      <c r="AN94" s="100">
        <v>12.294765999999999</v>
      </c>
      <c r="AO94" s="100">
        <v>10.881582999999999</v>
      </c>
      <c r="AP94" s="100">
        <v>64.566914999999995</v>
      </c>
      <c r="AQ94" s="100">
        <v>65</v>
      </c>
      <c r="AR94" s="100">
        <v>7.9805301999999996</v>
      </c>
      <c r="AS94" s="100">
        <v>1.9425668</v>
      </c>
      <c r="AT94" s="100">
        <v>28679</v>
      </c>
      <c r="AU94" s="100">
        <v>1.8384285</v>
      </c>
      <c r="AV94" s="100">
        <v>2.6082985999999999</v>
      </c>
      <c r="AW94" s="100">
        <v>1.22741E-2</v>
      </c>
      <c r="AY94" s="123">
        <v>1987</v>
      </c>
    </row>
    <row r="95" spans="2:51">
      <c r="B95" s="123">
        <v>1988</v>
      </c>
      <c r="C95" s="100">
        <v>23</v>
      </c>
      <c r="D95" s="100">
        <v>0.2788235</v>
      </c>
      <c r="E95" s="100">
        <v>0.42339959999999999</v>
      </c>
      <c r="F95" s="100">
        <v>0.41493160000000001</v>
      </c>
      <c r="G95" s="100">
        <v>0.51229970000000002</v>
      </c>
      <c r="H95" s="100">
        <v>0.26968609999999998</v>
      </c>
      <c r="I95" s="100">
        <v>0.23630090000000001</v>
      </c>
      <c r="J95" s="100">
        <v>71.565217000000004</v>
      </c>
      <c r="K95" s="100">
        <v>70</v>
      </c>
      <c r="L95" s="100">
        <v>0.1354774</v>
      </c>
      <c r="M95" s="100">
        <v>3.53411E-2</v>
      </c>
      <c r="N95" s="100">
        <v>142</v>
      </c>
      <c r="O95" s="100">
        <v>1.77631E-2</v>
      </c>
      <c r="P95" s="100">
        <v>1.9190700000000002E-2</v>
      </c>
      <c r="R95" s="123">
        <v>1988</v>
      </c>
      <c r="S95" s="100">
        <v>2348</v>
      </c>
      <c r="T95" s="100">
        <v>28.346468000000002</v>
      </c>
      <c r="U95" s="100">
        <v>31.081344999999999</v>
      </c>
      <c r="V95" s="100">
        <v>30.459717999999999</v>
      </c>
      <c r="W95" s="100">
        <v>35.148096000000002</v>
      </c>
      <c r="X95" s="100">
        <v>23.088683</v>
      </c>
      <c r="Y95" s="100">
        <v>20.704408999999998</v>
      </c>
      <c r="Z95" s="100">
        <v>65.091993000000002</v>
      </c>
      <c r="AA95" s="100">
        <v>65</v>
      </c>
      <c r="AB95" s="100">
        <v>18.187452</v>
      </c>
      <c r="AC95" s="100">
        <v>4.2859229000000001</v>
      </c>
      <c r="AD95" s="100">
        <v>28260</v>
      </c>
      <c r="AE95" s="100">
        <v>3.6006944999999999</v>
      </c>
      <c r="AF95" s="100">
        <v>7.2163079000000003</v>
      </c>
      <c r="AH95" s="123">
        <v>1988</v>
      </c>
      <c r="AI95" s="100">
        <v>2371</v>
      </c>
      <c r="AJ95" s="100">
        <v>14.34174</v>
      </c>
      <c r="AK95" s="100">
        <v>17.215616000000001</v>
      </c>
      <c r="AL95" s="100">
        <v>16.871303000000001</v>
      </c>
      <c r="AM95" s="100">
        <v>19.657578000000001</v>
      </c>
      <c r="AN95" s="100">
        <v>12.443531</v>
      </c>
      <c r="AO95" s="100">
        <v>11.031146</v>
      </c>
      <c r="AP95" s="100">
        <v>65.154786999999999</v>
      </c>
      <c r="AQ95" s="100">
        <v>65</v>
      </c>
      <c r="AR95" s="100">
        <v>7.9332151</v>
      </c>
      <c r="AS95" s="100">
        <v>1.9780751999999999</v>
      </c>
      <c r="AT95" s="100">
        <v>28402</v>
      </c>
      <c r="AU95" s="100">
        <v>1.7927633999999999</v>
      </c>
      <c r="AV95" s="100">
        <v>2.5100017000000001</v>
      </c>
      <c r="AW95" s="100">
        <v>1.36223E-2</v>
      </c>
      <c r="AY95" s="123">
        <v>1988</v>
      </c>
    </row>
    <row r="96" spans="2:51">
      <c r="B96" s="123">
        <v>1989</v>
      </c>
      <c r="C96" s="100">
        <v>17</v>
      </c>
      <c r="D96" s="100">
        <v>0.20268040000000001</v>
      </c>
      <c r="E96" s="100">
        <v>0.27337099999999998</v>
      </c>
      <c r="F96" s="100">
        <v>0.26790360000000002</v>
      </c>
      <c r="G96" s="100">
        <v>0.31872620000000002</v>
      </c>
      <c r="H96" s="100">
        <v>0.1858524</v>
      </c>
      <c r="I96" s="100">
        <v>0.16114319999999999</v>
      </c>
      <c r="J96" s="100">
        <v>68.058824000000001</v>
      </c>
      <c r="K96" s="100">
        <v>69</v>
      </c>
      <c r="L96" s="100">
        <v>9.7982700000000006E-2</v>
      </c>
      <c r="M96" s="100">
        <v>2.5401199999999999E-2</v>
      </c>
      <c r="N96" s="100">
        <v>152</v>
      </c>
      <c r="O96" s="100">
        <v>1.8717500000000001E-2</v>
      </c>
      <c r="P96" s="100">
        <v>2.1085599999999999E-2</v>
      </c>
      <c r="R96" s="123">
        <v>1989</v>
      </c>
      <c r="S96" s="100">
        <v>2431</v>
      </c>
      <c r="T96" s="100">
        <v>28.848344000000001</v>
      </c>
      <c r="U96" s="100">
        <v>31.434729999999998</v>
      </c>
      <c r="V96" s="100">
        <v>30.806035999999999</v>
      </c>
      <c r="W96" s="100">
        <v>35.496563999999999</v>
      </c>
      <c r="X96" s="100">
        <v>23.315698000000001</v>
      </c>
      <c r="Y96" s="100">
        <v>20.879901</v>
      </c>
      <c r="Z96" s="100">
        <v>64.998355000000004</v>
      </c>
      <c r="AA96" s="100">
        <v>66</v>
      </c>
      <c r="AB96" s="100">
        <v>18.594156000000002</v>
      </c>
      <c r="AC96" s="100">
        <v>4.2421386999999999</v>
      </c>
      <c r="AD96" s="100">
        <v>29615</v>
      </c>
      <c r="AE96" s="100">
        <v>3.7134661000000002</v>
      </c>
      <c r="AF96" s="100">
        <v>7.6957658000000002</v>
      </c>
      <c r="AH96" s="123">
        <v>1989</v>
      </c>
      <c r="AI96" s="100">
        <v>2448</v>
      </c>
      <c r="AJ96" s="100">
        <v>14.558935999999999</v>
      </c>
      <c r="AK96" s="100">
        <v>17.355025000000001</v>
      </c>
      <c r="AL96" s="100">
        <v>17.007925</v>
      </c>
      <c r="AM96" s="100">
        <v>19.785852999999999</v>
      </c>
      <c r="AN96" s="100">
        <v>12.529612999999999</v>
      </c>
      <c r="AO96" s="100">
        <v>11.08825</v>
      </c>
      <c r="AP96" s="100">
        <v>65.019608000000005</v>
      </c>
      <c r="AQ96" s="100">
        <v>66</v>
      </c>
      <c r="AR96" s="100">
        <v>8.0462793000000001</v>
      </c>
      <c r="AS96" s="100">
        <v>1.9705067999999999</v>
      </c>
      <c r="AT96" s="100">
        <v>29767</v>
      </c>
      <c r="AU96" s="100">
        <v>1.8493672999999999</v>
      </c>
      <c r="AV96" s="100">
        <v>2.6921577999999999</v>
      </c>
      <c r="AW96" s="100">
        <v>8.6964999999999994E-3</v>
      </c>
      <c r="AY96" s="123">
        <v>1989</v>
      </c>
    </row>
    <row r="97" spans="2:51">
      <c r="B97" s="123">
        <v>1990</v>
      </c>
      <c r="C97" s="100">
        <v>16</v>
      </c>
      <c r="D97" s="100">
        <v>0.18798609999999999</v>
      </c>
      <c r="E97" s="100">
        <v>0.25242239999999999</v>
      </c>
      <c r="F97" s="100">
        <v>0.24737390000000001</v>
      </c>
      <c r="G97" s="100">
        <v>0.30622549999999998</v>
      </c>
      <c r="H97" s="100">
        <v>0.17037269999999999</v>
      </c>
      <c r="I97" s="100">
        <v>0.14769009999999999</v>
      </c>
      <c r="J97" s="100">
        <v>70.5</v>
      </c>
      <c r="K97" s="100">
        <v>69.5</v>
      </c>
      <c r="L97" s="100">
        <v>9.1722100000000001E-2</v>
      </c>
      <c r="M97" s="100">
        <v>2.47456E-2</v>
      </c>
      <c r="N97" s="100">
        <v>105</v>
      </c>
      <c r="O97" s="100">
        <v>1.27514E-2</v>
      </c>
      <c r="P97" s="100">
        <v>1.47137E-2</v>
      </c>
      <c r="R97" s="123">
        <v>1990</v>
      </c>
      <c r="S97" s="100">
        <v>2449</v>
      </c>
      <c r="T97" s="100">
        <v>28.630352999999999</v>
      </c>
      <c r="U97" s="100">
        <v>30.979448999999999</v>
      </c>
      <c r="V97" s="100">
        <v>30.359860000000001</v>
      </c>
      <c r="W97" s="100">
        <v>34.931821999999997</v>
      </c>
      <c r="X97" s="100">
        <v>23.094840999999999</v>
      </c>
      <c r="Y97" s="100">
        <v>20.763186999999999</v>
      </c>
      <c r="Z97" s="100">
        <v>64.841160000000002</v>
      </c>
      <c r="AA97" s="100">
        <v>65</v>
      </c>
      <c r="AB97" s="100">
        <v>18.413533999999999</v>
      </c>
      <c r="AC97" s="100">
        <v>4.4204179999999997</v>
      </c>
      <c r="AD97" s="100">
        <v>29999</v>
      </c>
      <c r="AE97" s="100">
        <v>3.7089679000000002</v>
      </c>
      <c r="AF97" s="100">
        <v>7.9455342</v>
      </c>
      <c r="AH97" s="123">
        <v>1990</v>
      </c>
      <c r="AI97" s="100">
        <v>2465</v>
      </c>
      <c r="AJ97" s="100">
        <v>14.444661999999999</v>
      </c>
      <c r="AK97" s="100">
        <v>16.995376</v>
      </c>
      <c r="AL97" s="100">
        <v>16.655467999999999</v>
      </c>
      <c r="AM97" s="100">
        <v>19.341169000000001</v>
      </c>
      <c r="AN97" s="100">
        <v>12.352349999999999</v>
      </c>
      <c r="AO97" s="100">
        <v>10.979266000000001</v>
      </c>
      <c r="AP97" s="100">
        <v>64.877889999999994</v>
      </c>
      <c r="AQ97" s="100">
        <v>65</v>
      </c>
      <c r="AR97" s="100">
        <v>8.0178246000000009</v>
      </c>
      <c r="AS97" s="100">
        <v>2.0531400999999998</v>
      </c>
      <c r="AT97" s="100">
        <v>30104</v>
      </c>
      <c r="AU97" s="100">
        <v>1.8443113</v>
      </c>
      <c r="AV97" s="100">
        <v>2.7588533000000002</v>
      </c>
      <c r="AW97" s="100">
        <v>8.1481000000000001E-3</v>
      </c>
      <c r="AY97" s="123">
        <v>1990</v>
      </c>
    </row>
    <row r="98" spans="2:51">
      <c r="B98" s="123">
        <v>1991</v>
      </c>
      <c r="C98" s="100">
        <v>15</v>
      </c>
      <c r="D98" s="100">
        <v>0.1741067</v>
      </c>
      <c r="E98" s="100">
        <v>0.25401560000000001</v>
      </c>
      <c r="F98" s="100">
        <v>0.2489353</v>
      </c>
      <c r="G98" s="100">
        <v>0.30701349999999999</v>
      </c>
      <c r="H98" s="100">
        <v>0.16603200000000001</v>
      </c>
      <c r="I98" s="100">
        <v>0.14691170000000001</v>
      </c>
      <c r="J98" s="100">
        <v>70.666667000000004</v>
      </c>
      <c r="K98" s="100">
        <v>70</v>
      </c>
      <c r="L98" s="100">
        <v>8.4569000000000005E-2</v>
      </c>
      <c r="M98" s="100">
        <v>2.3413E-2</v>
      </c>
      <c r="N98" s="100">
        <v>111</v>
      </c>
      <c r="O98" s="100">
        <v>1.3328899999999999E-2</v>
      </c>
      <c r="P98" s="100">
        <v>1.6374900000000001E-2</v>
      </c>
      <c r="R98" s="123">
        <v>1991</v>
      </c>
      <c r="S98" s="100">
        <v>2513</v>
      </c>
      <c r="T98" s="100">
        <v>28.989597</v>
      </c>
      <c r="U98" s="100">
        <v>31.094503</v>
      </c>
      <c r="V98" s="100">
        <v>30.472612999999999</v>
      </c>
      <c r="W98" s="100">
        <v>34.965437000000001</v>
      </c>
      <c r="X98" s="100">
        <v>23.191642000000002</v>
      </c>
      <c r="Y98" s="100">
        <v>20.80424</v>
      </c>
      <c r="Z98" s="100">
        <v>64.667727999999997</v>
      </c>
      <c r="AA98" s="100">
        <v>66</v>
      </c>
      <c r="AB98" s="100">
        <v>18.115628999999998</v>
      </c>
      <c r="AC98" s="100">
        <v>4.5625374000000001</v>
      </c>
      <c r="AD98" s="100">
        <v>31318</v>
      </c>
      <c r="AE98" s="100">
        <v>3.8250137</v>
      </c>
      <c r="AF98" s="100">
        <v>8.5307256000000002</v>
      </c>
      <c r="AH98" s="123">
        <v>1991</v>
      </c>
      <c r="AI98" s="100">
        <v>2528</v>
      </c>
      <c r="AJ98" s="100">
        <v>14.626213</v>
      </c>
      <c r="AK98" s="100">
        <v>17.025507000000001</v>
      </c>
      <c r="AL98" s="100">
        <v>16.684996999999999</v>
      </c>
      <c r="AM98" s="100">
        <v>19.320734000000002</v>
      </c>
      <c r="AN98" s="100">
        <v>12.383297000000001</v>
      </c>
      <c r="AO98" s="100">
        <v>10.987147</v>
      </c>
      <c r="AP98" s="100">
        <v>64.703322999999997</v>
      </c>
      <c r="AQ98" s="100">
        <v>66</v>
      </c>
      <c r="AR98" s="100">
        <v>7.9977222000000001</v>
      </c>
      <c r="AS98" s="100">
        <v>2.1217665999999999</v>
      </c>
      <c r="AT98" s="100">
        <v>31429</v>
      </c>
      <c r="AU98" s="100">
        <v>1.9030041</v>
      </c>
      <c r="AV98" s="100">
        <v>3.0076000999999999</v>
      </c>
      <c r="AW98" s="100">
        <v>8.1691000000000003E-3</v>
      </c>
      <c r="AY98" s="123">
        <v>1991</v>
      </c>
    </row>
    <row r="99" spans="2:51">
      <c r="B99" s="123">
        <v>1992</v>
      </c>
      <c r="C99" s="100">
        <v>19</v>
      </c>
      <c r="D99" s="100">
        <v>0.21818380000000001</v>
      </c>
      <c r="E99" s="100">
        <v>0.30835459999999998</v>
      </c>
      <c r="F99" s="100">
        <v>0.3021875</v>
      </c>
      <c r="G99" s="100">
        <v>0.36754520000000002</v>
      </c>
      <c r="H99" s="100">
        <v>0.19609460000000001</v>
      </c>
      <c r="I99" s="100">
        <v>0.1601223</v>
      </c>
      <c r="J99" s="100">
        <v>72.210526000000002</v>
      </c>
      <c r="K99" s="100">
        <v>76</v>
      </c>
      <c r="L99" s="100">
        <v>0.10297539999999999</v>
      </c>
      <c r="M99" s="100">
        <v>2.8737800000000001E-2</v>
      </c>
      <c r="N99" s="100">
        <v>104</v>
      </c>
      <c r="O99" s="100">
        <v>1.23652E-2</v>
      </c>
      <c r="P99" s="100">
        <v>1.53904E-2</v>
      </c>
      <c r="R99" s="123">
        <v>1992</v>
      </c>
      <c r="S99" s="100">
        <v>2438</v>
      </c>
      <c r="T99" s="100">
        <v>27.798114999999999</v>
      </c>
      <c r="U99" s="100">
        <v>29.472163999999999</v>
      </c>
      <c r="V99" s="100">
        <v>28.882721</v>
      </c>
      <c r="W99" s="100">
        <v>33.180394</v>
      </c>
      <c r="X99" s="100">
        <v>21.858944999999999</v>
      </c>
      <c r="Y99" s="100">
        <v>19.525262999999999</v>
      </c>
      <c r="Z99" s="100">
        <v>64.984003000000001</v>
      </c>
      <c r="AA99" s="100">
        <v>66</v>
      </c>
      <c r="AB99" s="100">
        <v>17.471692999999998</v>
      </c>
      <c r="AC99" s="100">
        <v>4.2366843000000003</v>
      </c>
      <c r="AD99" s="100">
        <v>30127</v>
      </c>
      <c r="AE99" s="100">
        <v>3.6408469999999999</v>
      </c>
      <c r="AF99" s="100">
        <v>8.2587694999999997</v>
      </c>
      <c r="AH99" s="123">
        <v>1992</v>
      </c>
      <c r="AI99" s="100">
        <v>2457</v>
      </c>
      <c r="AJ99" s="100">
        <v>14.057162</v>
      </c>
      <c r="AK99" s="100">
        <v>16.199493</v>
      </c>
      <c r="AL99" s="100">
        <v>15.875503999999999</v>
      </c>
      <c r="AM99" s="100">
        <v>18.409267</v>
      </c>
      <c r="AN99" s="100">
        <v>11.704257999999999</v>
      </c>
      <c r="AO99" s="100">
        <v>10.33193</v>
      </c>
      <c r="AP99" s="100">
        <v>65.039885999999996</v>
      </c>
      <c r="AQ99" s="100">
        <v>66</v>
      </c>
      <c r="AR99" s="100">
        <v>7.5821632000000001</v>
      </c>
      <c r="AS99" s="100">
        <v>1.9868996000000001</v>
      </c>
      <c r="AT99" s="100">
        <v>30231</v>
      </c>
      <c r="AU99" s="100">
        <v>1.8118209000000001</v>
      </c>
      <c r="AV99" s="100">
        <v>2.9053350999999998</v>
      </c>
      <c r="AW99" s="100">
        <v>1.0462600000000001E-2</v>
      </c>
      <c r="AY99" s="123">
        <v>1992</v>
      </c>
    </row>
    <row r="100" spans="2:51">
      <c r="B100" s="123">
        <v>1993</v>
      </c>
      <c r="C100" s="100">
        <v>16</v>
      </c>
      <c r="D100" s="100">
        <v>0.1821913</v>
      </c>
      <c r="E100" s="100">
        <v>0.24952830000000001</v>
      </c>
      <c r="F100" s="100">
        <v>0.2445377</v>
      </c>
      <c r="G100" s="100">
        <v>0.29773870000000002</v>
      </c>
      <c r="H100" s="100">
        <v>0.1562991</v>
      </c>
      <c r="I100" s="100">
        <v>0.12880739999999999</v>
      </c>
      <c r="J100" s="100">
        <v>73.6875</v>
      </c>
      <c r="K100" s="100">
        <v>73</v>
      </c>
      <c r="L100" s="100">
        <v>8.5438100000000003E-2</v>
      </c>
      <c r="M100" s="100">
        <v>2.4581700000000001E-2</v>
      </c>
      <c r="N100" s="100">
        <v>74</v>
      </c>
      <c r="O100" s="100">
        <v>8.7308999999999998E-3</v>
      </c>
      <c r="P100" s="100">
        <v>1.1333599999999999E-2</v>
      </c>
      <c r="R100" s="123">
        <v>1993</v>
      </c>
      <c r="S100" s="100">
        <v>2641</v>
      </c>
      <c r="T100" s="100">
        <v>29.832274999999999</v>
      </c>
      <c r="U100" s="100">
        <v>31.185168999999998</v>
      </c>
      <c r="V100" s="100">
        <v>30.561465999999999</v>
      </c>
      <c r="W100" s="100">
        <v>35.327013000000001</v>
      </c>
      <c r="X100" s="100">
        <v>23.092371</v>
      </c>
      <c r="Y100" s="100">
        <v>20.595036</v>
      </c>
      <c r="Z100" s="100">
        <v>65.570239000000001</v>
      </c>
      <c r="AA100" s="100">
        <v>66</v>
      </c>
      <c r="AB100" s="100">
        <v>18.278082000000001</v>
      </c>
      <c r="AC100" s="100">
        <v>4.6735091000000004</v>
      </c>
      <c r="AD100" s="100">
        <v>31227</v>
      </c>
      <c r="AE100" s="100">
        <v>3.7426187999999998</v>
      </c>
      <c r="AF100" s="100">
        <v>8.9513347999999997</v>
      </c>
      <c r="AH100" s="123">
        <v>1993</v>
      </c>
      <c r="AI100" s="100">
        <v>2657</v>
      </c>
      <c r="AJ100" s="100">
        <v>15.066793000000001</v>
      </c>
      <c r="AK100" s="100">
        <v>17.107780999999999</v>
      </c>
      <c r="AL100" s="100">
        <v>16.765625</v>
      </c>
      <c r="AM100" s="100">
        <v>19.545044000000001</v>
      </c>
      <c r="AN100" s="100">
        <v>12.343097999999999</v>
      </c>
      <c r="AO100" s="100">
        <v>10.873873</v>
      </c>
      <c r="AP100" s="100">
        <v>65.619118999999998</v>
      </c>
      <c r="AQ100" s="100">
        <v>67</v>
      </c>
      <c r="AR100" s="100">
        <v>8.0088015000000006</v>
      </c>
      <c r="AS100" s="100">
        <v>2.1850508999999998</v>
      </c>
      <c r="AT100" s="100">
        <v>31301</v>
      </c>
      <c r="AU100" s="100">
        <v>1.8610252</v>
      </c>
      <c r="AV100" s="100">
        <v>3.1245446000000001</v>
      </c>
      <c r="AW100" s="100">
        <v>8.0014999999999999E-3</v>
      </c>
      <c r="AY100" s="123">
        <v>1993</v>
      </c>
    </row>
    <row r="101" spans="2:51">
      <c r="B101" s="123">
        <v>1994</v>
      </c>
      <c r="C101" s="100">
        <v>17</v>
      </c>
      <c r="D101" s="100">
        <v>0.19179399999999999</v>
      </c>
      <c r="E101" s="100">
        <v>0.23097409999999999</v>
      </c>
      <c r="F101" s="100">
        <v>0.22635459999999999</v>
      </c>
      <c r="G101" s="100">
        <v>0.27181640000000001</v>
      </c>
      <c r="H101" s="100">
        <v>0.15857289999999999</v>
      </c>
      <c r="I101" s="100">
        <v>0.13985939999999999</v>
      </c>
      <c r="J101" s="100">
        <v>70.470588000000006</v>
      </c>
      <c r="K101" s="100">
        <v>68</v>
      </c>
      <c r="L101" s="100">
        <v>8.6943199999999998E-2</v>
      </c>
      <c r="M101" s="100">
        <v>2.5198600000000002E-2</v>
      </c>
      <c r="N101" s="100">
        <v>102</v>
      </c>
      <c r="O101" s="100">
        <v>1.19308E-2</v>
      </c>
      <c r="P101" s="100">
        <v>1.57594E-2</v>
      </c>
      <c r="R101" s="123">
        <v>1994</v>
      </c>
      <c r="S101" s="100">
        <v>2655</v>
      </c>
      <c r="T101" s="100">
        <v>29.692038</v>
      </c>
      <c r="U101" s="100">
        <v>30.703099000000002</v>
      </c>
      <c r="V101" s="100">
        <v>30.089037000000001</v>
      </c>
      <c r="W101" s="100">
        <v>34.652951999999999</v>
      </c>
      <c r="X101" s="100">
        <v>22.766307999999999</v>
      </c>
      <c r="Y101" s="100">
        <v>20.355907999999999</v>
      </c>
      <c r="Z101" s="100">
        <v>65.348399000000001</v>
      </c>
      <c r="AA101" s="100">
        <v>66</v>
      </c>
      <c r="AB101" s="100">
        <v>18.119156</v>
      </c>
      <c r="AC101" s="100">
        <v>4.4826771000000001</v>
      </c>
      <c r="AD101" s="100">
        <v>31880</v>
      </c>
      <c r="AE101" s="100">
        <v>3.7858757000000001</v>
      </c>
      <c r="AF101" s="100">
        <v>9.2194418000000002</v>
      </c>
      <c r="AH101" s="123">
        <v>1994</v>
      </c>
      <c r="AI101" s="100">
        <v>2672</v>
      </c>
      <c r="AJ101" s="100">
        <v>15.006626000000001</v>
      </c>
      <c r="AK101" s="100">
        <v>16.78829</v>
      </c>
      <c r="AL101" s="100">
        <v>16.452524</v>
      </c>
      <c r="AM101" s="100">
        <v>19.108872000000002</v>
      </c>
      <c r="AN101" s="100">
        <v>12.144682</v>
      </c>
      <c r="AO101" s="100">
        <v>10.735972</v>
      </c>
      <c r="AP101" s="100">
        <v>65.380988000000002</v>
      </c>
      <c r="AQ101" s="100">
        <v>66</v>
      </c>
      <c r="AR101" s="100">
        <v>7.8114951000000001</v>
      </c>
      <c r="AS101" s="100">
        <v>2.1090518999999999</v>
      </c>
      <c r="AT101" s="100">
        <v>31982</v>
      </c>
      <c r="AU101" s="100">
        <v>1.8846080000000001</v>
      </c>
      <c r="AV101" s="100">
        <v>3.2206739</v>
      </c>
      <c r="AW101" s="100">
        <v>7.5227999999999996E-3</v>
      </c>
      <c r="AY101" s="123">
        <v>1994</v>
      </c>
    </row>
    <row r="102" spans="2:51">
      <c r="B102" s="123">
        <v>1995</v>
      </c>
      <c r="C102" s="100">
        <v>26</v>
      </c>
      <c r="D102" s="100">
        <v>0.29016459999999999</v>
      </c>
      <c r="E102" s="100">
        <v>0.35310780000000003</v>
      </c>
      <c r="F102" s="100">
        <v>0.34604570000000001</v>
      </c>
      <c r="G102" s="100">
        <v>0.40037210000000001</v>
      </c>
      <c r="H102" s="100">
        <v>0.2476256</v>
      </c>
      <c r="I102" s="100">
        <v>0.21217440000000001</v>
      </c>
      <c r="J102" s="100">
        <v>67.692307999999997</v>
      </c>
      <c r="K102" s="100">
        <v>69.5</v>
      </c>
      <c r="L102" s="100">
        <v>0.1338481</v>
      </c>
      <c r="M102" s="100">
        <v>3.92447E-2</v>
      </c>
      <c r="N102" s="100">
        <v>227</v>
      </c>
      <c r="O102" s="100">
        <v>2.6295300000000001E-2</v>
      </c>
      <c r="P102" s="100">
        <v>3.5349899999999997E-2</v>
      </c>
      <c r="R102" s="123">
        <v>1995</v>
      </c>
      <c r="S102" s="100">
        <v>2629</v>
      </c>
      <c r="T102" s="100">
        <v>29.067543000000001</v>
      </c>
      <c r="U102" s="100">
        <v>29.602349</v>
      </c>
      <c r="V102" s="100">
        <v>29.010301999999999</v>
      </c>
      <c r="W102" s="100">
        <v>33.612839999999998</v>
      </c>
      <c r="X102" s="100">
        <v>21.897220999999998</v>
      </c>
      <c r="Y102" s="100">
        <v>19.604604999999999</v>
      </c>
      <c r="Z102" s="100">
        <v>65.914416000000003</v>
      </c>
      <c r="AA102" s="100">
        <v>67</v>
      </c>
      <c r="AB102" s="100">
        <v>17.593522</v>
      </c>
      <c r="AC102" s="100">
        <v>4.4648618999999998</v>
      </c>
      <c r="AD102" s="100">
        <v>30189</v>
      </c>
      <c r="AE102" s="100">
        <v>3.5490008</v>
      </c>
      <c r="AF102" s="100">
        <v>8.6621810000000004</v>
      </c>
      <c r="AH102" s="123">
        <v>1995</v>
      </c>
      <c r="AI102" s="100">
        <v>2655</v>
      </c>
      <c r="AJ102" s="100">
        <v>14.746001</v>
      </c>
      <c r="AK102" s="100">
        <v>16.257529000000002</v>
      </c>
      <c r="AL102" s="100">
        <v>15.932378999999999</v>
      </c>
      <c r="AM102" s="100">
        <v>18.602205000000001</v>
      </c>
      <c r="AN102" s="100">
        <v>11.734078999999999</v>
      </c>
      <c r="AO102" s="100">
        <v>10.382346</v>
      </c>
      <c r="AP102" s="100">
        <v>65.931826999999998</v>
      </c>
      <c r="AQ102" s="100">
        <v>67</v>
      </c>
      <c r="AR102" s="100">
        <v>7.7252095000000001</v>
      </c>
      <c r="AS102" s="100">
        <v>2.1217424999999999</v>
      </c>
      <c r="AT102" s="100">
        <v>30416</v>
      </c>
      <c r="AU102" s="100">
        <v>1.7746607999999999</v>
      </c>
      <c r="AV102" s="100">
        <v>3.0702577999999998</v>
      </c>
      <c r="AW102" s="100">
        <v>1.19284E-2</v>
      </c>
      <c r="AY102" s="123">
        <v>1995</v>
      </c>
    </row>
    <row r="103" spans="2:51">
      <c r="B103" s="123">
        <v>1996</v>
      </c>
      <c r="C103" s="100">
        <v>20</v>
      </c>
      <c r="D103" s="100">
        <v>0.22062090000000001</v>
      </c>
      <c r="E103" s="100">
        <v>0.28465439999999997</v>
      </c>
      <c r="F103" s="100">
        <v>0.27896130000000002</v>
      </c>
      <c r="G103" s="100">
        <v>0.33017940000000001</v>
      </c>
      <c r="H103" s="100">
        <v>0.18894759999999999</v>
      </c>
      <c r="I103" s="100">
        <v>0.16153339999999999</v>
      </c>
      <c r="J103" s="100">
        <v>68.8</v>
      </c>
      <c r="K103" s="100">
        <v>68.5</v>
      </c>
      <c r="L103" s="100">
        <v>0.1005581</v>
      </c>
      <c r="M103" s="100">
        <v>2.9322899999999999E-2</v>
      </c>
      <c r="N103" s="100">
        <v>184</v>
      </c>
      <c r="O103" s="100">
        <v>2.10978E-2</v>
      </c>
      <c r="P103" s="100">
        <v>2.84827E-2</v>
      </c>
      <c r="R103" s="123">
        <v>1996</v>
      </c>
      <c r="S103" s="100">
        <v>2623</v>
      </c>
      <c r="T103" s="100">
        <v>28.637112999999999</v>
      </c>
      <c r="U103" s="100">
        <v>28.838884</v>
      </c>
      <c r="V103" s="100">
        <v>28.262105999999999</v>
      </c>
      <c r="W103" s="100">
        <v>32.578429999999997</v>
      </c>
      <c r="X103" s="100">
        <v>21.440840999999999</v>
      </c>
      <c r="Y103" s="100">
        <v>19.168144999999999</v>
      </c>
      <c r="Z103" s="100">
        <v>65.325963000000002</v>
      </c>
      <c r="AA103" s="100">
        <v>66</v>
      </c>
      <c r="AB103" s="100">
        <v>17.073488000000001</v>
      </c>
      <c r="AC103" s="100">
        <v>4.3346058000000003</v>
      </c>
      <c r="AD103" s="100">
        <v>31603</v>
      </c>
      <c r="AE103" s="100">
        <v>3.6746810999999999</v>
      </c>
      <c r="AF103" s="100">
        <v>9.2628795999999998</v>
      </c>
      <c r="AH103" s="123">
        <v>1996</v>
      </c>
      <c r="AI103" s="100">
        <v>2643</v>
      </c>
      <c r="AJ103" s="100">
        <v>14.502243</v>
      </c>
      <c r="AK103" s="100">
        <v>15.742587</v>
      </c>
      <c r="AL103" s="100">
        <v>15.427735999999999</v>
      </c>
      <c r="AM103" s="100">
        <v>17.923597000000001</v>
      </c>
      <c r="AN103" s="100">
        <v>11.426909</v>
      </c>
      <c r="AO103" s="100">
        <v>10.102880000000001</v>
      </c>
      <c r="AP103" s="100">
        <v>65.352250999999995</v>
      </c>
      <c r="AQ103" s="100">
        <v>66</v>
      </c>
      <c r="AR103" s="100">
        <v>7.4974470000000002</v>
      </c>
      <c r="AS103" s="100">
        <v>2.0533098999999999</v>
      </c>
      <c r="AT103" s="100">
        <v>31787</v>
      </c>
      <c r="AU103" s="100">
        <v>1.8351207</v>
      </c>
      <c r="AV103" s="100">
        <v>3.2199637999999999</v>
      </c>
      <c r="AW103" s="100">
        <v>9.8705000000000008E-3</v>
      </c>
      <c r="AY103" s="123">
        <v>1996</v>
      </c>
    </row>
    <row r="104" spans="2:51">
      <c r="B104" s="124">
        <v>1997</v>
      </c>
      <c r="C104" s="100">
        <v>19</v>
      </c>
      <c r="D104" s="100">
        <v>0.20751020000000001</v>
      </c>
      <c r="E104" s="100">
        <v>0.26368570000000002</v>
      </c>
      <c r="F104" s="100">
        <v>0.26368570000000002</v>
      </c>
      <c r="G104" s="100">
        <v>0.30796590000000001</v>
      </c>
      <c r="H104" s="100">
        <v>0.16116069999999999</v>
      </c>
      <c r="I104" s="100">
        <v>0.1223677</v>
      </c>
      <c r="J104" s="100">
        <v>74.684211000000005</v>
      </c>
      <c r="K104" s="100">
        <v>76</v>
      </c>
      <c r="L104" s="100">
        <v>9.5645599999999997E-2</v>
      </c>
      <c r="M104" s="100">
        <v>2.8043499999999999E-2</v>
      </c>
      <c r="N104" s="100">
        <v>63</v>
      </c>
      <c r="O104" s="100">
        <v>7.1628000000000004E-3</v>
      </c>
      <c r="P104" s="100">
        <v>9.9199000000000006E-3</v>
      </c>
      <c r="R104" s="124">
        <v>1997</v>
      </c>
      <c r="S104" s="100">
        <v>2609</v>
      </c>
      <c r="T104" s="100">
        <v>28.154088999999999</v>
      </c>
      <c r="U104" s="100">
        <v>27.976037999999999</v>
      </c>
      <c r="V104" s="100">
        <v>27.976037999999999</v>
      </c>
      <c r="W104" s="100">
        <v>31.457675999999999</v>
      </c>
      <c r="X104" s="100">
        <v>20.851821999999999</v>
      </c>
      <c r="Y104" s="100">
        <v>18.647207999999999</v>
      </c>
      <c r="Z104" s="100">
        <v>65.049060999999995</v>
      </c>
      <c r="AA104" s="100">
        <v>66</v>
      </c>
      <c r="AB104" s="100">
        <v>16.834430000000001</v>
      </c>
      <c r="AC104" s="100">
        <v>4.2355270999999997</v>
      </c>
      <c r="AD104" s="100">
        <v>32125</v>
      </c>
      <c r="AE104" s="100">
        <v>3.6992588</v>
      </c>
      <c r="AF104" s="100">
        <v>9.2171517999999999</v>
      </c>
      <c r="AH104" s="124">
        <v>1997</v>
      </c>
      <c r="AI104" s="100">
        <v>2628</v>
      </c>
      <c r="AJ104" s="100">
        <v>14.264749</v>
      </c>
      <c r="AK104" s="100">
        <v>15.205204</v>
      </c>
      <c r="AL104" s="100">
        <v>15.205204</v>
      </c>
      <c r="AM104" s="100">
        <v>17.233239000000001</v>
      </c>
      <c r="AN104" s="100">
        <v>11.067034</v>
      </c>
      <c r="AO104" s="100">
        <v>9.7854749999999999</v>
      </c>
      <c r="AP104" s="100">
        <v>65.118720999999994</v>
      </c>
      <c r="AQ104" s="100">
        <v>66</v>
      </c>
      <c r="AR104" s="100">
        <v>7.4314961999999998</v>
      </c>
      <c r="AS104" s="100">
        <v>2.0316969</v>
      </c>
      <c r="AT104" s="100">
        <v>32188</v>
      </c>
      <c r="AU104" s="100">
        <v>1.8414653999999999</v>
      </c>
      <c r="AV104" s="100">
        <v>3.2723952999999999</v>
      </c>
      <c r="AW104" s="100">
        <v>9.4254000000000004E-3</v>
      </c>
      <c r="AY104" s="124">
        <v>1997</v>
      </c>
    </row>
    <row r="105" spans="2:51">
      <c r="B105" s="124">
        <v>1998</v>
      </c>
      <c r="C105" s="100">
        <v>19</v>
      </c>
      <c r="D105" s="100">
        <v>0.20555780000000001</v>
      </c>
      <c r="E105" s="100">
        <v>0.2456797</v>
      </c>
      <c r="F105" s="100">
        <v>0.2456797</v>
      </c>
      <c r="G105" s="100">
        <v>0.28747260000000002</v>
      </c>
      <c r="H105" s="100">
        <v>0.16244059999999999</v>
      </c>
      <c r="I105" s="100">
        <v>0.1347245</v>
      </c>
      <c r="J105" s="100">
        <v>71.315788999999995</v>
      </c>
      <c r="K105" s="100">
        <v>72</v>
      </c>
      <c r="L105" s="100">
        <v>9.4208600000000003E-2</v>
      </c>
      <c r="M105" s="100">
        <v>2.83273E-2</v>
      </c>
      <c r="N105" s="100">
        <v>130</v>
      </c>
      <c r="O105" s="100">
        <v>1.4663499999999999E-2</v>
      </c>
      <c r="P105" s="100">
        <v>2.07355E-2</v>
      </c>
      <c r="R105" s="124">
        <v>1998</v>
      </c>
      <c r="S105" s="100">
        <v>2557</v>
      </c>
      <c r="T105" s="100">
        <v>27.305420999999999</v>
      </c>
      <c r="U105" s="100">
        <v>26.680116999999999</v>
      </c>
      <c r="V105" s="100">
        <v>26.680116999999999</v>
      </c>
      <c r="W105" s="100">
        <v>30.157889999999998</v>
      </c>
      <c r="X105" s="100">
        <v>19.747091999999999</v>
      </c>
      <c r="Y105" s="100">
        <v>17.66724</v>
      </c>
      <c r="Z105" s="100">
        <v>65.728196999999994</v>
      </c>
      <c r="AA105" s="100">
        <v>66</v>
      </c>
      <c r="AB105" s="100">
        <v>16.559808</v>
      </c>
      <c r="AC105" s="100">
        <v>4.2525237000000002</v>
      </c>
      <c r="AD105" s="100">
        <v>30477</v>
      </c>
      <c r="AE105" s="100">
        <v>3.4790483999999999</v>
      </c>
      <c r="AF105" s="100">
        <v>9.0290450999999994</v>
      </c>
      <c r="AH105" s="124">
        <v>1998</v>
      </c>
      <c r="AI105" s="100">
        <v>2576</v>
      </c>
      <c r="AJ105" s="100">
        <v>13.843818000000001</v>
      </c>
      <c r="AK105" s="100">
        <v>14.548888</v>
      </c>
      <c r="AL105" s="100">
        <v>14.548888</v>
      </c>
      <c r="AM105" s="100">
        <v>16.578544000000001</v>
      </c>
      <c r="AN105" s="100">
        <v>10.510315</v>
      </c>
      <c r="AO105" s="100">
        <v>9.2982768999999994</v>
      </c>
      <c r="AP105" s="100">
        <v>65.769409999999993</v>
      </c>
      <c r="AQ105" s="100">
        <v>66</v>
      </c>
      <c r="AR105" s="100">
        <v>7.2341262000000004</v>
      </c>
      <c r="AS105" s="100">
        <v>2.0251253999999999</v>
      </c>
      <c r="AT105" s="100">
        <v>30607</v>
      </c>
      <c r="AU105" s="100">
        <v>1.7365006000000001</v>
      </c>
      <c r="AV105" s="100">
        <v>3.1733902999999999</v>
      </c>
      <c r="AW105" s="100">
        <v>9.2083000000000009E-3</v>
      </c>
      <c r="AY105" s="124">
        <v>1998</v>
      </c>
    </row>
    <row r="106" spans="2:51">
      <c r="B106" s="124">
        <v>1999</v>
      </c>
      <c r="C106" s="100">
        <v>22</v>
      </c>
      <c r="D106" s="100">
        <v>0.23554330000000001</v>
      </c>
      <c r="E106" s="100">
        <v>0.25425120000000001</v>
      </c>
      <c r="F106" s="100">
        <v>0.25425120000000001</v>
      </c>
      <c r="G106" s="100">
        <v>0.28567039999999999</v>
      </c>
      <c r="H106" s="100">
        <v>0.19202959999999999</v>
      </c>
      <c r="I106" s="100">
        <v>0.17214969999999999</v>
      </c>
      <c r="J106" s="100">
        <v>62.590909000000003</v>
      </c>
      <c r="K106" s="100">
        <v>65.5</v>
      </c>
      <c r="L106" s="100">
        <v>0.1084652</v>
      </c>
      <c r="M106" s="100">
        <v>3.2724900000000001E-2</v>
      </c>
      <c r="N106" s="100">
        <v>294</v>
      </c>
      <c r="O106" s="100">
        <v>3.2868000000000001E-2</v>
      </c>
      <c r="P106" s="100">
        <v>4.71238E-2</v>
      </c>
      <c r="R106" s="124">
        <v>1999</v>
      </c>
      <c r="S106" s="100">
        <v>2505</v>
      </c>
      <c r="T106" s="100">
        <v>26.445934999999999</v>
      </c>
      <c r="U106" s="100">
        <v>25.539743999999999</v>
      </c>
      <c r="V106" s="100">
        <v>25.539743999999999</v>
      </c>
      <c r="W106" s="100">
        <v>28.872305000000001</v>
      </c>
      <c r="X106" s="100">
        <v>18.981757000000002</v>
      </c>
      <c r="Y106" s="100">
        <v>17.012653</v>
      </c>
      <c r="Z106" s="100">
        <v>65.542913999999996</v>
      </c>
      <c r="AA106" s="100">
        <v>66</v>
      </c>
      <c r="AB106" s="100">
        <v>16.085533000000002</v>
      </c>
      <c r="AC106" s="100">
        <v>4.1149896999999998</v>
      </c>
      <c r="AD106" s="100">
        <v>29954</v>
      </c>
      <c r="AE106" s="100">
        <v>3.3862424999999998</v>
      </c>
      <c r="AF106" s="100">
        <v>8.9035925000000002</v>
      </c>
      <c r="AH106" s="124">
        <v>1999</v>
      </c>
      <c r="AI106" s="100">
        <v>2527</v>
      </c>
      <c r="AJ106" s="100">
        <v>13.432727</v>
      </c>
      <c r="AK106" s="100">
        <v>13.881584</v>
      </c>
      <c r="AL106" s="100">
        <v>13.881584</v>
      </c>
      <c r="AM106" s="100">
        <v>15.807858</v>
      </c>
      <c r="AN106" s="100">
        <v>10.090545000000001</v>
      </c>
      <c r="AO106" s="100">
        <v>8.9516538000000008</v>
      </c>
      <c r="AP106" s="100">
        <v>65.517213999999996</v>
      </c>
      <c r="AQ106" s="100">
        <v>66</v>
      </c>
      <c r="AR106" s="100">
        <v>7.0476349999999996</v>
      </c>
      <c r="AS106" s="100">
        <v>1.9726467999999999</v>
      </c>
      <c r="AT106" s="100">
        <v>30248</v>
      </c>
      <c r="AU106" s="100">
        <v>1.7002185999999999</v>
      </c>
      <c r="AV106" s="100">
        <v>3.1497997999999998</v>
      </c>
      <c r="AW106" s="100">
        <v>9.9550999999999997E-3</v>
      </c>
      <c r="AY106" s="124">
        <v>1999</v>
      </c>
    </row>
    <row r="107" spans="2:51" s="92" customFormat="1">
      <c r="B107" s="125">
        <v>2000</v>
      </c>
      <c r="C107" s="100">
        <v>19</v>
      </c>
      <c r="D107" s="100">
        <v>0.2011973</v>
      </c>
      <c r="E107" s="100">
        <v>0.2335467</v>
      </c>
      <c r="F107" s="100">
        <v>0.2335467</v>
      </c>
      <c r="G107" s="100">
        <v>0.2701094</v>
      </c>
      <c r="H107" s="100">
        <v>0.16233220000000001</v>
      </c>
      <c r="I107" s="100">
        <v>0.1362651</v>
      </c>
      <c r="J107" s="100">
        <v>65.368420999999998</v>
      </c>
      <c r="K107" s="100">
        <v>69</v>
      </c>
      <c r="L107" s="100">
        <v>9.2479900000000004E-2</v>
      </c>
      <c r="M107" s="100">
        <v>2.84359E-2</v>
      </c>
      <c r="N107" s="100">
        <v>239</v>
      </c>
      <c r="O107" s="100">
        <v>2.6467299999999999E-2</v>
      </c>
      <c r="P107" s="100">
        <v>4.0030999999999997E-2</v>
      </c>
      <c r="R107" s="125">
        <v>2000</v>
      </c>
      <c r="S107" s="100">
        <v>2511</v>
      </c>
      <c r="T107" s="100">
        <v>26.196262000000001</v>
      </c>
      <c r="U107" s="100">
        <v>24.832326999999999</v>
      </c>
      <c r="V107" s="100">
        <v>24.832326999999999</v>
      </c>
      <c r="W107" s="100">
        <v>28.103930999999999</v>
      </c>
      <c r="X107" s="100">
        <v>18.313037999999999</v>
      </c>
      <c r="Y107" s="100">
        <v>16.334351000000002</v>
      </c>
      <c r="Z107" s="100">
        <v>66.136599000000004</v>
      </c>
      <c r="AA107" s="100">
        <v>67</v>
      </c>
      <c r="AB107" s="100">
        <v>15.863289</v>
      </c>
      <c r="AC107" s="100">
        <v>4.0846536999999996</v>
      </c>
      <c r="AD107" s="100">
        <v>29088</v>
      </c>
      <c r="AE107" s="100">
        <v>3.2549572000000002</v>
      </c>
      <c r="AF107" s="100">
        <v>8.7405422000000002</v>
      </c>
      <c r="AH107" s="125">
        <v>2000</v>
      </c>
      <c r="AI107" s="100">
        <v>2530</v>
      </c>
      <c r="AJ107" s="100">
        <v>13.295635000000001</v>
      </c>
      <c r="AK107" s="100">
        <v>13.513828999999999</v>
      </c>
      <c r="AL107" s="100">
        <v>13.513828999999999</v>
      </c>
      <c r="AM107" s="100">
        <v>15.412609</v>
      </c>
      <c r="AN107" s="100">
        <v>9.7387665999999999</v>
      </c>
      <c r="AO107" s="100">
        <v>8.5940151999999994</v>
      </c>
      <c r="AP107" s="100">
        <v>66.130830000000003</v>
      </c>
      <c r="AQ107" s="100">
        <v>67</v>
      </c>
      <c r="AR107" s="100">
        <v>6.9555176999999997</v>
      </c>
      <c r="AS107" s="100">
        <v>1.9720791</v>
      </c>
      <c r="AT107" s="100">
        <v>29327</v>
      </c>
      <c r="AU107" s="100">
        <v>1.6323113</v>
      </c>
      <c r="AV107" s="100">
        <v>3.1540140000000001</v>
      </c>
      <c r="AW107" s="100">
        <v>9.4049000000000008E-3</v>
      </c>
      <c r="AY107" s="125">
        <v>2000</v>
      </c>
    </row>
    <row r="108" spans="2:51">
      <c r="B108" s="124">
        <v>2001</v>
      </c>
      <c r="C108" s="100">
        <v>27</v>
      </c>
      <c r="D108" s="100">
        <v>0.28237279999999998</v>
      </c>
      <c r="E108" s="100">
        <v>0.31762479999999998</v>
      </c>
      <c r="F108" s="100">
        <v>0.31762479999999998</v>
      </c>
      <c r="G108" s="100">
        <v>0.37464409999999998</v>
      </c>
      <c r="H108" s="100">
        <v>0.21399480000000001</v>
      </c>
      <c r="I108" s="100">
        <v>0.17971029999999999</v>
      </c>
      <c r="J108" s="100">
        <v>70.259259</v>
      </c>
      <c r="K108" s="100">
        <v>72</v>
      </c>
      <c r="L108" s="100">
        <v>0.12780459999999999</v>
      </c>
      <c r="M108" s="100">
        <v>4.0398000000000003E-2</v>
      </c>
      <c r="N108" s="100">
        <v>215</v>
      </c>
      <c r="O108" s="100">
        <v>2.3555799999999998E-2</v>
      </c>
      <c r="P108" s="100">
        <v>3.6996599999999998E-2</v>
      </c>
      <c r="R108" s="124">
        <v>2001</v>
      </c>
      <c r="S108" s="100">
        <v>2585</v>
      </c>
      <c r="T108" s="100">
        <v>26.614159000000001</v>
      </c>
      <c r="U108" s="100">
        <v>24.880696</v>
      </c>
      <c r="V108" s="100">
        <v>24.880696</v>
      </c>
      <c r="W108" s="100">
        <v>28.140212999999999</v>
      </c>
      <c r="X108" s="100">
        <v>18.288981</v>
      </c>
      <c r="Y108" s="100">
        <v>16.279423000000001</v>
      </c>
      <c r="Z108" s="100">
        <v>66.467310999999995</v>
      </c>
      <c r="AA108" s="100">
        <v>67</v>
      </c>
      <c r="AB108" s="100">
        <v>15.790117</v>
      </c>
      <c r="AC108" s="100">
        <v>4.1890162000000002</v>
      </c>
      <c r="AD108" s="100">
        <v>29137</v>
      </c>
      <c r="AE108" s="100">
        <v>3.2229993000000001</v>
      </c>
      <c r="AF108" s="100">
        <v>9.0522156000000003</v>
      </c>
      <c r="AH108" s="124">
        <v>2001</v>
      </c>
      <c r="AI108" s="100">
        <v>2612</v>
      </c>
      <c r="AJ108" s="100">
        <v>13.551442</v>
      </c>
      <c r="AK108" s="100">
        <v>13.545073</v>
      </c>
      <c r="AL108" s="100">
        <v>13.545073</v>
      </c>
      <c r="AM108" s="100">
        <v>15.435416</v>
      </c>
      <c r="AN108" s="100">
        <v>9.7385401999999992</v>
      </c>
      <c r="AO108" s="100">
        <v>8.5775991999999999</v>
      </c>
      <c r="AP108" s="100">
        <v>66.506507999999997</v>
      </c>
      <c r="AQ108" s="100">
        <v>67</v>
      </c>
      <c r="AR108" s="100">
        <v>6.9658905999999998</v>
      </c>
      <c r="AS108" s="100">
        <v>2.0319889999999998</v>
      </c>
      <c r="AT108" s="100">
        <v>29352</v>
      </c>
      <c r="AU108" s="100">
        <v>1.6156241</v>
      </c>
      <c r="AV108" s="100">
        <v>3.2504550999999999</v>
      </c>
      <c r="AW108" s="100">
        <v>1.27659E-2</v>
      </c>
      <c r="AY108" s="124">
        <v>2001</v>
      </c>
    </row>
    <row r="109" spans="2:51">
      <c r="B109" s="125">
        <v>2002</v>
      </c>
      <c r="C109" s="100">
        <v>18</v>
      </c>
      <c r="D109" s="100">
        <v>0.18603720000000001</v>
      </c>
      <c r="E109" s="100">
        <v>0.19859779999999999</v>
      </c>
      <c r="F109" s="100">
        <v>0.19859779999999999</v>
      </c>
      <c r="G109" s="100">
        <v>0.22334409999999999</v>
      </c>
      <c r="H109" s="100">
        <v>0.138681</v>
      </c>
      <c r="I109" s="100">
        <v>0.12017120000000001</v>
      </c>
      <c r="J109" s="100">
        <v>66.722222000000002</v>
      </c>
      <c r="K109" s="100">
        <v>68</v>
      </c>
      <c r="L109" s="100">
        <v>8.3880899999999994E-2</v>
      </c>
      <c r="M109" s="100">
        <v>2.6130500000000001E-2</v>
      </c>
      <c r="N109" s="100">
        <v>174</v>
      </c>
      <c r="O109" s="100">
        <v>1.8864200000000001E-2</v>
      </c>
      <c r="P109" s="100">
        <v>3.0525E-2</v>
      </c>
      <c r="R109" s="125">
        <v>2002</v>
      </c>
      <c r="S109" s="100">
        <v>2698</v>
      </c>
      <c r="T109" s="100">
        <v>27.475306</v>
      </c>
      <c r="U109" s="100">
        <v>25.354185999999999</v>
      </c>
      <c r="V109" s="100">
        <v>25.354185999999999</v>
      </c>
      <c r="W109" s="100">
        <v>28.77064</v>
      </c>
      <c r="X109" s="100">
        <v>18.694558000000001</v>
      </c>
      <c r="Y109" s="100">
        <v>16.672070999999999</v>
      </c>
      <c r="Z109" s="100">
        <v>66.521496999999997</v>
      </c>
      <c r="AA109" s="100">
        <v>67</v>
      </c>
      <c r="AB109" s="100">
        <v>15.901456</v>
      </c>
      <c r="AC109" s="100">
        <v>4.1621671999999998</v>
      </c>
      <c r="AD109" s="100">
        <v>30657</v>
      </c>
      <c r="AE109" s="100">
        <v>3.3577124999999999</v>
      </c>
      <c r="AF109" s="100">
        <v>9.3415484000000006</v>
      </c>
      <c r="AH109" s="125">
        <v>2002</v>
      </c>
      <c r="AI109" s="100">
        <v>2716</v>
      </c>
      <c r="AJ109" s="100">
        <v>13.931627000000001</v>
      </c>
      <c r="AK109" s="100">
        <v>13.736986999999999</v>
      </c>
      <c r="AL109" s="100">
        <v>13.736986999999999</v>
      </c>
      <c r="AM109" s="100">
        <v>15.698881</v>
      </c>
      <c r="AN109" s="100">
        <v>9.9065255000000008</v>
      </c>
      <c r="AO109" s="100">
        <v>8.7460024999999995</v>
      </c>
      <c r="AP109" s="100">
        <v>66.522828000000004</v>
      </c>
      <c r="AQ109" s="100">
        <v>67</v>
      </c>
      <c r="AR109" s="100">
        <v>7.0681310000000002</v>
      </c>
      <c r="AS109" s="100">
        <v>2.0313072999999999</v>
      </c>
      <c r="AT109" s="100">
        <v>30831</v>
      </c>
      <c r="AU109" s="100">
        <v>1.6797839999999999</v>
      </c>
      <c r="AV109" s="100">
        <v>3.4325163999999999</v>
      </c>
      <c r="AW109" s="100">
        <v>7.8329000000000003E-3</v>
      </c>
      <c r="AY109" s="125">
        <v>2002</v>
      </c>
    </row>
    <row r="110" spans="2:51">
      <c r="B110" s="124">
        <v>2003</v>
      </c>
      <c r="C110" s="100">
        <v>9</v>
      </c>
      <c r="D110" s="100">
        <v>9.1953099999999996E-2</v>
      </c>
      <c r="E110" s="100">
        <v>9.7131400000000007E-2</v>
      </c>
      <c r="F110" s="100">
        <v>9.7131400000000007E-2</v>
      </c>
      <c r="G110" s="100">
        <v>0.1099797</v>
      </c>
      <c r="H110" s="100">
        <v>6.9604700000000005E-2</v>
      </c>
      <c r="I110" s="100">
        <v>5.9230600000000001E-2</v>
      </c>
      <c r="J110" s="100">
        <v>65.888889000000006</v>
      </c>
      <c r="K110" s="100">
        <v>72</v>
      </c>
      <c r="L110" s="100">
        <v>4.1850699999999998E-2</v>
      </c>
      <c r="M110" s="100">
        <v>1.31714E-2</v>
      </c>
      <c r="N110" s="100">
        <v>100</v>
      </c>
      <c r="O110" s="100">
        <v>1.07309E-2</v>
      </c>
      <c r="P110" s="100">
        <v>1.76825E-2</v>
      </c>
      <c r="R110" s="124">
        <v>2003</v>
      </c>
      <c r="S110" s="100">
        <v>2713</v>
      </c>
      <c r="T110" s="100">
        <v>27.312612000000001</v>
      </c>
      <c r="U110" s="100">
        <v>24.898005999999999</v>
      </c>
      <c r="V110" s="100">
        <v>24.898005999999999</v>
      </c>
      <c r="W110" s="100">
        <v>28.3401</v>
      </c>
      <c r="X110" s="100">
        <v>18.367359</v>
      </c>
      <c r="Y110" s="100">
        <v>16.420234000000001</v>
      </c>
      <c r="Z110" s="100">
        <v>66.713600999999997</v>
      </c>
      <c r="AA110" s="100">
        <v>67</v>
      </c>
      <c r="AB110" s="100">
        <v>16.065612999999999</v>
      </c>
      <c r="AC110" s="100">
        <v>4.2415808999999998</v>
      </c>
      <c r="AD110" s="100">
        <v>30505</v>
      </c>
      <c r="AE110" s="100">
        <v>3.3059368</v>
      </c>
      <c r="AF110" s="100">
        <v>9.4919083000000004</v>
      </c>
      <c r="AH110" s="124">
        <v>2003</v>
      </c>
      <c r="AI110" s="100">
        <v>2722</v>
      </c>
      <c r="AJ110" s="100">
        <v>13.80273</v>
      </c>
      <c r="AK110" s="100">
        <v>13.438631000000001</v>
      </c>
      <c r="AL110" s="100">
        <v>13.438631000000001</v>
      </c>
      <c r="AM110" s="100">
        <v>15.404552000000001</v>
      </c>
      <c r="AN110" s="100">
        <v>9.6989531000000007</v>
      </c>
      <c r="AO110" s="100">
        <v>8.5866713000000008</v>
      </c>
      <c r="AP110" s="100">
        <v>66.710874000000004</v>
      </c>
      <c r="AQ110" s="100">
        <v>67</v>
      </c>
      <c r="AR110" s="100">
        <v>7.0900188000000002</v>
      </c>
      <c r="AS110" s="100">
        <v>2.0575695999999999</v>
      </c>
      <c r="AT110" s="100">
        <v>30605</v>
      </c>
      <c r="AU110" s="100">
        <v>1.6502002</v>
      </c>
      <c r="AV110" s="100">
        <v>3.4507408000000002</v>
      </c>
      <c r="AW110" s="100">
        <v>3.9012000000000001E-3</v>
      </c>
      <c r="AY110" s="124">
        <v>2003</v>
      </c>
    </row>
    <row r="111" spans="2:51">
      <c r="B111" s="125">
        <v>2004</v>
      </c>
      <c r="C111" s="100">
        <v>20</v>
      </c>
      <c r="D111" s="100">
        <v>0.2021029</v>
      </c>
      <c r="E111" s="100">
        <v>0.2158109</v>
      </c>
      <c r="F111" s="100">
        <v>0.2158109</v>
      </c>
      <c r="G111" s="100">
        <v>0.25654979999999999</v>
      </c>
      <c r="H111" s="100">
        <v>0.1422805</v>
      </c>
      <c r="I111" s="100">
        <v>0.11320280000000001</v>
      </c>
      <c r="J111" s="100">
        <v>71.7</v>
      </c>
      <c r="K111" s="100">
        <v>77</v>
      </c>
      <c r="L111" s="100">
        <v>9.1612799999999994E-2</v>
      </c>
      <c r="M111" s="100">
        <v>2.9241900000000001E-2</v>
      </c>
      <c r="N111" s="100">
        <v>142</v>
      </c>
      <c r="O111" s="100">
        <v>1.5088799999999999E-2</v>
      </c>
      <c r="P111" s="100">
        <v>2.5795999999999999E-2</v>
      </c>
      <c r="R111" s="125">
        <v>2004</v>
      </c>
      <c r="S111" s="100">
        <v>2641</v>
      </c>
      <c r="T111" s="100">
        <v>26.313244000000001</v>
      </c>
      <c r="U111" s="100">
        <v>23.730404</v>
      </c>
      <c r="V111" s="100">
        <v>23.730404</v>
      </c>
      <c r="W111" s="100">
        <v>26.998062999999998</v>
      </c>
      <c r="X111" s="100">
        <v>17.458326</v>
      </c>
      <c r="Y111" s="100">
        <v>15.587763000000001</v>
      </c>
      <c r="Z111" s="100">
        <v>66.991291000000004</v>
      </c>
      <c r="AA111" s="100">
        <v>67</v>
      </c>
      <c r="AB111" s="100">
        <v>15.515216000000001</v>
      </c>
      <c r="AC111" s="100">
        <v>4.1192894000000004</v>
      </c>
      <c r="AD111" s="100">
        <v>28955</v>
      </c>
      <c r="AE111" s="100">
        <v>3.1079954999999999</v>
      </c>
      <c r="AF111" s="100">
        <v>9.2182843999999999</v>
      </c>
      <c r="AH111" s="125">
        <v>2004</v>
      </c>
      <c r="AI111" s="100">
        <v>2661</v>
      </c>
      <c r="AJ111" s="100">
        <v>13.349907999999999</v>
      </c>
      <c r="AK111" s="100">
        <v>12.842302</v>
      </c>
      <c r="AL111" s="100">
        <v>12.842302</v>
      </c>
      <c r="AM111" s="100">
        <v>14.715843</v>
      </c>
      <c r="AN111" s="100">
        <v>9.2485531000000005</v>
      </c>
      <c r="AO111" s="100">
        <v>8.1763601999999995</v>
      </c>
      <c r="AP111" s="100">
        <v>67.026681999999994</v>
      </c>
      <c r="AQ111" s="100">
        <v>67</v>
      </c>
      <c r="AR111" s="100">
        <v>6.8488920000000002</v>
      </c>
      <c r="AS111" s="100">
        <v>2.0081806000000002</v>
      </c>
      <c r="AT111" s="100">
        <v>29097</v>
      </c>
      <c r="AU111" s="100">
        <v>1.5537236000000001</v>
      </c>
      <c r="AV111" s="100">
        <v>3.3654568999999999</v>
      </c>
      <c r="AW111" s="100">
        <v>9.0942999999999996E-3</v>
      </c>
      <c r="AY111" s="125">
        <v>2004</v>
      </c>
    </row>
    <row r="112" spans="2:51">
      <c r="B112" s="124">
        <v>2005</v>
      </c>
      <c r="C112" s="100">
        <v>17</v>
      </c>
      <c r="D112" s="100">
        <v>0.16966690000000001</v>
      </c>
      <c r="E112" s="100">
        <v>0.18487880000000001</v>
      </c>
      <c r="F112" s="100">
        <v>0.18487880000000001</v>
      </c>
      <c r="G112" s="100">
        <v>0.22004870000000001</v>
      </c>
      <c r="H112" s="100">
        <v>0.1166962</v>
      </c>
      <c r="I112" s="100">
        <v>9.4468200000000002E-2</v>
      </c>
      <c r="J112" s="100">
        <v>72.352941000000001</v>
      </c>
      <c r="K112" s="100">
        <v>78</v>
      </c>
      <c r="L112" s="100">
        <v>7.7135999999999996E-2</v>
      </c>
      <c r="M112" s="100">
        <v>2.5282200000000001E-2</v>
      </c>
      <c r="N112" s="100">
        <v>111</v>
      </c>
      <c r="O112" s="100">
        <v>1.16626E-2</v>
      </c>
      <c r="P112" s="100">
        <v>2.0121699999999999E-2</v>
      </c>
      <c r="R112" s="124">
        <v>2005</v>
      </c>
      <c r="S112" s="100">
        <v>2719</v>
      </c>
      <c r="T112" s="100">
        <v>26.769158999999998</v>
      </c>
      <c r="U112" s="100">
        <v>23.902777</v>
      </c>
      <c r="V112" s="100">
        <v>23.902777</v>
      </c>
      <c r="W112" s="100">
        <v>27.131851000000001</v>
      </c>
      <c r="X112" s="100">
        <v>17.642132</v>
      </c>
      <c r="Y112" s="100">
        <v>15.774193</v>
      </c>
      <c r="Z112" s="100">
        <v>66.620816000000005</v>
      </c>
      <c r="AA112" s="100">
        <v>66</v>
      </c>
      <c r="AB112" s="100">
        <v>15.823779</v>
      </c>
      <c r="AC112" s="100">
        <v>4.2837111999999999</v>
      </c>
      <c r="AD112" s="100">
        <v>31032</v>
      </c>
      <c r="AE112" s="100">
        <v>3.2938032000000002</v>
      </c>
      <c r="AF112" s="100">
        <v>9.8794360000000001</v>
      </c>
      <c r="AH112" s="124">
        <v>2005</v>
      </c>
      <c r="AI112" s="100">
        <v>2736</v>
      </c>
      <c r="AJ112" s="100">
        <v>13.560098999999999</v>
      </c>
      <c r="AK112" s="100">
        <v>12.883169000000001</v>
      </c>
      <c r="AL112" s="100">
        <v>12.883169000000001</v>
      </c>
      <c r="AM112" s="100">
        <v>14.727159</v>
      </c>
      <c r="AN112" s="100">
        <v>9.3139517000000005</v>
      </c>
      <c r="AO112" s="100">
        <v>8.2501589000000006</v>
      </c>
      <c r="AP112" s="100">
        <v>66.656433000000007</v>
      </c>
      <c r="AQ112" s="100">
        <v>67</v>
      </c>
      <c r="AR112" s="100">
        <v>6.9756768999999998</v>
      </c>
      <c r="AS112" s="100">
        <v>2.0931193000000001</v>
      </c>
      <c r="AT112" s="100">
        <v>31143</v>
      </c>
      <c r="AU112" s="100">
        <v>1.6443901999999999</v>
      </c>
      <c r="AV112" s="100">
        <v>3.5972236999999998</v>
      </c>
      <c r="AW112" s="100">
        <v>7.7346000000000003E-3</v>
      </c>
      <c r="AY112" s="124">
        <v>2005</v>
      </c>
    </row>
    <row r="113" spans="2:51">
      <c r="B113" s="124">
        <v>2006</v>
      </c>
      <c r="C113" s="100">
        <v>26</v>
      </c>
      <c r="D113" s="100">
        <v>0.25591999999999998</v>
      </c>
      <c r="E113" s="100">
        <v>0.27619700000000003</v>
      </c>
      <c r="F113" s="100">
        <v>0.27619700000000003</v>
      </c>
      <c r="G113" s="100">
        <v>0.32129930000000001</v>
      </c>
      <c r="H113" s="100">
        <v>0.1762415</v>
      </c>
      <c r="I113" s="100">
        <v>0.14625779999999999</v>
      </c>
      <c r="J113" s="100">
        <v>72</v>
      </c>
      <c r="K113" s="100">
        <v>76</v>
      </c>
      <c r="L113" s="100">
        <v>0.1161336</v>
      </c>
      <c r="M113" s="100">
        <v>3.7925199999999999E-2</v>
      </c>
      <c r="N113" s="100">
        <v>171</v>
      </c>
      <c r="O113" s="100">
        <v>1.7735399999999998E-2</v>
      </c>
      <c r="P113" s="100">
        <v>3.1550700000000001E-2</v>
      </c>
      <c r="R113" s="124">
        <v>2006</v>
      </c>
      <c r="S113" s="100">
        <v>2617</v>
      </c>
      <c r="T113" s="100">
        <v>25.428647999999999</v>
      </c>
      <c r="U113" s="100">
        <v>22.348958</v>
      </c>
      <c r="V113" s="100">
        <v>22.348958</v>
      </c>
      <c r="W113" s="100">
        <v>25.508731000000001</v>
      </c>
      <c r="X113" s="100">
        <v>16.303552</v>
      </c>
      <c r="Y113" s="100">
        <v>14.487740000000001</v>
      </c>
      <c r="Z113" s="100">
        <v>67.702331000000001</v>
      </c>
      <c r="AA113" s="100">
        <v>68</v>
      </c>
      <c r="AB113" s="100">
        <v>15.055804999999999</v>
      </c>
      <c r="AC113" s="100">
        <v>4.0148504999999997</v>
      </c>
      <c r="AD113" s="100">
        <v>27739</v>
      </c>
      <c r="AE113" s="100">
        <v>2.9069207000000001</v>
      </c>
      <c r="AF113" s="100">
        <v>8.8738107999999993</v>
      </c>
      <c r="AH113" s="124">
        <v>2006</v>
      </c>
      <c r="AI113" s="100">
        <v>2643</v>
      </c>
      <c r="AJ113" s="100">
        <v>12.923595000000001</v>
      </c>
      <c r="AK113" s="100">
        <v>12.118833</v>
      </c>
      <c r="AL113" s="100">
        <v>12.118833</v>
      </c>
      <c r="AM113" s="100">
        <v>13.927633999999999</v>
      </c>
      <c r="AN113" s="100">
        <v>8.6576524999999993</v>
      </c>
      <c r="AO113" s="100">
        <v>7.6214335999999996</v>
      </c>
      <c r="AP113" s="100">
        <v>67.744607999999999</v>
      </c>
      <c r="AQ113" s="100">
        <v>68</v>
      </c>
      <c r="AR113" s="100">
        <v>6.6457128000000001</v>
      </c>
      <c r="AS113" s="100">
        <v>1.9762373</v>
      </c>
      <c r="AT113" s="100">
        <v>27910</v>
      </c>
      <c r="AU113" s="100">
        <v>1.4548464999999999</v>
      </c>
      <c r="AV113" s="100">
        <v>3.2659394000000002</v>
      </c>
      <c r="AW113" s="100">
        <v>1.23584E-2</v>
      </c>
      <c r="AY113" s="124">
        <v>2006</v>
      </c>
    </row>
    <row r="114" spans="2:51">
      <c r="B114" s="124">
        <v>2007</v>
      </c>
      <c r="C114" s="100">
        <v>26</v>
      </c>
      <c r="D114" s="100">
        <v>0.2511195</v>
      </c>
      <c r="E114" s="100">
        <v>0.26446419999999998</v>
      </c>
      <c r="F114" s="100">
        <v>0.26446419999999998</v>
      </c>
      <c r="G114" s="100">
        <v>0.30740800000000001</v>
      </c>
      <c r="H114" s="100">
        <v>0.16959830000000001</v>
      </c>
      <c r="I114" s="100">
        <v>0.1377679</v>
      </c>
      <c r="J114" s="100">
        <v>72.346153999999999</v>
      </c>
      <c r="K114" s="100">
        <v>76</v>
      </c>
      <c r="L114" s="100">
        <v>0.1140451</v>
      </c>
      <c r="M114" s="100">
        <v>3.6843399999999998E-2</v>
      </c>
      <c r="N114" s="100">
        <v>169</v>
      </c>
      <c r="O114" s="100">
        <v>1.7207699999999999E-2</v>
      </c>
      <c r="P114" s="100">
        <v>3.0859000000000001E-2</v>
      </c>
      <c r="R114" s="124">
        <v>2007</v>
      </c>
      <c r="S114" s="100">
        <v>2683</v>
      </c>
      <c r="T114" s="100">
        <v>25.615845</v>
      </c>
      <c r="U114" s="100">
        <v>22.322234000000002</v>
      </c>
      <c r="V114" s="100">
        <v>22.322234000000002</v>
      </c>
      <c r="W114" s="100">
        <v>25.499476999999999</v>
      </c>
      <c r="X114" s="100">
        <v>16.293581</v>
      </c>
      <c r="Y114" s="100">
        <v>14.482282</v>
      </c>
      <c r="Z114" s="100">
        <v>67.783823999999996</v>
      </c>
      <c r="AA114" s="100">
        <v>68</v>
      </c>
      <c r="AB114" s="100">
        <v>15.302572</v>
      </c>
      <c r="AC114" s="100">
        <v>3.9875158000000002</v>
      </c>
      <c r="AD114" s="100">
        <v>28152</v>
      </c>
      <c r="AE114" s="100">
        <v>2.8990594000000001</v>
      </c>
      <c r="AF114" s="100">
        <v>8.7280574000000009</v>
      </c>
      <c r="AH114" s="124">
        <v>2007</v>
      </c>
      <c r="AI114" s="100">
        <v>2709</v>
      </c>
      <c r="AJ114" s="100">
        <v>13.006766000000001</v>
      </c>
      <c r="AK114" s="100">
        <v>12.075424999999999</v>
      </c>
      <c r="AL114" s="100">
        <v>12.075424999999999</v>
      </c>
      <c r="AM114" s="100">
        <v>13.88527</v>
      </c>
      <c r="AN114" s="100">
        <v>8.6378477</v>
      </c>
      <c r="AO114" s="100">
        <v>7.6066212000000002</v>
      </c>
      <c r="AP114" s="100">
        <v>67.827612000000002</v>
      </c>
      <c r="AQ114" s="100">
        <v>68</v>
      </c>
      <c r="AR114" s="100">
        <v>6.7169175000000001</v>
      </c>
      <c r="AS114" s="100">
        <v>1.9651225000000001</v>
      </c>
      <c r="AT114" s="100">
        <v>28321</v>
      </c>
      <c r="AU114" s="100">
        <v>1.4499872</v>
      </c>
      <c r="AV114" s="100">
        <v>3.2545467000000001</v>
      </c>
      <c r="AW114" s="100">
        <v>1.18476E-2</v>
      </c>
      <c r="AY114" s="124">
        <v>2007</v>
      </c>
    </row>
    <row r="115" spans="2:51">
      <c r="B115" s="124">
        <v>2008</v>
      </c>
      <c r="C115" s="100">
        <v>14</v>
      </c>
      <c r="D115" s="100">
        <v>0.13242470000000001</v>
      </c>
      <c r="E115" s="100">
        <v>0.1288686</v>
      </c>
      <c r="F115" s="100">
        <v>0.1288686</v>
      </c>
      <c r="G115" s="100">
        <v>0.15265529999999999</v>
      </c>
      <c r="H115" s="100">
        <v>9.15329E-2</v>
      </c>
      <c r="I115" s="100">
        <v>8.2890800000000001E-2</v>
      </c>
      <c r="J115" s="100">
        <v>69.142857000000006</v>
      </c>
      <c r="K115" s="100">
        <v>68</v>
      </c>
      <c r="L115" s="100">
        <v>5.8545600000000003E-2</v>
      </c>
      <c r="M115" s="100">
        <v>1.9035199999999999E-2</v>
      </c>
      <c r="N115" s="100">
        <v>112</v>
      </c>
      <c r="O115" s="100">
        <v>1.1169699999999999E-2</v>
      </c>
      <c r="P115" s="100">
        <v>2.0039299999999999E-2</v>
      </c>
      <c r="R115" s="124">
        <v>2008</v>
      </c>
      <c r="S115" s="100">
        <v>2775</v>
      </c>
      <c r="T115" s="100">
        <v>25.990072000000001</v>
      </c>
      <c r="U115" s="100">
        <v>22.569165000000002</v>
      </c>
      <c r="V115" s="100">
        <v>22.569165000000002</v>
      </c>
      <c r="W115" s="100">
        <v>25.721533000000001</v>
      </c>
      <c r="X115" s="100">
        <v>16.498248</v>
      </c>
      <c r="Y115" s="100">
        <v>14.672962999999999</v>
      </c>
      <c r="Z115" s="100">
        <v>67.607568000000001</v>
      </c>
      <c r="AA115" s="100">
        <v>68</v>
      </c>
      <c r="AB115" s="100">
        <v>14.991896000000001</v>
      </c>
      <c r="AC115" s="100">
        <v>3.9418733000000001</v>
      </c>
      <c r="AD115" s="100">
        <v>29698</v>
      </c>
      <c r="AE115" s="100">
        <v>2.9992041999999999</v>
      </c>
      <c r="AF115" s="100">
        <v>9.2748861999999992</v>
      </c>
      <c r="AH115" s="124">
        <v>2008</v>
      </c>
      <c r="AI115" s="100">
        <v>2789</v>
      </c>
      <c r="AJ115" s="100">
        <v>13.125201000000001</v>
      </c>
      <c r="AK115" s="100">
        <v>12.119878999999999</v>
      </c>
      <c r="AL115" s="100">
        <v>12.119878999999999</v>
      </c>
      <c r="AM115" s="100">
        <v>13.903535</v>
      </c>
      <c r="AN115" s="100">
        <v>8.6957669000000006</v>
      </c>
      <c r="AO115" s="100">
        <v>7.6705756999999997</v>
      </c>
      <c r="AP115" s="100">
        <v>67.615273999999999</v>
      </c>
      <c r="AQ115" s="100">
        <v>68</v>
      </c>
      <c r="AR115" s="100">
        <v>6.5742640000000003</v>
      </c>
      <c r="AS115" s="100">
        <v>1.9375321000000001</v>
      </c>
      <c r="AT115" s="100">
        <v>29810</v>
      </c>
      <c r="AU115" s="100">
        <v>1.4958049</v>
      </c>
      <c r="AV115" s="100">
        <v>3.3909642</v>
      </c>
      <c r="AW115" s="100">
        <v>5.7099000000000004E-3</v>
      </c>
      <c r="AY115" s="124">
        <v>2008</v>
      </c>
    </row>
    <row r="116" spans="2:51">
      <c r="B116" s="124">
        <v>2009</v>
      </c>
      <c r="C116" s="100">
        <v>27</v>
      </c>
      <c r="D116" s="100">
        <v>0.2499816</v>
      </c>
      <c r="E116" s="100">
        <v>0.25327870000000002</v>
      </c>
      <c r="F116" s="100">
        <v>0.25327870000000002</v>
      </c>
      <c r="G116" s="100">
        <v>0.30085260000000003</v>
      </c>
      <c r="H116" s="100">
        <v>0.1704494</v>
      </c>
      <c r="I116" s="100">
        <v>0.15089449999999999</v>
      </c>
      <c r="J116" s="100">
        <v>70.740741</v>
      </c>
      <c r="K116" s="100">
        <v>70</v>
      </c>
      <c r="L116" s="100">
        <v>0.1139577</v>
      </c>
      <c r="M116" s="100">
        <v>3.7334100000000002E-2</v>
      </c>
      <c r="N116" s="100">
        <v>232</v>
      </c>
      <c r="O116" s="100">
        <v>2.2648999999999999E-2</v>
      </c>
      <c r="P116" s="100">
        <v>4.1258000000000003E-2</v>
      </c>
      <c r="R116" s="124">
        <v>2009</v>
      </c>
      <c r="S116" s="100">
        <v>2772</v>
      </c>
      <c r="T116" s="100">
        <v>25.452545000000001</v>
      </c>
      <c r="U116" s="100">
        <v>22.053495999999999</v>
      </c>
      <c r="V116" s="100">
        <v>22.053495999999999</v>
      </c>
      <c r="W116" s="100">
        <v>25.118621999999998</v>
      </c>
      <c r="X116" s="100">
        <v>16.083658</v>
      </c>
      <c r="Y116" s="100">
        <v>14.332673</v>
      </c>
      <c r="Z116" s="100">
        <v>67.750721999999996</v>
      </c>
      <c r="AA116" s="100">
        <v>68</v>
      </c>
      <c r="AB116" s="100">
        <v>15.170752999999999</v>
      </c>
      <c r="AC116" s="100">
        <v>4.0502630000000002</v>
      </c>
      <c r="AD116" s="100">
        <v>29134</v>
      </c>
      <c r="AE116" s="100">
        <v>2.8834230999999999</v>
      </c>
      <c r="AF116" s="100">
        <v>8.8938410999999995</v>
      </c>
      <c r="AH116" s="124">
        <v>2009</v>
      </c>
      <c r="AI116" s="100">
        <v>2799</v>
      </c>
      <c r="AJ116" s="100">
        <v>12.903581000000001</v>
      </c>
      <c r="AK116" s="100">
        <v>11.877162999999999</v>
      </c>
      <c r="AL116" s="100">
        <v>11.877162999999999</v>
      </c>
      <c r="AM116" s="100">
        <v>13.61716</v>
      </c>
      <c r="AN116" s="100">
        <v>8.5036591000000001</v>
      </c>
      <c r="AO116" s="100">
        <v>7.5195752000000002</v>
      </c>
      <c r="AP116" s="100">
        <v>67.779563999999993</v>
      </c>
      <c r="AQ116" s="100">
        <v>68</v>
      </c>
      <c r="AR116" s="100">
        <v>6.6698439</v>
      </c>
      <c r="AS116" s="100">
        <v>1.988491</v>
      </c>
      <c r="AT116" s="100">
        <v>29366</v>
      </c>
      <c r="AU116" s="100">
        <v>1.4432419000000001</v>
      </c>
      <c r="AV116" s="100">
        <v>3.2999584</v>
      </c>
      <c r="AW116" s="100">
        <v>1.14847E-2</v>
      </c>
      <c r="AY116" s="124">
        <v>2009</v>
      </c>
    </row>
    <row r="117" spans="2:51">
      <c r="B117" s="124">
        <v>2010</v>
      </c>
      <c r="C117" s="100">
        <v>24</v>
      </c>
      <c r="D117" s="100">
        <v>0.21882180000000001</v>
      </c>
      <c r="E117" s="100">
        <v>0.223354</v>
      </c>
      <c r="F117" s="100">
        <v>0.223354</v>
      </c>
      <c r="G117" s="100">
        <v>0.27296160000000003</v>
      </c>
      <c r="H117" s="100">
        <v>0.13724420000000001</v>
      </c>
      <c r="I117" s="100">
        <v>0.11661970000000001</v>
      </c>
      <c r="J117" s="100">
        <v>75.916667000000004</v>
      </c>
      <c r="K117" s="100">
        <v>76</v>
      </c>
      <c r="L117" s="100">
        <v>9.7731799999999994E-2</v>
      </c>
      <c r="M117" s="100">
        <v>3.26602E-2</v>
      </c>
      <c r="N117" s="100">
        <v>107</v>
      </c>
      <c r="O117" s="100">
        <v>1.0292300000000001E-2</v>
      </c>
      <c r="P117" s="100">
        <v>1.9110800000000001E-2</v>
      </c>
      <c r="R117" s="124">
        <v>2010</v>
      </c>
      <c r="S117" s="100">
        <v>2842</v>
      </c>
      <c r="T117" s="100">
        <v>25.687100999999998</v>
      </c>
      <c r="U117" s="100">
        <v>21.777882000000002</v>
      </c>
      <c r="V117" s="100">
        <v>21.777882000000002</v>
      </c>
      <c r="W117" s="100">
        <v>24.971753</v>
      </c>
      <c r="X117" s="100">
        <v>15.682759000000001</v>
      </c>
      <c r="Y117" s="100">
        <v>13.892488</v>
      </c>
      <c r="Z117" s="100">
        <v>68.973609999999994</v>
      </c>
      <c r="AA117" s="100">
        <v>69</v>
      </c>
      <c r="AB117" s="100">
        <v>15.154909</v>
      </c>
      <c r="AC117" s="100">
        <v>4.0606381000000003</v>
      </c>
      <c r="AD117" s="100">
        <v>27690</v>
      </c>
      <c r="AE117" s="100">
        <v>2.6982488999999998</v>
      </c>
      <c r="AF117" s="100">
        <v>8.6426996999999997</v>
      </c>
      <c r="AH117" s="124">
        <v>2010</v>
      </c>
      <c r="AI117" s="100">
        <v>2866</v>
      </c>
      <c r="AJ117" s="100">
        <v>13.008499</v>
      </c>
      <c r="AK117" s="100">
        <v>11.765597</v>
      </c>
      <c r="AL117" s="100">
        <v>11.765597</v>
      </c>
      <c r="AM117" s="100">
        <v>13.587147</v>
      </c>
      <c r="AN117" s="100">
        <v>8.3051359999999992</v>
      </c>
      <c r="AO117" s="100">
        <v>7.2966213</v>
      </c>
      <c r="AP117" s="100">
        <v>69.031751999999997</v>
      </c>
      <c r="AQ117" s="100">
        <v>69</v>
      </c>
      <c r="AR117" s="100">
        <v>6.6174093999999997</v>
      </c>
      <c r="AS117" s="100">
        <v>1.9975883999999999</v>
      </c>
      <c r="AT117" s="100">
        <v>27797</v>
      </c>
      <c r="AU117" s="100">
        <v>1.3455566999999999</v>
      </c>
      <c r="AV117" s="100">
        <v>3.1577524000000001</v>
      </c>
      <c r="AW117" s="100">
        <v>1.0255999999999999E-2</v>
      </c>
      <c r="AY117" s="124">
        <v>2010</v>
      </c>
    </row>
    <row r="118" spans="2:51">
      <c r="B118" s="124">
        <v>2011</v>
      </c>
      <c r="C118" s="100">
        <v>23</v>
      </c>
      <c r="D118" s="100">
        <v>0.20686740000000001</v>
      </c>
      <c r="E118" s="100">
        <v>0.20169010000000001</v>
      </c>
      <c r="F118" s="100">
        <v>0.20169010000000001</v>
      </c>
      <c r="G118" s="100">
        <v>0.2477297</v>
      </c>
      <c r="H118" s="100">
        <v>0.12662399999999999</v>
      </c>
      <c r="I118" s="100">
        <v>0.1047845</v>
      </c>
      <c r="J118" s="100">
        <v>75.782608999999994</v>
      </c>
      <c r="K118" s="100">
        <v>77</v>
      </c>
      <c r="L118" s="100">
        <v>9.2933000000000002E-2</v>
      </c>
      <c r="M118" s="100">
        <v>3.0532299999999998E-2</v>
      </c>
      <c r="N118" s="100">
        <v>120</v>
      </c>
      <c r="O118" s="100">
        <v>1.1395799999999999E-2</v>
      </c>
      <c r="P118" s="100">
        <v>2.20711E-2</v>
      </c>
      <c r="R118" s="124">
        <v>2011</v>
      </c>
      <c r="S118" s="100">
        <v>2915</v>
      </c>
      <c r="T118" s="100">
        <v>25.976247999999998</v>
      </c>
      <c r="U118" s="100">
        <v>21.91403</v>
      </c>
      <c r="V118" s="100">
        <v>21.91403</v>
      </c>
      <c r="W118" s="100">
        <v>25.07629</v>
      </c>
      <c r="X118" s="100">
        <v>15.821221</v>
      </c>
      <c r="Y118" s="100">
        <v>14.042751000000001</v>
      </c>
      <c r="Z118" s="100">
        <v>68.744767999999993</v>
      </c>
      <c r="AA118" s="100">
        <v>69</v>
      </c>
      <c r="AB118" s="100">
        <v>15.355845</v>
      </c>
      <c r="AC118" s="100">
        <v>4.0711152999999998</v>
      </c>
      <c r="AD118" s="100">
        <v>28701</v>
      </c>
      <c r="AE118" s="100">
        <v>2.7586868</v>
      </c>
      <c r="AF118" s="100">
        <v>8.7777621000000003</v>
      </c>
      <c r="AH118" s="124">
        <v>2011</v>
      </c>
      <c r="AI118" s="100">
        <v>2938</v>
      </c>
      <c r="AJ118" s="100">
        <v>13.151284</v>
      </c>
      <c r="AK118" s="100">
        <v>11.777393999999999</v>
      </c>
      <c r="AL118" s="100">
        <v>11.777393999999999</v>
      </c>
      <c r="AM118" s="100">
        <v>13.568389</v>
      </c>
      <c r="AN118" s="100">
        <v>8.3478841999999993</v>
      </c>
      <c r="AO118" s="100">
        <v>7.3504141000000001</v>
      </c>
      <c r="AP118" s="100">
        <v>68.799863999999999</v>
      </c>
      <c r="AQ118" s="100">
        <v>69</v>
      </c>
      <c r="AR118" s="100">
        <v>6.7181926000000001</v>
      </c>
      <c r="AS118" s="100">
        <v>1.9995643999999999</v>
      </c>
      <c r="AT118" s="100">
        <v>28821</v>
      </c>
      <c r="AU118" s="100">
        <v>1.3767526000000001</v>
      </c>
      <c r="AV118" s="100">
        <v>3.3102018000000002</v>
      </c>
      <c r="AW118" s="100">
        <v>9.2037000000000004E-3</v>
      </c>
      <c r="AY118" s="124">
        <v>2011</v>
      </c>
    </row>
    <row r="119" spans="2:51">
      <c r="B119" s="124">
        <v>2012</v>
      </c>
      <c r="C119" s="100">
        <v>24</v>
      </c>
      <c r="D119" s="100">
        <v>0.21214859999999999</v>
      </c>
      <c r="E119" s="100">
        <v>0.20490459999999999</v>
      </c>
      <c r="F119" s="100">
        <v>0.20490459999999999</v>
      </c>
      <c r="G119" s="100">
        <v>0.241947</v>
      </c>
      <c r="H119" s="100">
        <v>0.13608960000000001</v>
      </c>
      <c r="I119" s="100">
        <v>0.1131863</v>
      </c>
      <c r="J119" s="100">
        <v>71.75</v>
      </c>
      <c r="K119" s="100">
        <v>72.5</v>
      </c>
      <c r="L119" s="100">
        <v>9.77079E-2</v>
      </c>
      <c r="M119" s="100">
        <v>3.2088100000000001E-2</v>
      </c>
      <c r="N119" s="100">
        <v>149</v>
      </c>
      <c r="O119" s="100">
        <v>1.3917499999999999E-2</v>
      </c>
      <c r="P119" s="100">
        <v>2.81747E-2</v>
      </c>
      <c r="R119" s="124">
        <v>2012</v>
      </c>
      <c r="S119" s="100">
        <v>2795</v>
      </c>
      <c r="T119" s="100">
        <v>24.484401999999999</v>
      </c>
      <c r="U119" s="100">
        <v>20.564572999999999</v>
      </c>
      <c r="V119" s="100">
        <v>20.564572999999999</v>
      </c>
      <c r="W119" s="100">
        <v>23.518260999999999</v>
      </c>
      <c r="X119" s="100">
        <v>14.873039</v>
      </c>
      <c r="Y119" s="100">
        <v>13.211423999999999</v>
      </c>
      <c r="Z119" s="100">
        <v>68.766011000000006</v>
      </c>
      <c r="AA119" s="100">
        <v>69</v>
      </c>
      <c r="AB119" s="100">
        <v>14.754791000000001</v>
      </c>
      <c r="AC119" s="100">
        <v>3.8656229</v>
      </c>
      <c r="AD119" s="100">
        <v>27247</v>
      </c>
      <c r="AE119" s="100">
        <v>2.5745255999999999</v>
      </c>
      <c r="AF119" s="100">
        <v>8.5275321000000002</v>
      </c>
      <c r="AH119" s="124">
        <v>2012</v>
      </c>
      <c r="AI119" s="100">
        <v>2819</v>
      </c>
      <c r="AJ119" s="100">
        <v>12.403064000000001</v>
      </c>
      <c r="AK119" s="100">
        <v>11.024888000000001</v>
      </c>
      <c r="AL119" s="100">
        <v>11.024888000000001</v>
      </c>
      <c r="AM119" s="100">
        <v>12.686169</v>
      </c>
      <c r="AN119" s="100">
        <v>7.8406095000000002</v>
      </c>
      <c r="AO119" s="100">
        <v>6.9136759000000003</v>
      </c>
      <c r="AP119" s="100">
        <v>68.791415000000001</v>
      </c>
      <c r="AQ119" s="100">
        <v>69</v>
      </c>
      <c r="AR119" s="100">
        <v>6.4795660000000002</v>
      </c>
      <c r="AS119" s="100">
        <v>1.9164095000000001</v>
      </c>
      <c r="AT119" s="100">
        <v>27396</v>
      </c>
      <c r="AU119" s="100">
        <v>1.2868442</v>
      </c>
      <c r="AV119" s="100">
        <v>3.2292855999999999</v>
      </c>
      <c r="AW119" s="100">
        <v>9.9640000000000006E-3</v>
      </c>
      <c r="AY119" s="124">
        <v>2012</v>
      </c>
    </row>
    <row r="120" spans="2:51">
      <c r="B120" s="124">
        <v>2013</v>
      </c>
      <c r="C120" s="100">
        <v>30</v>
      </c>
      <c r="D120" s="100">
        <v>0.2607429</v>
      </c>
      <c r="E120" s="100">
        <v>0.24411759999999999</v>
      </c>
      <c r="F120" s="100">
        <v>0.24411759999999999</v>
      </c>
      <c r="G120" s="100">
        <v>0.291356</v>
      </c>
      <c r="H120" s="100">
        <v>0.1629236</v>
      </c>
      <c r="I120" s="100">
        <v>0.13868330000000001</v>
      </c>
      <c r="J120" s="100">
        <v>71.8</v>
      </c>
      <c r="K120" s="100">
        <v>70.5</v>
      </c>
      <c r="L120" s="100">
        <v>0.11887780000000001</v>
      </c>
      <c r="M120" s="100">
        <v>3.9587200000000003E-2</v>
      </c>
      <c r="N120" s="100">
        <v>219</v>
      </c>
      <c r="O120" s="100">
        <v>2.0131799999999998E-2</v>
      </c>
      <c r="P120" s="100">
        <v>4.0903799999999997E-2</v>
      </c>
      <c r="R120" s="124">
        <v>2013</v>
      </c>
      <c r="S120" s="100">
        <v>2862</v>
      </c>
      <c r="T120" s="100">
        <v>24.647414000000001</v>
      </c>
      <c r="U120" s="100">
        <v>20.432480000000002</v>
      </c>
      <c r="V120" s="100">
        <v>20.432480000000002</v>
      </c>
      <c r="W120" s="100">
        <v>23.412051000000002</v>
      </c>
      <c r="X120" s="100">
        <v>14.675853999999999</v>
      </c>
      <c r="Y120" s="100">
        <v>12.978768000000001</v>
      </c>
      <c r="Z120" s="100">
        <v>69.227463</v>
      </c>
      <c r="AA120" s="100">
        <v>69</v>
      </c>
      <c r="AB120" s="100">
        <v>14.724494999999999</v>
      </c>
      <c r="AC120" s="100">
        <v>3.98075</v>
      </c>
      <c r="AD120" s="100">
        <v>27267</v>
      </c>
      <c r="AE120" s="100">
        <v>2.5331215999999999</v>
      </c>
      <c r="AF120" s="100">
        <v>8.3739228000000008</v>
      </c>
      <c r="AH120" s="124">
        <v>2013</v>
      </c>
      <c r="AI120" s="100">
        <v>2892</v>
      </c>
      <c r="AJ120" s="100">
        <v>12.510083</v>
      </c>
      <c r="AK120" s="100">
        <v>10.995994</v>
      </c>
      <c r="AL120" s="100">
        <v>10.995994</v>
      </c>
      <c r="AM120" s="100">
        <v>12.681535</v>
      </c>
      <c r="AN120" s="100">
        <v>7.7656065999999999</v>
      </c>
      <c r="AO120" s="100">
        <v>6.8197172000000004</v>
      </c>
      <c r="AP120" s="100">
        <v>69.254148999999998</v>
      </c>
      <c r="AQ120" s="100">
        <v>69</v>
      </c>
      <c r="AR120" s="100">
        <v>6.4737090000000004</v>
      </c>
      <c r="AS120" s="100">
        <v>1.9583147000000001</v>
      </c>
      <c r="AT120" s="100">
        <v>27486</v>
      </c>
      <c r="AU120" s="100">
        <v>1.2700011</v>
      </c>
      <c r="AV120" s="100">
        <v>3.1922565999999999</v>
      </c>
      <c r="AW120" s="100">
        <v>1.19475E-2</v>
      </c>
      <c r="AY120" s="124">
        <v>2013</v>
      </c>
    </row>
    <row r="121" spans="2:51">
      <c r="B121" s="124">
        <v>2014</v>
      </c>
      <c r="C121" s="100">
        <v>30</v>
      </c>
      <c r="D121" s="100">
        <v>0.25710339999999998</v>
      </c>
      <c r="E121" s="100">
        <v>0.24433750000000001</v>
      </c>
      <c r="F121" s="100">
        <v>0.24433750000000001</v>
      </c>
      <c r="G121" s="100">
        <v>0.2810377</v>
      </c>
      <c r="H121" s="100">
        <v>0.16689100000000001</v>
      </c>
      <c r="I121" s="100">
        <v>0.14471519999999999</v>
      </c>
      <c r="J121" s="100">
        <v>70.5</v>
      </c>
      <c r="K121" s="100">
        <v>72</v>
      </c>
      <c r="L121" s="100">
        <v>0.1200288</v>
      </c>
      <c r="M121" s="100">
        <v>3.8294099999999998E-2</v>
      </c>
      <c r="N121" s="100">
        <v>245</v>
      </c>
      <c r="O121" s="100">
        <v>2.22353E-2</v>
      </c>
      <c r="P121" s="100">
        <v>4.4771100000000001E-2</v>
      </c>
      <c r="R121" s="124">
        <v>2014</v>
      </c>
      <c r="S121" s="100">
        <v>2814</v>
      </c>
      <c r="T121" s="100">
        <v>23.863159</v>
      </c>
      <c r="U121" s="100">
        <v>19.602439</v>
      </c>
      <c r="V121" s="100">
        <v>19.602439</v>
      </c>
      <c r="W121" s="100">
        <v>22.453033000000001</v>
      </c>
      <c r="X121" s="100">
        <v>14.010057</v>
      </c>
      <c r="Y121" s="100">
        <v>12.355751</v>
      </c>
      <c r="Z121" s="100">
        <v>69.703269000000006</v>
      </c>
      <c r="AA121" s="100">
        <v>70</v>
      </c>
      <c r="AB121" s="100">
        <v>14.255319</v>
      </c>
      <c r="AC121" s="100">
        <v>3.7400815999999999</v>
      </c>
      <c r="AD121" s="100">
        <v>25892</v>
      </c>
      <c r="AE121" s="100">
        <v>2.3696906000000002</v>
      </c>
      <c r="AF121" s="100">
        <v>7.7704984000000001</v>
      </c>
      <c r="AH121" s="124">
        <v>2014</v>
      </c>
      <c r="AI121" s="100">
        <v>2844</v>
      </c>
      <c r="AJ121" s="100">
        <v>12.122404</v>
      </c>
      <c r="AK121" s="100">
        <v>10.548406999999999</v>
      </c>
      <c r="AL121" s="100">
        <v>10.548406999999999</v>
      </c>
      <c r="AM121" s="100">
        <v>12.155106</v>
      </c>
      <c r="AN121" s="100">
        <v>7.4205015000000003</v>
      </c>
      <c r="AO121" s="100">
        <v>6.5032296000000001</v>
      </c>
      <c r="AP121" s="100">
        <v>69.711674000000002</v>
      </c>
      <c r="AQ121" s="100">
        <v>70</v>
      </c>
      <c r="AR121" s="100">
        <v>6.3575803999999998</v>
      </c>
      <c r="AS121" s="100">
        <v>1.8518036</v>
      </c>
      <c r="AT121" s="100">
        <v>26137</v>
      </c>
      <c r="AU121" s="100">
        <v>1.1910308999999999</v>
      </c>
      <c r="AV121" s="100">
        <v>2.9686393999999998</v>
      </c>
      <c r="AW121" s="100">
        <v>1.2464599999999999E-2</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v>0</v>
      </c>
      <c r="W14" s="126"/>
      <c r="X14" s="114">
        <v>1907</v>
      </c>
      <c r="Y14" s="100">
        <v>1</v>
      </c>
      <c r="Z14" s="100">
        <v>0</v>
      </c>
      <c r="AA14" s="100">
        <v>0</v>
      </c>
      <c r="AB14" s="100">
        <v>0</v>
      </c>
      <c r="AC14" s="100">
        <v>0</v>
      </c>
      <c r="AD14" s="100">
        <v>1</v>
      </c>
      <c r="AE14" s="100">
        <v>2</v>
      </c>
      <c r="AF14" s="100">
        <v>12</v>
      </c>
      <c r="AG14" s="100">
        <v>20</v>
      </c>
      <c r="AH14" s="100">
        <v>34</v>
      </c>
      <c r="AI14" s="100">
        <v>17</v>
      </c>
      <c r="AJ14" s="100">
        <v>25</v>
      </c>
      <c r="AK14" s="100">
        <v>19</v>
      </c>
      <c r="AL14" s="100">
        <v>16</v>
      </c>
      <c r="AM14" s="100">
        <v>20</v>
      </c>
      <c r="AN14" s="100">
        <v>16</v>
      </c>
      <c r="AO14" s="100">
        <v>6</v>
      </c>
      <c r="AP14" s="100">
        <v>4</v>
      </c>
      <c r="AQ14" s="100">
        <v>0</v>
      </c>
      <c r="AR14" s="100">
        <v>193</v>
      </c>
      <c r="AS14" s="126"/>
      <c r="AT14" s="114">
        <v>1907</v>
      </c>
      <c r="AU14" s="100">
        <v>1</v>
      </c>
      <c r="AV14" s="100">
        <v>0</v>
      </c>
      <c r="AW14" s="100">
        <v>0</v>
      </c>
      <c r="AX14" s="100">
        <v>0</v>
      </c>
      <c r="AY14" s="100">
        <v>0</v>
      </c>
      <c r="AZ14" s="100">
        <v>1</v>
      </c>
      <c r="BA14" s="100">
        <v>2</v>
      </c>
      <c r="BB14" s="100">
        <v>12</v>
      </c>
      <c r="BC14" s="100">
        <v>20</v>
      </c>
      <c r="BD14" s="100">
        <v>34</v>
      </c>
      <c r="BE14" s="100">
        <v>17</v>
      </c>
      <c r="BF14" s="100">
        <v>25</v>
      </c>
      <c r="BG14" s="100">
        <v>19</v>
      </c>
      <c r="BH14" s="100">
        <v>16</v>
      </c>
      <c r="BI14" s="100">
        <v>20</v>
      </c>
      <c r="BJ14" s="100">
        <v>16</v>
      </c>
      <c r="BK14" s="100">
        <v>6</v>
      </c>
      <c r="BL14" s="100">
        <v>4</v>
      </c>
      <c r="BM14" s="100">
        <v>0</v>
      </c>
      <c r="BN14" s="100">
        <v>193</v>
      </c>
      <c r="BP14" s="113">
        <v>1907</v>
      </c>
    </row>
    <row r="15" spans="1:68" s="92" customFormat="1">
      <c r="B15" s="114">
        <v>1908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26"/>
      <c r="X15" s="114">
        <v>1908</v>
      </c>
      <c r="Y15" s="100">
        <v>0</v>
      </c>
      <c r="Z15" s="100">
        <v>0</v>
      </c>
      <c r="AA15" s="100">
        <v>0</v>
      </c>
      <c r="AB15" s="100">
        <v>0</v>
      </c>
      <c r="AC15" s="100">
        <v>0</v>
      </c>
      <c r="AD15" s="100">
        <v>2</v>
      </c>
      <c r="AE15" s="100">
        <v>5</v>
      </c>
      <c r="AF15" s="100">
        <v>12</v>
      </c>
      <c r="AG15" s="100">
        <v>28</v>
      </c>
      <c r="AH15" s="100">
        <v>28</v>
      </c>
      <c r="AI15" s="100">
        <v>31</v>
      </c>
      <c r="AJ15" s="100">
        <v>21</v>
      </c>
      <c r="AK15" s="100">
        <v>22</v>
      </c>
      <c r="AL15" s="100">
        <v>17</v>
      </c>
      <c r="AM15" s="100">
        <v>13</v>
      </c>
      <c r="AN15" s="100">
        <v>13</v>
      </c>
      <c r="AO15" s="100">
        <v>6</v>
      </c>
      <c r="AP15" s="100">
        <v>7</v>
      </c>
      <c r="AQ15" s="100">
        <v>0</v>
      </c>
      <c r="AR15" s="100">
        <v>205</v>
      </c>
      <c r="AS15" s="126"/>
      <c r="AT15" s="114">
        <v>1908</v>
      </c>
      <c r="AU15" s="100">
        <v>0</v>
      </c>
      <c r="AV15" s="100">
        <v>0</v>
      </c>
      <c r="AW15" s="100">
        <v>0</v>
      </c>
      <c r="AX15" s="100">
        <v>0</v>
      </c>
      <c r="AY15" s="100">
        <v>0</v>
      </c>
      <c r="AZ15" s="100">
        <v>2</v>
      </c>
      <c r="BA15" s="100">
        <v>5</v>
      </c>
      <c r="BB15" s="100">
        <v>12</v>
      </c>
      <c r="BC15" s="100">
        <v>28</v>
      </c>
      <c r="BD15" s="100">
        <v>28</v>
      </c>
      <c r="BE15" s="100">
        <v>31</v>
      </c>
      <c r="BF15" s="100">
        <v>21</v>
      </c>
      <c r="BG15" s="100">
        <v>22</v>
      </c>
      <c r="BH15" s="100">
        <v>17</v>
      </c>
      <c r="BI15" s="100">
        <v>13</v>
      </c>
      <c r="BJ15" s="100">
        <v>13</v>
      </c>
      <c r="BK15" s="100">
        <v>6</v>
      </c>
      <c r="BL15" s="100">
        <v>7</v>
      </c>
      <c r="BM15" s="100">
        <v>0</v>
      </c>
      <c r="BN15" s="100">
        <v>205</v>
      </c>
      <c r="BP15" s="113">
        <v>1908</v>
      </c>
    </row>
    <row r="16" spans="1:68" s="92" customFormat="1">
      <c r="B16" s="114">
        <v>1909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26"/>
      <c r="X16" s="114">
        <v>1909</v>
      </c>
      <c r="Y16" s="100">
        <v>1</v>
      </c>
      <c r="Z16" s="100">
        <v>0</v>
      </c>
      <c r="AA16" s="100">
        <v>0</v>
      </c>
      <c r="AB16" s="100">
        <v>0</v>
      </c>
      <c r="AC16" s="100">
        <v>0</v>
      </c>
      <c r="AD16" s="100">
        <v>1</v>
      </c>
      <c r="AE16" s="100">
        <v>4</v>
      </c>
      <c r="AF16" s="100">
        <v>20</v>
      </c>
      <c r="AG16" s="100">
        <v>26</v>
      </c>
      <c r="AH16" s="100">
        <v>26</v>
      </c>
      <c r="AI16" s="100">
        <v>25</v>
      </c>
      <c r="AJ16" s="100">
        <v>29</v>
      </c>
      <c r="AK16" s="100">
        <v>16</v>
      </c>
      <c r="AL16" s="100">
        <v>15</v>
      </c>
      <c r="AM16" s="100">
        <v>12</v>
      </c>
      <c r="AN16" s="100">
        <v>15</v>
      </c>
      <c r="AO16" s="100">
        <v>7</v>
      </c>
      <c r="AP16" s="100">
        <v>4</v>
      </c>
      <c r="AQ16" s="100">
        <v>0</v>
      </c>
      <c r="AR16" s="100">
        <v>201</v>
      </c>
      <c r="AS16" s="126"/>
      <c r="AT16" s="114">
        <v>1909</v>
      </c>
      <c r="AU16" s="100">
        <v>1</v>
      </c>
      <c r="AV16" s="100">
        <v>0</v>
      </c>
      <c r="AW16" s="100">
        <v>0</v>
      </c>
      <c r="AX16" s="100">
        <v>0</v>
      </c>
      <c r="AY16" s="100">
        <v>0</v>
      </c>
      <c r="AZ16" s="100">
        <v>1</v>
      </c>
      <c r="BA16" s="100">
        <v>4</v>
      </c>
      <c r="BB16" s="100">
        <v>20</v>
      </c>
      <c r="BC16" s="100">
        <v>26</v>
      </c>
      <c r="BD16" s="100">
        <v>26</v>
      </c>
      <c r="BE16" s="100">
        <v>25</v>
      </c>
      <c r="BF16" s="100">
        <v>29</v>
      </c>
      <c r="BG16" s="100">
        <v>16</v>
      </c>
      <c r="BH16" s="100">
        <v>15</v>
      </c>
      <c r="BI16" s="100">
        <v>12</v>
      </c>
      <c r="BJ16" s="100">
        <v>15</v>
      </c>
      <c r="BK16" s="100">
        <v>7</v>
      </c>
      <c r="BL16" s="100">
        <v>4</v>
      </c>
      <c r="BM16" s="100">
        <v>0</v>
      </c>
      <c r="BN16" s="100">
        <v>201</v>
      </c>
      <c r="BP16" s="113">
        <v>1909</v>
      </c>
    </row>
    <row r="17" spans="2:68" s="92" customFormat="1">
      <c r="B17" s="114">
        <v>1910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26"/>
      <c r="X17" s="114">
        <v>1910</v>
      </c>
      <c r="Y17" s="100">
        <v>0</v>
      </c>
      <c r="Z17" s="100">
        <v>0</v>
      </c>
      <c r="AA17" s="100">
        <v>0</v>
      </c>
      <c r="AB17" s="100">
        <v>0</v>
      </c>
      <c r="AC17" s="100">
        <v>0</v>
      </c>
      <c r="AD17" s="100">
        <v>3</v>
      </c>
      <c r="AE17" s="100">
        <v>7</v>
      </c>
      <c r="AF17" s="100">
        <v>8</v>
      </c>
      <c r="AG17" s="100">
        <v>24</v>
      </c>
      <c r="AH17" s="100">
        <v>25</v>
      </c>
      <c r="AI17" s="100">
        <v>40</v>
      </c>
      <c r="AJ17" s="100">
        <v>24</v>
      </c>
      <c r="AK17" s="100">
        <v>16</v>
      </c>
      <c r="AL17" s="100">
        <v>20</v>
      </c>
      <c r="AM17" s="100">
        <v>14</v>
      </c>
      <c r="AN17" s="100">
        <v>13</v>
      </c>
      <c r="AO17" s="100">
        <v>8</v>
      </c>
      <c r="AP17" s="100">
        <v>8</v>
      </c>
      <c r="AQ17" s="100">
        <v>0</v>
      </c>
      <c r="AR17" s="100">
        <v>210</v>
      </c>
      <c r="AS17" s="126"/>
      <c r="AT17" s="114">
        <v>1910</v>
      </c>
      <c r="AU17" s="100">
        <v>0</v>
      </c>
      <c r="AV17" s="100">
        <v>0</v>
      </c>
      <c r="AW17" s="100">
        <v>0</v>
      </c>
      <c r="AX17" s="100">
        <v>0</v>
      </c>
      <c r="AY17" s="100">
        <v>0</v>
      </c>
      <c r="AZ17" s="100">
        <v>3</v>
      </c>
      <c r="BA17" s="100">
        <v>7</v>
      </c>
      <c r="BB17" s="100">
        <v>8</v>
      </c>
      <c r="BC17" s="100">
        <v>24</v>
      </c>
      <c r="BD17" s="100">
        <v>25</v>
      </c>
      <c r="BE17" s="100">
        <v>40</v>
      </c>
      <c r="BF17" s="100">
        <v>24</v>
      </c>
      <c r="BG17" s="100">
        <v>16</v>
      </c>
      <c r="BH17" s="100">
        <v>20</v>
      </c>
      <c r="BI17" s="100">
        <v>14</v>
      </c>
      <c r="BJ17" s="100">
        <v>13</v>
      </c>
      <c r="BK17" s="100">
        <v>8</v>
      </c>
      <c r="BL17" s="100">
        <v>8</v>
      </c>
      <c r="BM17" s="100">
        <v>0</v>
      </c>
      <c r="BN17" s="100">
        <v>210</v>
      </c>
      <c r="BP17" s="114">
        <v>1910</v>
      </c>
    </row>
    <row r="18" spans="2:68" s="92" customFormat="1">
      <c r="B18" s="114">
        <v>1911</v>
      </c>
      <c r="C18" s="100">
        <v>0</v>
      </c>
      <c r="D18" s="100">
        <v>0</v>
      </c>
      <c r="E18" s="100">
        <v>0</v>
      </c>
      <c r="F18" s="100">
        <v>0</v>
      </c>
      <c r="G18" s="100">
        <v>0</v>
      </c>
      <c r="H18" s="100">
        <v>0</v>
      </c>
      <c r="I18" s="100">
        <v>0</v>
      </c>
      <c r="J18" s="100">
        <v>0</v>
      </c>
      <c r="K18" s="100">
        <v>0</v>
      </c>
      <c r="L18" s="100">
        <v>0</v>
      </c>
      <c r="M18" s="100">
        <v>0</v>
      </c>
      <c r="N18" s="100">
        <v>0</v>
      </c>
      <c r="O18" s="100">
        <v>0</v>
      </c>
      <c r="P18" s="100">
        <v>0</v>
      </c>
      <c r="Q18" s="100">
        <v>0</v>
      </c>
      <c r="R18" s="100">
        <v>0</v>
      </c>
      <c r="S18" s="100">
        <v>0</v>
      </c>
      <c r="T18" s="100">
        <v>0</v>
      </c>
      <c r="U18" s="100">
        <v>0</v>
      </c>
      <c r="V18" s="100">
        <v>0</v>
      </c>
      <c r="W18" s="126"/>
      <c r="X18" s="114">
        <v>1911</v>
      </c>
      <c r="Y18" s="100">
        <v>0</v>
      </c>
      <c r="Z18" s="100">
        <v>0</v>
      </c>
      <c r="AA18" s="100">
        <v>0</v>
      </c>
      <c r="AB18" s="100">
        <v>0</v>
      </c>
      <c r="AC18" s="100">
        <v>1</v>
      </c>
      <c r="AD18" s="100">
        <v>2</v>
      </c>
      <c r="AE18" s="100">
        <v>7</v>
      </c>
      <c r="AF18" s="100">
        <v>11</v>
      </c>
      <c r="AG18" s="100">
        <v>22</v>
      </c>
      <c r="AH18" s="100">
        <v>39</v>
      </c>
      <c r="AI18" s="100">
        <v>33</v>
      </c>
      <c r="AJ18" s="100">
        <v>24</v>
      </c>
      <c r="AK18" s="100">
        <v>17</v>
      </c>
      <c r="AL18" s="100">
        <v>22</v>
      </c>
      <c r="AM18" s="100">
        <v>18</v>
      </c>
      <c r="AN18" s="100">
        <v>15</v>
      </c>
      <c r="AO18" s="100">
        <v>10</v>
      </c>
      <c r="AP18" s="100">
        <v>4</v>
      </c>
      <c r="AQ18" s="100">
        <v>0</v>
      </c>
      <c r="AR18" s="100">
        <v>225</v>
      </c>
      <c r="AS18" s="126"/>
      <c r="AT18" s="114">
        <v>1911</v>
      </c>
      <c r="AU18" s="100">
        <v>0</v>
      </c>
      <c r="AV18" s="100">
        <v>0</v>
      </c>
      <c r="AW18" s="100">
        <v>0</v>
      </c>
      <c r="AX18" s="100">
        <v>0</v>
      </c>
      <c r="AY18" s="100">
        <v>1</v>
      </c>
      <c r="AZ18" s="100">
        <v>2</v>
      </c>
      <c r="BA18" s="100">
        <v>7</v>
      </c>
      <c r="BB18" s="100">
        <v>11</v>
      </c>
      <c r="BC18" s="100">
        <v>22</v>
      </c>
      <c r="BD18" s="100">
        <v>39</v>
      </c>
      <c r="BE18" s="100">
        <v>33</v>
      </c>
      <c r="BF18" s="100">
        <v>24</v>
      </c>
      <c r="BG18" s="100">
        <v>17</v>
      </c>
      <c r="BH18" s="100">
        <v>22</v>
      </c>
      <c r="BI18" s="100">
        <v>18</v>
      </c>
      <c r="BJ18" s="100">
        <v>15</v>
      </c>
      <c r="BK18" s="100">
        <v>10</v>
      </c>
      <c r="BL18" s="100">
        <v>4</v>
      </c>
      <c r="BM18" s="100">
        <v>0</v>
      </c>
      <c r="BN18" s="100">
        <v>225</v>
      </c>
      <c r="BP18" s="114">
        <v>1911</v>
      </c>
    </row>
    <row r="19" spans="2:68" s="92" customFormat="1">
      <c r="B19" s="114">
        <v>1912</v>
      </c>
      <c r="C19" s="100">
        <v>0</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v>0</v>
      </c>
      <c r="W19" s="126"/>
      <c r="X19" s="114">
        <v>1912</v>
      </c>
      <c r="Y19" s="100">
        <v>0</v>
      </c>
      <c r="Z19" s="100">
        <v>0</v>
      </c>
      <c r="AA19" s="100">
        <v>0</v>
      </c>
      <c r="AB19" s="100">
        <v>0</v>
      </c>
      <c r="AC19" s="100">
        <v>0</v>
      </c>
      <c r="AD19" s="100">
        <v>2</v>
      </c>
      <c r="AE19" s="100">
        <v>5</v>
      </c>
      <c r="AF19" s="100">
        <v>17</v>
      </c>
      <c r="AG19" s="100">
        <v>26</v>
      </c>
      <c r="AH19" s="100">
        <v>33</v>
      </c>
      <c r="AI19" s="100">
        <v>42</v>
      </c>
      <c r="AJ19" s="100">
        <v>34</v>
      </c>
      <c r="AK19" s="100">
        <v>27</v>
      </c>
      <c r="AL19" s="100">
        <v>28</v>
      </c>
      <c r="AM19" s="100">
        <v>26</v>
      </c>
      <c r="AN19" s="100">
        <v>26</v>
      </c>
      <c r="AO19" s="100">
        <v>5</v>
      </c>
      <c r="AP19" s="100">
        <v>5</v>
      </c>
      <c r="AQ19" s="100">
        <v>0</v>
      </c>
      <c r="AR19" s="100">
        <v>276</v>
      </c>
      <c r="AS19" s="126"/>
      <c r="AT19" s="114">
        <v>1912</v>
      </c>
      <c r="AU19" s="100">
        <v>0</v>
      </c>
      <c r="AV19" s="100">
        <v>0</v>
      </c>
      <c r="AW19" s="100">
        <v>0</v>
      </c>
      <c r="AX19" s="100">
        <v>0</v>
      </c>
      <c r="AY19" s="100">
        <v>0</v>
      </c>
      <c r="AZ19" s="100">
        <v>2</v>
      </c>
      <c r="BA19" s="100">
        <v>5</v>
      </c>
      <c r="BB19" s="100">
        <v>17</v>
      </c>
      <c r="BC19" s="100">
        <v>26</v>
      </c>
      <c r="BD19" s="100">
        <v>33</v>
      </c>
      <c r="BE19" s="100">
        <v>42</v>
      </c>
      <c r="BF19" s="100">
        <v>34</v>
      </c>
      <c r="BG19" s="100">
        <v>27</v>
      </c>
      <c r="BH19" s="100">
        <v>28</v>
      </c>
      <c r="BI19" s="100">
        <v>26</v>
      </c>
      <c r="BJ19" s="100">
        <v>26</v>
      </c>
      <c r="BK19" s="100">
        <v>5</v>
      </c>
      <c r="BL19" s="100">
        <v>5</v>
      </c>
      <c r="BM19" s="100">
        <v>0</v>
      </c>
      <c r="BN19" s="100">
        <v>276</v>
      </c>
      <c r="BP19" s="114">
        <v>1912</v>
      </c>
    </row>
    <row r="20" spans="2:68" s="92" customFormat="1">
      <c r="B20" s="114">
        <v>1913</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26"/>
      <c r="X20" s="114">
        <v>1913</v>
      </c>
      <c r="Y20" s="100">
        <v>0</v>
      </c>
      <c r="Z20" s="100">
        <v>0</v>
      </c>
      <c r="AA20" s="100">
        <v>0</v>
      </c>
      <c r="AB20" s="100">
        <v>0</v>
      </c>
      <c r="AC20" s="100">
        <v>0</v>
      </c>
      <c r="AD20" s="100">
        <v>1</v>
      </c>
      <c r="AE20" s="100">
        <v>2</v>
      </c>
      <c r="AF20" s="100">
        <v>14</v>
      </c>
      <c r="AG20" s="100">
        <v>27</v>
      </c>
      <c r="AH20" s="100">
        <v>36</v>
      </c>
      <c r="AI20" s="100">
        <v>28</v>
      </c>
      <c r="AJ20" s="100">
        <v>29</v>
      </c>
      <c r="AK20" s="100">
        <v>25</v>
      </c>
      <c r="AL20" s="100">
        <v>28</v>
      </c>
      <c r="AM20" s="100">
        <v>21</v>
      </c>
      <c r="AN20" s="100">
        <v>20</v>
      </c>
      <c r="AO20" s="100">
        <v>9</v>
      </c>
      <c r="AP20" s="100">
        <v>6</v>
      </c>
      <c r="AQ20" s="100">
        <v>0</v>
      </c>
      <c r="AR20" s="100">
        <v>246</v>
      </c>
      <c r="AS20" s="126"/>
      <c r="AT20" s="114">
        <v>1913</v>
      </c>
      <c r="AU20" s="100">
        <v>0</v>
      </c>
      <c r="AV20" s="100">
        <v>0</v>
      </c>
      <c r="AW20" s="100">
        <v>0</v>
      </c>
      <c r="AX20" s="100">
        <v>0</v>
      </c>
      <c r="AY20" s="100">
        <v>0</v>
      </c>
      <c r="AZ20" s="100">
        <v>1</v>
      </c>
      <c r="BA20" s="100">
        <v>2</v>
      </c>
      <c r="BB20" s="100">
        <v>14</v>
      </c>
      <c r="BC20" s="100">
        <v>27</v>
      </c>
      <c r="BD20" s="100">
        <v>36</v>
      </c>
      <c r="BE20" s="100">
        <v>28</v>
      </c>
      <c r="BF20" s="100">
        <v>29</v>
      </c>
      <c r="BG20" s="100">
        <v>25</v>
      </c>
      <c r="BH20" s="100">
        <v>28</v>
      </c>
      <c r="BI20" s="100">
        <v>21</v>
      </c>
      <c r="BJ20" s="100">
        <v>20</v>
      </c>
      <c r="BK20" s="100">
        <v>9</v>
      </c>
      <c r="BL20" s="100">
        <v>6</v>
      </c>
      <c r="BM20" s="100">
        <v>0</v>
      </c>
      <c r="BN20" s="100">
        <v>246</v>
      </c>
      <c r="BP20" s="114">
        <v>1913</v>
      </c>
    </row>
    <row r="21" spans="2:68" s="92" customFormat="1">
      <c r="B21" s="114">
        <v>1914</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26"/>
      <c r="X21" s="114">
        <v>1914</v>
      </c>
      <c r="Y21" s="100">
        <v>0</v>
      </c>
      <c r="Z21" s="100">
        <v>0</v>
      </c>
      <c r="AA21" s="100">
        <v>0</v>
      </c>
      <c r="AB21" s="100">
        <v>0</v>
      </c>
      <c r="AC21" s="100">
        <v>0</v>
      </c>
      <c r="AD21" s="100">
        <v>1</v>
      </c>
      <c r="AE21" s="100">
        <v>8</v>
      </c>
      <c r="AF21" s="100">
        <v>16</v>
      </c>
      <c r="AG21" s="100">
        <v>32</v>
      </c>
      <c r="AH21" s="100">
        <v>36</v>
      </c>
      <c r="AI21" s="100">
        <v>37</v>
      </c>
      <c r="AJ21" s="100">
        <v>27</v>
      </c>
      <c r="AK21" s="100">
        <v>29</v>
      </c>
      <c r="AL21" s="100">
        <v>26</v>
      </c>
      <c r="AM21" s="100">
        <v>16</v>
      </c>
      <c r="AN21" s="100">
        <v>14</v>
      </c>
      <c r="AO21" s="100">
        <v>9</v>
      </c>
      <c r="AP21" s="100">
        <v>8</v>
      </c>
      <c r="AQ21" s="100">
        <v>0</v>
      </c>
      <c r="AR21" s="100">
        <v>259</v>
      </c>
      <c r="AS21" s="126"/>
      <c r="AT21" s="114">
        <v>1914</v>
      </c>
      <c r="AU21" s="100">
        <v>0</v>
      </c>
      <c r="AV21" s="100">
        <v>0</v>
      </c>
      <c r="AW21" s="100">
        <v>0</v>
      </c>
      <c r="AX21" s="100">
        <v>0</v>
      </c>
      <c r="AY21" s="100">
        <v>0</v>
      </c>
      <c r="AZ21" s="100">
        <v>1</v>
      </c>
      <c r="BA21" s="100">
        <v>8</v>
      </c>
      <c r="BB21" s="100">
        <v>16</v>
      </c>
      <c r="BC21" s="100">
        <v>32</v>
      </c>
      <c r="BD21" s="100">
        <v>36</v>
      </c>
      <c r="BE21" s="100">
        <v>37</v>
      </c>
      <c r="BF21" s="100">
        <v>27</v>
      </c>
      <c r="BG21" s="100">
        <v>29</v>
      </c>
      <c r="BH21" s="100">
        <v>26</v>
      </c>
      <c r="BI21" s="100">
        <v>16</v>
      </c>
      <c r="BJ21" s="100">
        <v>14</v>
      </c>
      <c r="BK21" s="100">
        <v>9</v>
      </c>
      <c r="BL21" s="100">
        <v>8</v>
      </c>
      <c r="BM21" s="100">
        <v>0</v>
      </c>
      <c r="BN21" s="100">
        <v>259</v>
      </c>
      <c r="BP21" s="114">
        <v>1914</v>
      </c>
    </row>
    <row r="22" spans="2:68" s="92" customFormat="1">
      <c r="B22" s="114">
        <v>1915</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v>0</v>
      </c>
      <c r="W22" s="126"/>
      <c r="X22" s="114">
        <v>1915</v>
      </c>
      <c r="Y22" s="100">
        <v>0</v>
      </c>
      <c r="Z22" s="100">
        <v>0</v>
      </c>
      <c r="AA22" s="100">
        <v>0</v>
      </c>
      <c r="AB22" s="100">
        <v>0</v>
      </c>
      <c r="AC22" s="100">
        <v>0</v>
      </c>
      <c r="AD22" s="100">
        <v>6</v>
      </c>
      <c r="AE22" s="100">
        <v>6</v>
      </c>
      <c r="AF22" s="100">
        <v>12</v>
      </c>
      <c r="AG22" s="100">
        <v>23</v>
      </c>
      <c r="AH22" s="100">
        <v>35</v>
      </c>
      <c r="AI22" s="100">
        <v>52</v>
      </c>
      <c r="AJ22" s="100">
        <v>34</v>
      </c>
      <c r="AK22" s="100">
        <v>25</v>
      </c>
      <c r="AL22" s="100">
        <v>22</v>
      </c>
      <c r="AM22" s="100">
        <v>25</v>
      </c>
      <c r="AN22" s="100">
        <v>12</v>
      </c>
      <c r="AO22" s="100">
        <v>8</v>
      </c>
      <c r="AP22" s="100">
        <v>1</v>
      </c>
      <c r="AQ22" s="100">
        <v>0</v>
      </c>
      <c r="AR22" s="100">
        <v>261</v>
      </c>
      <c r="AS22" s="126"/>
      <c r="AT22" s="114">
        <v>1915</v>
      </c>
      <c r="AU22" s="100">
        <v>0</v>
      </c>
      <c r="AV22" s="100">
        <v>0</v>
      </c>
      <c r="AW22" s="100">
        <v>0</v>
      </c>
      <c r="AX22" s="100">
        <v>0</v>
      </c>
      <c r="AY22" s="100">
        <v>0</v>
      </c>
      <c r="AZ22" s="100">
        <v>6</v>
      </c>
      <c r="BA22" s="100">
        <v>6</v>
      </c>
      <c r="BB22" s="100">
        <v>12</v>
      </c>
      <c r="BC22" s="100">
        <v>23</v>
      </c>
      <c r="BD22" s="100">
        <v>35</v>
      </c>
      <c r="BE22" s="100">
        <v>52</v>
      </c>
      <c r="BF22" s="100">
        <v>34</v>
      </c>
      <c r="BG22" s="100">
        <v>25</v>
      </c>
      <c r="BH22" s="100">
        <v>22</v>
      </c>
      <c r="BI22" s="100">
        <v>25</v>
      </c>
      <c r="BJ22" s="100">
        <v>12</v>
      </c>
      <c r="BK22" s="100">
        <v>8</v>
      </c>
      <c r="BL22" s="100">
        <v>1</v>
      </c>
      <c r="BM22" s="100">
        <v>0</v>
      </c>
      <c r="BN22" s="100">
        <v>261</v>
      </c>
      <c r="BP22" s="114">
        <v>1915</v>
      </c>
    </row>
    <row r="23" spans="2:68" s="92" customFormat="1">
      <c r="B23" s="114">
        <v>1916</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26"/>
      <c r="X23" s="114">
        <v>1916</v>
      </c>
      <c r="Y23" s="100">
        <v>0</v>
      </c>
      <c r="Z23" s="100">
        <v>0</v>
      </c>
      <c r="AA23" s="100">
        <v>0</v>
      </c>
      <c r="AB23" s="100">
        <v>0</v>
      </c>
      <c r="AC23" s="100">
        <v>1</v>
      </c>
      <c r="AD23" s="100">
        <v>2</v>
      </c>
      <c r="AE23" s="100">
        <v>9</v>
      </c>
      <c r="AF23" s="100">
        <v>16</v>
      </c>
      <c r="AG23" s="100">
        <v>23</v>
      </c>
      <c r="AH23" s="100">
        <v>31</v>
      </c>
      <c r="AI23" s="100">
        <v>37</v>
      </c>
      <c r="AJ23" s="100">
        <v>35</v>
      </c>
      <c r="AK23" s="100">
        <v>34</v>
      </c>
      <c r="AL23" s="100">
        <v>33</v>
      </c>
      <c r="AM23" s="100">
        <v>25</v>
      </c>
      <c r="AN23" s="100">
        <v>18</v>
      </c>
      <c r="AO23" s="100">
        <v>16</v>
      </c>
      <c r="AP23" s="100">
        <v>7</v>
      </c>
      <c r="AQ23" s="100">
        <v>0</v>
      </c>
      <c r="AR23" s="100">
        <v>287</v>
      </c>
      <c r="AS23" s="126"/>
      <c r="AT23" s="114">
        <v>1916</v>
      </c>
      <c r="AU23" s="100">
        <v>0</v>
      </c>
      <c r="AV23" s="100">
        <v>0</v>
      </c>
      <c r="AW23" s="100">
        <v>0</v>
      </c>
      <c r="AX23" s="100">
        <v>0</v>
      </c>
      <c r="AY23" s="100">
        <v>1</v>
      </c>
      <c r="AZ23" s="100">
        <v>2</v>
      </c>
      <c r="BA23" s="100">
        <v>9</v>
      </c>
      <c r="BB23" s="100">
        <v>16</v>
      </c>
      <c r="BC23" s="100">
        <v>23</v>
      </c>
      <c r="BD23" s="100">
        <v>31</v>
      </c>
      <c r="BE23" s="100">
        <v>37</v>
      </c>
      <c r="BF23" s="100">
        <v>35</v>
      </c>
      <c r="BG23" s="100">
        <v>34</v>
      </c>
      <c r="BH23" s="100">
        <v>33</v>
      </c>
      <c r="BI23" s="100">
        <v>25</v>
      </c>
      <c r="BJ23" s="100">
        <v>18</v>
      </c>
      <c r="BK23" s="100">
        <v>16</v>
      </c>
      <c r="BL23" s="100">
        <v>7</v>
      </c>
      <c r="BM23" s="100">
        <v>0</v>
      </c>
      <c r="BN23" s="100">
        <v>287</v>
      </c>
      <c r="BP23" s="114">
        <v>1916</v>
      </c>
    </row>
    <row r="24" spans="2:68" s="92" customFormat="1">
      <c r="B24" s="114">
        <v>1917</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26"/>
      <c r="X24" s="114">
        <v>1917</v>
      </c>
      <c r="Y24" s="100">
        <v>0</v>
      </c>
      <c r="Z24" s="100">
        <v>0</v>
      </c>
      <c r="AA24" s="100">
        <v>0</v>
      </c>
      <c r="AB24" s="100">
        <v>0</v>
      </c>
      <c r="AC24" s="100">
        <v>0</v>
      </c>
      <c r="AD24" s="100">
        <v>2</v>
      </c>
      <c r="AE24" s="100">
        <v>9</v>
      </c>
      <c r="AF24" s="100">
        <v>13</v>
      </c>
      <c r="AG24" s="100">
        <v>24</v>
      </c>
      <c r="AH24" s="100">
        <v>32</v>
      </c>
      <c r="AI24" s="100">
        <v>36</v>
      </c>
      <c r="AJ24" s="100">
        <v>44</v>
      </c>
      <c r="AK24" s="100">
        <v>25</v>
      </c>
      <c r="AL24" s="100">
        <v>22</v>
      </c>
      <c r="AM24" s="100">
        <v>26</v>
      </c>
      <c r="AN24" s="100">
        <v>17</v>
      </c>
      <c r="AO24" s="100">
        <v>10</v>
      </c>
      <c r="AP24" s="100">
        <v>9</v>
      </c>
      <c r="AQ24" s="100">
        <v>0</v>
      </c>
      <c r="AR24" s="100">
        <v>269</v>
      </c>
      <c r="AS24" s="126"/>
      <c r="AT24" s="114">
        <v>1917</v>
      </c>
      <c r="AU24" s="100">
        <v>0</v>
      </c>
      <c r="AV24" s="100">
        <v>0</v>
      </c>
      <c r="AW24" s="100">
        <v>0</v>
      </c>
      <c r="AX24" s="100">
        <v>0</v>
      </c>
      <c r="AY24" s="100">
        <v>0</v>
      </c>
      <c r="AZ24" s="100">
        <v>2</v>
      </c>
      <c r="BA24" s="100">
        <v>9</v>
      </c>
      <c r="BB24" s="100">
        <v>13</v>
      </c>
      <c r="BC24" s="100">
        <v>24</v>
      </c>
      <c r="BD24" s="100">
        <v>32</v>
      </c>
      <c r="BE24" s="100">
        <v>36</v>
      </c>
      <c r="BF24" s="100">
        <v>44</v>
      </c>
      <c r="BG24" s="100">
        <v>25</v>
      </c>
      <c r="BH24" s="100">
        <v>22</v>
      </c>
      <c r="BI24" s="100">
        <v>26</v>
      </c>
      <c r="BJ24" s="100">
        <v>17</v>
      </c>
      <c r="BK24" s="100">
        <v>10</v>
      </c>
      <c r="BL24" s="100">
        <v>9</v>
      </c>
      <c r="BM24" s="100">
        <v>0</v>
      </c>
      <c r="BN24" s="100">
        <v>269</v>
      </c>
      <c r="BP24" s="114">
        <v>1917</v>
      </c>
    </row>
    <row r="25" spans="2:68" s="92" customFormat="1">
      <c r="B25" s="115">
        <v>1918</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26"/>
      <c r="X25" s="115">
        <v>1918</v>
      </c>
      <c r="Y25" s="100">
        <v>0</v>
      </c>
      <c r="Z25" s="100">
        <v>0</v>
      </c>
      <c r="AA25" s="100">
        <v>0</v>
      </c>
      <c r="AB25" s="100">
        <v>0</v>
      </c>
      <c r="AC25" s="100">
        <v>1</v>
      </c>
      <c r="AD25" s="100">
        <v>3</v>
      </c>
      <c r="AE25" s="100">
        <v>7</v>
      </c>
      <c r="AF25" s="100">
        <v>19</v>
      </c>
      <c r="AG25" s="100">
        <v>22</v>
      </c>
      <c r="AH25" s="100">
        <v>32</v>
      </c>
      <c r="AI25" s="100">
        <v>44</v>
      </c>
      <c r="AJ25" s="100">
        <v>42</v>
      </c>
      <c r="AK25" s="100">
        <v>22</v>
      </c>
      <c r="AL25" s="100">
        <v>24</v>
      </c>
      <c r="AM25" s="100">
        <v>26</v>
      </c>
      <c r="AN25" s="100">
        <v>26</v>
      </c>
      <c r="AO25" s="100">
        <v>9</v>
      </c>
      <c r="AP25" s="100">
        <v>6</v>
      </c>
      <c r="AQ25" s="100">
        <v>0</v>
      </c>
      <c r="AR25" s="100">
        <v>283</v>
      </c>
      <c r="AS25" s="126"/>
      <c r="AT25" s="115">
        <v>1918</v>
      </c>
      <c r="AU25" s="100">
        <v>0</v>
      </c>
      <c r="AV25" s="100">
        <v>0</v>
      </c>
      <c r="AW25" s="100">
        <v>0</v>
      </c>
      <c r="AX25" s="100">
        <v>0</v>
      </c>
      <c r="AY25" s="100">
        <v>1</v>
      </c>
      <c r="AZ25" s="100">
        <v>3</v>
      </c>
      <c r="BA25" s="100">
        <v>7</v>
      </c>
      <c r="BB25" s="100">
        <v>19</v>
      </c>
      <c r="BC25" s="100">
        <v>22</v>
      </c>
      <c r="BD25" s="100">
        <v>32</v>
      </c>
      <c r="BE25" s="100">
        <v>44</v>
      </c>
      <c r="BF25" s="100">
        <v>42</v>
      </c>
      <c r="BG25" s="100">
        <v>22</v>
      </c>
      <c r="BH25" s="100">
        <v>24</v>
      </c>
      <c r="BI25" s="100">
        <v>26</v>
      </c>
      <c r="BJ25" s="100">
        <v>26</v>
      </c>
      <c r="BK25" s="100">
        <v>9</v>
      </c>
      <c r="BL25" s="100">
        <v>6</v>
      </c>
      <c r="BM25" s="100">
        <v>0</v>
      </c>
      <c r="BN25" s="100">
        <v>283</v>
      </c>
      <c r="BP25" s="115">
        <v>1918</v>
      </c>
    </row>
    <row r="26" spans="2:68" s="92" customFormat="1">
      <c r="B26" s="115">
        <v>1919</v>
      </c>
      <c r="C26" s="100">
        <v>0</v>
      </c>
      <c r="D26" s="100">
        <v>0</v>
      </c>
      <c r="E26" s="100">
        <v>0</v>
      </c>
      <c r="F26" s="100">
        <v>0</v>
      </c>
      <c r="G26" s="100">
        <v>0</v>
      </c>
      <c r="H26" s="100">
        <v>0</v>
      </c>
      <c r="I26" s="100">
        <v>0</v>
      </c>
      <c r="J26" s="100">
        <v>0</v>
      </c>
      <c r="K26" s="100">
        <v>0</v>
      </c>
      <c r="L26" s="100">
        <v>0</v>
      </c>
      <c r="M26" s="100">
        <v>0</v>
      </c>
      <c r="N26" s="100">
        <v>0</v>
      </c>
      <c r="O26" s="100">
        <v>0</v>
      </c>
      <c r="P26" s="100">
        <v>0</v>
      </c>
      <c r="Q26" s="100">
        <v>0</v>
      </c>
      <c r="R26" s="100">
        <v>0</v>
      </c>
      <c r="S26" s="100">
        <v>0</v>
      </c>
      <c r="T26" s="100">
        <v>0</v>
      </c>
      <c r="U26" s="100">
        <v>0</v>
      </c>
      <c r="V26" s="100">
        <v>0</v>
      </c>
      <c r="W26" s="126"/>
      <c r="X26" s="115">
        <v>1919</v>
      </c>
      <c r="Y26" s="100">
        <v>0</v>
      </c>
      <c r="Z26" s="100">
        <v>0</v>
      </c>
      <c r="AA26" s="100">
        <v>0</v>
      </c>
      <c r="AB26" s="100">
        <v>0</v>
      </c>
      <c r="AC26" s="100">
        <v>0</v>
      </c>
      <c r="AD26" s="100">
        <v>0</v>
      </c>
      <c r="AE26" s="100">
        <v>8</v>
      </c>
      <c r="AF26" s="100">
        <v>17</v>
      </c>
      <c r="AG26" s="100">
        <v>28</v>
      </c>
      <c r="AH26" s="100">
        <v>37</v>
      </c>
      <c r="AI26" s="100">
        <v>50</v>
      </c>
      <c r="AJ26" s="100">
        <v>39</v>
      </c>
      <c r="AK26" s="100">
        <v>45</v>
      </c>
      <c r="AL26" s="100">
        <v>36</v>
      </c>
      <c r="AM26" s="100">
        <v>20</v>
      </c>
      <c r="AN26" s="100">
        <v>23</v>
      </c>
      <c r="AO26" s="100">
        <v>10</v>
      </c>
      <c r="AP26" s="100">
        <v>8</v>
      </c>
      <c r="AQ26" s="100">
        <v>0</v>
      </c>
      <c r="AR26" s="100">
        <v>321</v>
      </c>
      <c r="AS26" s="126"/>
      <c r="AT26" s="115">
        <v>1919</v>
      </c>
      <c r="AU26" s="100">
        <v>0</v>
      </c>
      <c r="AV26" s="100">
        <v>0</v>
      </c>
      <c r="AW26" s="100">
        <v>0</v>
      </c>
      <c r="AX26" s="100">
        <v>0</v>
      </c>
      <c r="AY26" s="100">
        <v>0</v>
      </c>
      <c r="AZ26" s="100">
        <v>0</v>
      </c>
      <c r="BA26" s="100">
        <v>8</v>
      </c>
      <c r="BB26" s="100">
        <v>17</v>
      </c>
      <c r="BC26" s="100">
        <v>28</v>
      </c>
      <c r="BD26" s="100">
        <v>37</v>
      </c>
      <c r="BE26" s="100">
        <v>50</v>
      </c>
      <c r="BF26" s="100">
        <v>39</v>
      </c>
      <c r="BG26" s="100">
        <v>45</v>
      </c>
      <c r="BH26" s="100">
        <v>36</v>
      </c>
      <c r="BI26" s="100">
        <v>20</v>
      </c>
      <c r="BJ26" s="100">
        <v>23</v>
      </c>
      <c r="BK26" s="100">
        <v>10</v>
      </c>
      <c r="BL26" s="100">
        <v>8</v>
      </c>
      <c r="BM26" s="100">
        <v>0</v>
      </c>
      <c r="BN26" s="100">
        <v>321</v>
      </c>
      <c r="BP26" s="115">
        <v>1919</v>
      </c>
    </row>
    <row r="27" spans="2:68" s="92" customFormat="1">
      <c r="B27" s="115">
        <v>1920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26"/>
      <c r="X27" s="115">
        <v>1920</v>
      </c>
      <c r="Y27" s="100">
        <v>0</v>
      </c>
      <c r="Z27" s="100">
        <v>0</v>
      </c>
      <c r="AA27" s="100">
        <v>0</v>
      </c>
      <c r="AB27" s="100">
        <v>0</v>
      </c>
      <c r="AC27" s="100">
        <v>0</v>
      </c>
      <c r="AD27" s="100">
        <v>2</v>
      </c>
      <c r="AE27" s="100">
        <v>6</v>
      </c>
      <c r="AF27" s="100">
        <v>11</v>
      </c>
      <c r="AG27" s="100">
        <v>32</v>
      </c>
      <c r="AH27" s="100">
        <v>43</v>
      </c>
      <c r="AI27" s="100">
        <v>45</v>
      </c>
      <c r="AJ27" s="100">
        <v>33</v>
      </c>
      <c r="AK27" s="100">
        <v>39</v>
      </c>
      <c r="AL27" s="100">
        <v>35</v>
      </c>
      <c r="AM27" s="100">
        <v>24</v>
      </c>
      <c r="AN27" s="100">
        <v>25</v>
      </c>
      <c r="AO27" s="100">
        <v>12</v>
      </c>
      <c r="AP27" s="100">
        <v>3</v>
      </c>
      <c r="AQ27" s="100">
        <v>0</v>
      </c>
      <c r="AR27" s="100">
        <v>310</v>
      </c>
      <c r="AS27" s="126"/>
      <c r="AT27" s="115">
        <v>1920</v>
      </c>
      <c r="AU27" s="100">
        <v>0</v>
      </c>
      <c r="AV27" s="100">
        <v>0</v>
      </c>
      <c r="AW27" s="100">
        <v>0</v>
      </c>
      <c r="AX27" s="100">
        <v>0</v>
      </c>
      <c r="AY27" s="100">
        <v>0</v>
      </c>
      <c r="AZ27" s="100">
        <v>2</v>
      </c>
      <c r="BA27" s="100">
        <v>6</v>
      </c>
      <c r="BB27" s="100">
        <v>11</v>
      </c>
      <c r="BC27" s="100">
        <v>32</v>
      </c>
      <c r="BD27" s="100">
        <v>43</v>
      </c>
      <c r="BE27" s="100">
        <v>45</v>
      </c>
      <c r="BF27" s="100">
        <v>33</v>
      </c>
      <c r="BG27" s="100">
        <v>39</v>
      </c>
      <c r="BH27" s="100">
        <v>35</v>
      </c>
      <c r="BI27" s="100">
        <v>24</v>
      </c>
      <c r="BJ27" s="100">
        <v>25</v>
      </c>
      <c r="BK27" s="100">
        <v>12</v>
      </c>
      <c r="BL27" s="100">
        <v>3</v>
      </c>
      <c r="BM27" s="100">
        <v>0</v>
      </c>
      <c r="BN27" s="100">
        <v>310</v>
      </c>
      <c r="BP27" s="115">
        <v>1920</v>
      </c>
    </row>
    <row r="28" spans="2:68">
      <c r="B28" s="116">
        <v>1921</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28"/>
      <c r="X28" s="116">
        <v>1921</v>
      </c>
      <c r="Y28" s="100">
        <v>0</v>
      </c>
      <c r="Z28" s="100">
        <v>0</v>
      </c>
      <c r="AA28" s="100">
        <v>0</v>
      </c>
      <c r="AB28" s="100">
        <v>0</v>
      </c>
      <c r="AC28" s="100">
        <v>0</v>
      </c>
      <c r="AD28" s="100">
        <v>4</v>
      </c>
      <c r="AE28" s="100">
        <v>7</v>
      </c>
      <c r="AF28" s="100">
        <v>23</v>
      </c>
      <c r="AG28" s="100">
        <v>34</v>
      </c>
      <c r="AH28" s="100">
        <v>46</v>
      </c>
      <c r="AI28" s="100">
        <v>71</v>
      </c>
      <c r="AJ28" s="100">
        <v>50</v>
      </c>
      <c r="AK28" s="100">
        <v>44</v>
      </c>
      <c r="AL28" s="100">
        <v>28</v>
      </c>
      <c r="AM28" s="100">
        <v>16</v>
      </c>
      <c r="AN28" s="100">
        <v>29</v>
      </c>
      <c r="AO28" s="100">
        <v>12</v>
      </c>
      <c r="AP28" s="100">
        <v>5</v>
      </c>
      <c r="AQ28" s="100">
        <v>0</v>
      </c>
      <c r="AR28" s="100">
        <v>369</v>
      </c>
      <c r="AS28" s="128"/>
      <c r="AT28" s="116">
        <v>1921</v>
      </c>
      <c r="AU28" s="100">
        <v>0</v>
      </c>
      <c r="AV28" s="100">
        <v>0</v>
      </c>
      <c r="AW28" s="100">
        <v>0</v>
      </c>
      <c r="AX28" s="100">
        <v>0</v>
      </c>
      <c r="AY28" s="100">
        <v>0</v>
      </c>
      <c r="AZ28" s="100">
        <v>4</v>
      </c>
      <c r="BA28" s="100">
        <v>7</v>
      </c>
      <c r="BB28" s="100">
        <v>23</v>
      </c>
      <c r="BC28" s="100">
        <v>34</v>
      </c>
      <c r="BD28" s="100">
        <v>46</v>
      </c>
      <c r="BE28" s="100">
        <v>71</v>
      </c>
      <c r="BF28" s="100">
        <v>50</v>
      </c>
      <c r="BG28" s="100">
        <v>44</v>
      </c>
      <c r="BH28" s="100">
        <v>28</v>
      </c>
      <c r="BI28" s="100">
        <v>16</v>
      </c>
      <c r="BJ28" s="100">
        <v>29</v>
      </c>
      <c r="BK28" s="100">
        <v>12</v>
      </c>
      <c r="BL28" s="100">
        <v>5</v>
      </c>
      <c r="BM28" s="100">
        <v>0</v>
      </c>
      <c r="BN28" s="100">
        <v>369</v>
      </c>
      <c r="BP28" s="116">
        <v>1921</v>
      </c>
    </row>
    <row r="29" spans="2:68">
      <c r="B29" s="117">
        <v>1922</v>
      </c>
      <c r="C29" s="100">
        <v>0</v>
      </c>
      <c r="D29" s="100">
        <v>0</v>
      </c>
      <c r="E29" s="100">
        <v>0</v>
      </c>
      <c r="F29" s="100">
        <v>0</v>
      </c>
      <c r="G29" s="100">
        <v>0</v>
      </c>
      <c r="H29" s="100">
        <v>0</v>
      </c>
      <c r="I29" s="100">
        <v>0</v>
      </c>
      <c r="J29" s="100">
        <v>0</v>
      </c>
      <c r="K29" s="100">
        <v>0</v>
      </c>
      <c r="L29" s="100">
        <v>0</v>
      </c>
      <c r="M29" s="100">
        <v>0</v>
      </c>
      <c r="N29" s="100">
        <v>0</v>
      </c>
      <c r="O29" s="100">
        <v>0</v>
      </c>
      <c r="P29" s="100">
        <v>0</v>
      </c>
      <c r="Q29" s="100">
        <v>0</v>
      </c>
      <c r="R29" s="100">
        <v>0</v>
      </c>
      <c r="S29" s="100">
        <v>0</v>
      </c>
      <c r="T29" s="100">
        <v>0</v>
      </c>
      <c r="U29" s="100">
        <v>0</v>
      </c>
      <c r="V29" s="100">
        <v>0</v>
      </c>
      <c r="W29" s="128"/>
      <c r="X29" s="117">
        <v>1922</v>
      </c>
      <c r="Y29" s="100">
        <v>0</v>
      </c>
      <c r="Z29" s="100">
        <v>0</v>
      </c>
      <c r="AA29" s="100">
        <v>0</v>
      </c>
      <c r="AB29" s="100">
        <v>0</v>
      </c>
      <c r="AC29" s="100">
        <v>1</v>
      </c>
      <c r="AD29" s="100">
        <v>3</v>
      </c>
      <c r="AE29" s="100">
        <v>11</v>
      </c>
      <c r="AF29" s="100">
        <v>22</v>
      </c>
      <c r="AG29" s="100">
        <v>40</v>
      </c>
      <c r="AH29" s="100">
        <v>50</v>
      </c>
      <c r="AI29" s="100">
        <v>61</v>
      </c>
      <c r="AJ29" s="100">
        <v>46</v>
      </c>
      <c r="AK29" s="100">
        <v>63</v>
      </c>
      <c r="AL29" s="100">
        <v>41</v>
      </c>
      <c r="AM29" s="100">
        <v>30</v>
      </c>
      <c r="AN29" s="100">
        <v>20</v>
      </c>
      <c r="AO29" s="100">
        <v>11</v>
      </c>
      <c r="AP29" s="100">
        <v>14</v>
      </c>
      <c r="AQ29" s="100">
        <v>1</v>
      </c>
      <c r="AR29" s="100">
        <v>414</v>
      </c>
      <c r="AS29" s="128"/>
      <c r="AT29" s="117">
        <v>1922</v>
      </c>
      <c r="AU29" s="100">
        <v>0</v>
      </c>
      <c r="AV29" s="100">
        <v>0</v>
      </c>
      <c r="AW29" s="100">
        <v>0</v>
      </c>
      <c r="AX29" s="100">
        <v>0</v>
      </c>
      <c r="AY29" s="100">
        <v>1</v>
      </c>
      <c r="AZ29" s="100">
        <v>3</v>
      </c>
      <c r="BA29" s="100">
        <v>11</v>
      </c>
      <c r="BB29" s="100">
        <v>22</v>
      </c>
      <c r="BC29" s="100">
        <v>40</v>
      </c>
      <c r="BD29" s="100">
        <v>50</v>
      </c>
      <c r="BE29" s="100">
        <v>61</v>
      </c>
      <c r="BF29" s="100">
        <v>46</v>
      </c>
      <c r="BG29" s="100">
        <v>63</v>
      </c>
      <c r="BH29" s="100">
        <v>41</v>
      </c>
      <c r="BI29" s="100">
        <v>30</v>
      </c>
      <c r="BJ29" s="100">
        <v>20</v>
      </c>
      <c r="BK29" s="100">
        <v>11</v>
      </c>
      <c r="BL29" s="100">
        <v>14</v>
      </c>
      <c r="BM29" s="100">
        <v>1</v>
      </c>
      <c r="BN29" s="100">
        <v>414</v>
      </c>
      <c r="BP29" s="117">
        <v>1922</v>
      </c>
    </row>
    <row r="30" spans="2:68">
      <c r="B30" s="117">
        <v>1923</v>
      </c>
      <c r="C30" s="100">
        <v>0</v>
      </c>
      <c r="D30" s="100">
        <v>0</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28"/>
      <c r="X30" s="117">
        <v>1923</v>
      </c>
      <c r="Y30" s="100">
        <v>0</v>
      </c>
      <c r="Z30" s="100">
        <v>0</v>
      </c>
      <c r="AA30" s="100">
        <v>0</v>
      </c>
      <c r="AB30" s="100">
        <v>0</v>
      </c>
      <c r="AC30" s="100">
        <v>0</v>
      </c>
      <c r="AD30" s="100">
        <v>1</v>
      </c>
      <c r="AE30" s="100">
        <v>8</v>
      </c>
      <c r="AF30" s="100">
        <v>25</v>
      </c>
      <c r="AG30" s="100">
        <v>42</v>
      </c>
      <c r="AH30" s="100">
        <v>61</v>
      </c>
      <c r="AI30" s="100">
        <v>68</v>
      </c>
      <c r="AJ30" s="100">
        <v>51</v>
      </c>
      <c r="AK30" s="100">
        <v>51</v>
      </c>
      <c r="AL30" s="100">
        <v>43</v>
      </c>
      <c r="AM30" s="100">
        <v>31</v>
      </c>
      <c r="AN30" s="100">
        <v>24</v>
      </c>
      <c r="AO30" s="100">
        <v>7</v>
      </c>
      <c r="AP30" s="100">
        <v>13</v>
      </c>
      <c r="AQ30" s="100">
        <v>1</v>
      </c>
      <c r="AR30" s="100">
        <v>426</v>
      </c>
      <c r="AS30" s="128"/>
      <c r="AT30" s="117">
        <v>1923</v>
      </c>
      <c r="AU30" s="100">
        <v>0</v>
      </c>
      <c r="AV30" s="100">
        <v>0</v>
      </c>
      <c r="AW30" s="100">
        <v>0</v>
      </c>
      <c r="AX30" s="100">
        <v>0</v>
      </c>
      <c r="AY30" s="100">
        <v>0</v>
      </c>
      <c r="AZ30" s="100">
        <v>1</v>
      </c>
      <c r="BA30" s="100">
        <v>8</v>
      </c>
      <c r="BB30" s="100">
        <v>25</v>
      </c>
      <c r="BC30" s="100">
        <v>42</v>
      </c>
      <c r="BD30" s="100">
        <v>61</v>
      </c>
      <c r="BE30" s="100">
        <v>68</v>
      </c>
      <c r="BF30" s="100">
        <v>51</v>
      </c>
      <c r="BG30" s="100">
        <v>51</v>
      </c>
      <c r="BH30" s="100">
        <v>43</v>
      </c>
      <c r="BI30" s="100">
        <v>31</v>
      </c>
      <c r="BJ30" s="100">
        <v>24</v>
      </c>
      <c r="BK30" s="100">
        <v>7</v>
      </c>
      <c r="BL30" s="100">
        <v>13</v>
      </c>
      <c r="BM30" s="100">
        <v>1</v>
      </c>
      <c r="BN30" s="100">
        <v>426</v>
      </c>
      <c r="BP30" s="117">
        <v>1923</v>
      </c>
    </row>
    <row r="31" spans="2:68">
      <c r="B31" s="117">
        <v>1924</v>
      </c>
      <c r="C31" s="100">
        <v>0</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v>0</v>
      </c>
      <c r="W31" s="128"/>
      <c r="X31" s="117">
        <v>1924</v>
      </c>
      <c r="Y31" s="100">
        <v>0</v>
      </c>
      <c r="Z31" s="100">
        <v>0</v>
      </c>
      <c r="AA31" s="100">
        <v>0</v>
      </c>
      <c r="AB31" s="100">
        <v>0</v>
      </c>
      <c r="AC31" s="100">
        <v>0</v>
      </c>
      <c r="AD31" s="100">
        <v>2</v>
      </c>
      <c r="AE31" s="100">
        <v>7</v>
      </c>
      <c r="AF31" s="100">
        <v>24</v>
      </c>
      <c r="AG31" s="100">
        <v>37</v>
      </c>
      <c r="AH31" s="100">
        <v>43</v>
      </c>
      <c r="AI31" s="100">
        <v>68</v>
      </c>
      <c r="AJ31" s="100">
        <v>65</v>
      </c>
      <c r="AK31" s="100">
        <v>55</v>
      </c>
      <c r="AL31" s="100">
        <v>39</v>
      </c>
      <c r="AM31" s="100">
        <v>26</v>
      </c>
      <c r="AN31" s="100">
        <v>25</v>
      </c>
      <c r="AO31" s="100">
        <v>12</v>
      </c>
      <c r="AP31" s="100">
        <v>12</v>
      </c>
      <c r="AQ31" s="100">
        <v>0</v>
      </c>
      <c r="AR31" s="100">
        <v>415</v>
      </c>
      <c r="AS31" s="128"/>
      <c r="AT31" s="117">
        <v>1924</v>
      </c>
      <c r="AU31" s="100">
        <v>0</v>
      </c>
      <c r="AV31" s="100">
        <v>0</v>
      </c>
      <c r="AW31" s="100">
        <v>0</v>
      </c>
      <c r="AX31" s="100">
        <v>0</v>
      </c>
      <c r="AY31" s="100">
        <v>0</v>
      </c>
      <c r="AZ31" s="100">
        <v>2</v>
      </c>
      <c r="BA31" s="100">
        <v>7</v>
      </c>
      <c r="BB31" s="100">
        <v>24</v>
      </c>
      <c r="BC31" s="100">
        <v>37</v>
      </c>
      <c r="BD31" s="100">
        <v>43</v>
      </c>
      <c r="BE31" s="100">
        <v>68</v>
      </c>
      <c r="BF31" s="100">
        <v>65</v>
      </c>
      <c r="BG31" s="100">
        <v>55</v>
      </c>
      <c r="BH31" s="100">
        <v>39</v>
      </c>
      <c r="BI31" s="100">
        <v>26</v>
      </c>
      <c r="BJ31" s="100">
        <v>25</v>
      </c>
      <c r="BK31" s="100">
        <v>12</v>
      </c>
      <c r="BL31" s="100">
        <v>12</v>
      </c>
      <c r="BM31" s="100">
        <v>0</v>
      </c>
      <c r="BN31" s="100">
        <v>415</v>
      </c>
      <c r="BP31" s="117">
        <v>1924</v>
      </c>
    </row>
    <row r="32" spans="2:68">
      <c r="B32" s="117">
        <v>1925</v>
      </c>
      <c r="C32" s="100">
        <v>0</v>
      </c>
      <c r="D32" s="100">
        <v>0</v>
      </c>
      <c r="E32" s="100">
        <v>0</v>
      </c>
      <c r="F32" s="100">
        <v>0</v>
      </c>
      <c r="G32" s="100">
        <v>0</v>
      </c>
      <c r="H32" s="100">
        <v>0</v>
      </c>
      <c r="I32" s="100">
        <v>0</v>
      </c>
      <c r="J32" s="100">
        <v>0</v>
      </c>
      <c r="K32" s="100">
        <v>0</v>
      </c>
      <c r="L32" s="100">
        <v>0</v>
      </c>
      <c r="M32" s="100">
        <v>0</v>
      </c>
      <c r="N32" s="100">
        <v>0</v>
      </c>
      <c r="O32" s="100">
        <v>0</v>
      </c>
      <c r="P32" s="100">
        <v>0</v>
      </c>
      <c r="Q32" s="100">
        <v>0</v>
      </c>
      <c r="R32" s="100">
        <v>0</v>
      </c>
      <c r="S32" s="100">
        <v>0</v>
      </c>
      <c r="T32" s="100">
        <v>0</v>
      </c>
      <c r="U32" s="100">
        <v>0</v>
      </c>
      <c r="V32" s="100">
        <v>0</v>
      </c>
      <c r="W32" s="128"/>
      <c r="X32" s="117">
        <v>1925</v>
      </c>
      <c r="Y32" s="100">
        <v>0</v>
      </c>
      <c r="Z32" s="100">
        <v>0</v>
      </c>
      <c r="AA32" s="100">
        <v>0</v>
      </c>
      <c r="AB32" s="100">
        <v>0</v>
      </c>
      <c r="AC32" s="100">
        <v>0</v>
      </c>
      <c r="AD32" s="100">
        <v>2</v>
      </c>
      <c r="AE32" s="100">
        <v>9</v>
      </c>
      <c r="AF32" s="100">
        <v>26</v>
      </c>
      <c r="AG32" s="100">
        <v>35</v>
      </c>
      <c r="AH32" s="100">
        <v>46</v>
      </c>
      <c r="AI32" s="100">
        <v>63</v>
      </c>
      <c r="AJ32" s="100">
        <v>64</v>
      </c>
      <c r="AK32" s="100">
        <v>54</v>
      </c>
      <c r="AL32" s="100">
        <v>47</v>
      </c>
      <c r="AM32" s="100">
        <v>35</v>
      </c>
      <c r="AN32" s="100">
        <v>31</v>
      </c>
      <c r="AO32" s="100">
        <v>23</v>
      </c>
      <c r="AP32" s="100">
        <v>9</v>
      </c>
      <c r="AQ32" s="100">
        <v>0</v>
      </c>
      <c r="AR32" s="100">
        <v>444</v>
      </c>
      <c r="AS32" s="128"/>
      <c r="AT32" s="117">
        <v>1925</v>
      </c>
      <c r="AU32" s="100">
        <v>0</v>
      </c>
      <c r="AV32" s="100">
        <v>0</v>
      </c>
      <c r="AW32" s="100">
        <v>0</v>
      </c>
      <c r="AX32" s="100">
        <v>0</v>
      </c>
      <c r="AY32" s="100">
        <v>0</v>
      </c>
      <c r="AZ32" s="100">
        <v>2</v>
      </c>
      <c r="BA32" s="100">
        <v>9</v>
      </c>
      <c r="BB32" s="100">
        <v>26</v>
      </c>
      <c r="BC32" s="100">
        <v>35</v>
      </c>
      <c r="BD32" s="100">
        <v>46</v>
      </c>
      <c r="BE32" s="100">
        <v>63</v>
      </c>
      <c r="BF32" s="100">
        <v>64</v>
      </c>
      <c r="BG32" s="100">
        <v>54</v>
      </c>
      <c r="BH32" s="100">
        <v>47</v>
      </c>
      <c r="BI32" s="100">
        <v>35</v>
      </c>
      <c r="BJ32" s="100">
        <v>31</v>
      </c>
      <c r="BK32" s="100">
        <v>23</v>
      </c>
      <c r="BL32" s="100">
        <v>9</v>
      </c>
      <c r="BM32" s="100">
        <v>0</v>
      </c>
      <c r="BN32" s="100">
        <v>444</v>
      </c>
      <c r="BP32" s="117">
        <v>1925</v>
      </c>
    </row>
    <row r="33" spans="2:68">
      <c r="B33" s="117">
        <v>1926</v>
      </c>
      <c r="C33" s="100">
        <v>0</v>
      </c>
      <c r="D33" s="100">
        <v>0</v>
      </c>
      <c r="E33" s="100">
        <v>0</v>
      </c>
      <c r="F33" s="100">
        <v>0</v>
      </c>
      <c r="G33" s="100">
        <v>0</v>
      </c>
      <c r="H33" s="100">
        <v>0</v>
      </c>
      <c r="I33" s="100">
        <v>0</v>
      </c>
      <c r="J33" s="100">
        <v>0</v>
      </c>
      <c r="K33" s="100">
        <v>0</v>
      </c>
      <c r="L33" s="100">
        <v>0</v>
      </c>
      <c r="M33" s="100">
        <v>0</v>
      </c>
      <c r="N33" s="100">
        <v>0</v>
      </c>
      <c r="O33" s="100">
        <v>0</v>
      </c>
      <c r="P33" s="100">
        <v>0</v>
      </c>
      <c r="Q33" s="100">
        <v>0</v>
      </c>
      <c r="R33" s="100">
        <v>0</v>
      </c>
      <c r="S33" s="100">
        <v>0</v>
      </c>
      <c r="T33" s="100">
        <v>0</v>
      </c>
      <c r="U33" s="100">
        <v>0</v>
      </c>
      <c r="V33" s="100">
        <v>0</v>
      </c>
      <c r="W33" s="128"/>
      <c r="X33" s="117">
        <v>1926</v>
      </c>
      <c r="Y33" s="100">
        <v>0</v>
      </c>
      <c r="Z33" s="100">
        <v>0</v>
      </c>
      <c r="AA33" s="100">
        <v>0</v>
      </c>
      <c r="AB33" s="100">
        <v>0</v>
      </c>
      <c r="AC33" s="100">
        <v>0</v>
      </c>
      <c r="AD33" s="100">
        <v>1</v>
      </c>
      <c r="AE33" s="100">
        <v>4</v>
      </c>
      <c r="AF33" s="100">
        <v>33</v>
      </c>
      <c r="AG33" s="100">
        <v>42</v>
      </c>
      <c r="AH33" s="100">
        <v>59</v>
      </c>
      <c r="AI33" s="100">
        <v>53</v>
      </c>
      <c r="AJ33" s="100">
        <v>61</v>
      </c>
      <c r="AK33" s="100">
        <v>60</v>
      </c>
      <c r="AL33" s="100">
        <v>54</v>
      </c>
      <c r="AM33" s="100">
        <v>36</v>
      </c>
      <c r="AN33" s="100">
        <v>27</v>
      </c>
      <c r="AO33" s="100">
        <v>15</v>
      </c>
      <c r="AP33" s="100">
        <v>8</v>
      </c>
      <c r="AQ33" s="100">
        <v>0</v>
      </c>
      <c r="AR33" s="100">
        <v>453</v>
      </c>
      <c r="AS33" s="128"/>
      <c r="AT33" s="117">
        <v>1926</v>
      </c>
      <c r="AU33" s="100">
        <v>0</v>
      </c>
      <c r="AV33" s="100">
        <v>0</v>
      </c>
      <c r="AW33" s="100">
        <v>0</v>
      </c>
      <c r="AX33" s="100">
        <v>0</v>
      </c>
      <c r="AY33" s="100">
        <v>0</v>
      </c>
      <c r="AZ33" s="100">
        <v>1</v>
      </c>
      <c r="BA33" s="100">
        <v>4</v>
      </c>
      <c r="BB33" s="100">
        <v>33</v>
      </c>
      <c r="BC33" s="100">
        <v>42</v>
      </c>
      <c r="BD33" s="100">
        <v>59</v>
      </c>
      <c r="BE33" s="100">
        <v>53</v>
      </c>
      <c r="BF33" s="100">
        <v>61</v>
      </c>
      <c r="BG33" s="100">
        <v>60</v>
      </c>
      <c r="BH33" s="100">
        <v>54</v>
      </c>
      <c r="BI33" s="100">
        <v>36</v>
      </c>
      <c r="BJ33" s="100">
        <v>27</v>
      </c>
      <c r="BK33" s="100">
        <v>15</v>
      </c>
      <c r="BL33" s="100">
        <v>8</v>
      </c>
      <c r="BM33" s="100">
        <v>0</v>
      </c>
      <c r="BN33" s="100">
        <v>453</v>
      </c>
      <c r="BP33" s="117">
        <v>1926</v>
      </c>
    </row>
    <row r="34" spans="2:68">
      <c r="B34" s="117">
        <v>1927</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28"/>
      <c r="X34" s="117">
        <v>1927</v>
      </c>
      <c r="Y34" s="100">
        <v>0</v>
      </c>
      <c r="Z34" s="100">
        <v>0</v>
      </c>
      <c r="AA34" s="100">
        <v>0</v>
      </c>
      <c r="AB34" s="100">
        <v>0</v>
      </c>
      <c r="AC34" s="100">
        <v>0</v>
      </c>
      <c r="AD34" s="100">
        <v>4</v>
      </c>
      <c r="AE34" s="100">
        <v>8</v>
      </c>
      <c r="AF34" s="100">
        <v>20</v>
      </c>
      <c r="AG34" s="100">
        <v>48</v>
      </c>
      <c r="AH34" s="100">
        <v>62</v>
      </c>
      <c r="AI34" s="100">
        <v>65</v>
      </c>
      <c r="AJ34" s="100">
        <v>65</v>
      </c>
      <c r="AK34" s="100">
        <v>66</v>
      </c>
      <c r="AL34" s="100">
        <v>68</v>
      </c>
      <c r="AM34" s="100">
        <v>40</v>
      </c>
      <c r="AN34" s="100">
        <v>22</v>
      </c>
      <c r="AO34" s="100">
        <v>14</v>
      </c>
      <c r="AP34" s="100">
        <v>18</v>
      </c>
      <c r="AQ34" s="100">
        <v>0</v>
      </c>
      <c r="AR34" s="100">
        <v>500</v>
      </c>
      <c r="AS34" s="128"/>
      <c r="AT34" s="117">
        <v>1927</v>
      </c>
      <c r="AU34" s="100">
        <v>0</v>
      </c>
      <c r="AV34" s="100">
        <v>0</v>
      </c>
      <c r="AW34" s="100">
        <v>0</v>
      </c>
      <c r="AX34" s="100">
        <v>0</v>
      </c>
      <c r="AY34" s="100">
        <v>0</v>
      </c>
      <c r="AZ34" s="100">
        <v>4</v>
      </c>
      <c r="BA34" s="100">
        <v>8</v>
      </c>
      <c r="BB34" s="100">
        <v>20</v>
      </c>
      <c r="BC34" s="100">
        <v>48</v>
      </c>
      <c r="BD34" s="100">
        <v>62</v>
      </c>
      <c r="BE34" s="100">
        <v>65</v>
      </c>
      <c r="BF34" s="100">
        <v>65</v>
      </c>
      <c r="BG34" s="100">
        <v>66</v>
      </c>
      <c r="BH34" s="100">
        <v>68</v>
      </c>
      <c r="BI34" s="100">
        <v>40</v>
      </c>
      <c r="BJ34" s="100">
        <v>22</v>
      </c>
      <c r="BK34" s="100">
        <v>14</v>
      </c>
      <c r="BL34" s="100">
        <v>18</v>
      </c>
      <c r="BM34" s="100">
        <v>0</v>
      </c>
      <c r="BN34" s="100">
        <v>500</v>
      </c>
      <c r="BP34" s="117">
        <v>1927</v>
      </c>
    </row>
    <row r="35" spans="2:68">
      <c r="B35" s="117">
        <v>1928</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28"/>
      <c r="X35" s="117">
        <v>1928</v>
      </c>
      <c r="Y35" s="100">
        <v>0</v>
      </c>
      <c r="Z35" s="100">
        <v>0</v>
      </c>
      <c r="AA35" s="100">
        <v>0</v>
      </c>
      <c r="AB35" s="100">
        <v>0</v>
      </c>
      <c r="AC35" s="100">
        <v>1</v>
      </c>
      <c r="AD35" s="100">
        <v>1</v>
      </c>
      <c r="AE35" s="100">
        <v>5</v>
      </c>
      <c r="AF35" s="100">
        <v>20</v>
      </c>
      <c r="AG35" s="100">
        <v>38</v>
      </c>
      <c r="AH35" s="100">
        <v>56</v>
      </c>
      <c r="AI35" s="100">
        <v>58</v>
      </c>
      <c r="AJ35" s="100">
        <v>64</v>
      </c>
      <c r="AK35" s="100">
        <v>65</v>
      </c>
      <c r="AL35" s="100">
        <v>66</v>
      </c>
      <c r="AM35" s="100">
        <v>51</v>
      </c>
      <c r="AN35" s="100">
        <v>37</v>
      </c>
      <c r="AO35" s="100">
        <v>19</v>
      </c>
      <c r="AP35" s="100">
        <v>17</v>
      </c>
      <c r="AQ35" s="100">
        <v>0</v>
      </c>
      <c r="AR35" s="100">
        <v>498</v>
      </c>
      <c r="AS35" s="128"/>
      <c r="AT35" s="117">
        <v>1928</v>
      </c>
      <c r="AU35" s="100">
        <v>0</v>
      </c>
      <c r="AV35" s="100">
        <v>0</v>
      </c>
      <c r="AW35" s="100">
        <v>0</v>
      </c>
      <c r="AX35" s="100">
        <v>0</v>
      </c>
      <c r="AY35" s="100">
        <v>1</v>
      </c>
      <c r="AZ35" s="100">
        <v>1</v>
      </c>
      <c r="BA35" s="100">
        <v>5</v>
      </c>
      <c r="BB35" s="100">
        <v>20</v>
      </c>
      <c r="BC35" s="100">
        <v>38</v>
      </c>
      <c r="BD35" s="100">
        <v>56</v>
      </c>
      <c r="BE35" s="100">
        <v>58</v>
      </c>
      <c r="BF35" s="100">
        <v>64</v>
      </c>
      <c r="BG35" s="100">
        <v>65</v>
      </c>
      <c r="BH35" s="100">
        <v>66</v>
      </c>
      <c r="BI35" s="100">
        <v>51</v>
      </c>
      <c r="BJ35" s="100">
        <v>37</v>
      </c>
      <c r="BK35" s="100">
        <v>19</v>
      </c>
      <c r="BL35" s="100">
        <v>17</v>
      </c>
      <c r="BM35" s="100">
        <v>0</v>
      </c>
      <c r="BN35" s="100">
        <v>498</v>
      </c>
      <c r="BP35" s="117">
        <v>1928</v>
      </c>
    </row>
    <row r="36" spans="2:68">
      <c r="B36" s="117">
        <v>1929</v>
      </c>
      <c r="C36" s="100">
        <v>0</v>
      </c>
      <c r="D36" s="100">
        <v>0</v>
      </c>
      <c r="E36" s="100">
        <v>0</v>
      </c>
      <c r="F36" s="100">
        <v>0</v>
      </c>
      <c r="G36" s="100">
        <v>0</v>
      </c>
      <c r="H36" s="100">
        <v>0</v>
      </c>
      <c r="I36" s="100">
        <v>0</v>
      </c>
      <c r="J36" s="100">
        <v>0</v>
      </c>
      <c r="K36" s="100">
        <v>0</v>
      </c>
      <c r="L36" s="100">
        <v>0</v>
      </c>
      <c r="M36" s="100">
        <v>0</v>
      </c>
      <c r="N36" s="100">
        <v>0</v>
      </c>
      <c r="O36" s="100">
        <v>0</v>
      </c>
      <c r="P36" s="100">
        <v>0</v>
      </c>
      <c r="Q36" s="100">
        <v>0</v>
      </c>
      <c r="R36" s="100">
        <v>0</v>
      </c>
      <c r="S36" s="100">
        <v>0</v>
      </c>
      <c r="T36" s="100">
        <v>0</v>
      </c>
      <c r="U36" s="100">
        <v>0</v>
      </c>
      <c r="V36" s="100">
        <v>0</v>
      </c>
      <c r="W36" s="128"/>
      <c r="X36" s="117">
        <v>1929</v>
      </c>
      <c r="Y36" s="100">
        <v>0</v>
      </c>
      <c r="Z36" s="100">
        <v>0</v>
      </c>
      <c r="AA36" s="100">
        <v>0</v>
      </c>
      <c r="AB36" s="100">
        <v>0</v>
      </c>
      <c r="AC36" s="100">
        <v>1</v>
      </c>
      <c r="AD36" s="100">
        <v>0</v>
      </c>
      <c r="AE36" s="100">
        <v>17</v>
      </c>
      <c r="AF36" s="100">
        <v>26</v>
      </c>
      <c r="AG36" s="100">
        <v>40</v>
      </c>
      <c r="AH36" s="100">
        <v>71</v>
      </c>
      <c r="AI36" s="100">
        <v>64</v>
      </c>
      <c r="AJ36" s="100">
        <v>63</v>
      </c>
      <c r="AK36" s="100">
        <v>65</v>
      </c>
      <c r="AL36" s="100">
        <v>68</v>
      </c>
      <c r="AM36" s="100">
        <v>54</v>
      </c>
      <c r="AN36" s="100">
        <v>33</v>
      </c>
      <c r="AO36" s="100">
        <v>22</v>
      </c>
      <c r="AP36" s="100">
        <v>8</v>
      </c>
      <c r="AQ36" s="100">
        <v>0</v>
      </c>
      <c r="AR36" s="100">
        <v>532</v>
      </c>
      <c r="AS36" s="128"/>
      <c r="AT36" s="117">
        <v>1929</v>
      </c>
      <c r="AU36" s="100">
        <v>0</v>
      </c>
      <c r="AV36" s="100">
        <v>0</v>
      </c>
      <c r="AW36" s="100">
        <v>0</v>
      </c>
      <c r="AX36" s="100">
        <v>0</v>
      </c>
      <c r="AY36" s="100">
        <v>1</v>
      </c>
      <c r="AZ36" s="100">
        <v>0</v>
      </c>
      <c r="BA36" s="100">
        <v>17</v>
      </c>
      <c r="BB36" s="100">
        <v>26</v>
      </c>
      <c r="BC36" s="100">
        <v>40</v>
      </c>
      <c r="BD36" s="100">
        <v>71</v>
      </c>
      <c r="BE36" s="100">
        <v>64</v>
      </c>
      <c r="BF36" s="100">
        <v>63</v>
      </c>
      <c r="BG36" s="100">
        <v>65</v>
      </c>
      <c r="BH36" s="100">
        <v>68</v>
      </c>
      <c r="BI36" s="100">
        <v>54</v>
      </c>
      <c r="BJ36" s="100">
        <v>33</v>
      </c>
      <c r="BK36" s="100">
        <v>22</v>
      </c>
      <c r="BL36" s="100">
        <v>8</v>
      </c>
      <c r="BM36" s="100">
        <v>0</v>
      </c>
      <c r="BN36" s="100">
        <v>532</v>
      </c>
      <c r="BP36" s="117">
        <v>1929</v>
      </c>
    </row>
    <row r="37" spans="2:68">
      <c r="B37" s="117">
        <v>1930</v>
      </c>
      <c r="C37" s="100">
        <v>0</v>
      </c>
      <c r="D37" s="100">
        <v>0</v>
      </c>
      <c r="E37" s="100">
        <v>0</v>
      </c>
      <c r="F37" s="100">
        <v>0</v>
      </c>
      <c r="G37" s="100">
        <v>0</v>
      </c>
      <c r="H37" s="100">
        <v>0</v>
      </c>
      <c r="I37" s="100">
        <v>0</v>
      </c>
      <c r="J37" s="100">
        <v>0</v>
      </c>
      <c r="K37" s="100">
        <v>0</v>
      </c>
      <c r="L37" s="100">
        <v>1</v>
      </c>
      <c r="M37" s="100">
        <v>1</v>
      </c>
      <c r="N37" s="100">
        <v>0</v>
      </c>
      <c r="O37" s="100">
        <v>1</v>
      </c>
      <c r="P37" s="100">
        <v>1</v>
      </c>
      <c r="Q37" s="100">
        <v>1</v>
      </c>
      <c r="R37" s="100">
        <v>0</v>
      </c>
      <c r="S37" s="100">
        <v>0</v>
      </c>
      <c r="T37" s="100">
        <v>0</v>
      </c>
      <c r="U37" s="100">
        <v>0</v>
      </c>
      <c r="V37" s="100">
        <v>5</v>
      </c>
      <c r="W37" s="128"/>
      <c r="X37" s="117">
        <v>1930</v>
      </c>
      <c r="Y37" s="100">
        <v>0</v>
      </c>
      <c r="Z37" s="100">
        <v>0</v>
      </c>
      <c r="AA37" s="100">
        <v>0</v>
      </c>
      <c r="AB37" s="100">
        <v>0</v>
      </c>
      <c r="AC37" s="100">
        <v>0</v>
      </c>
      <c r="AD37" s="100">
        <v>5</v>
      </c>
      <c r="AE37" s="100">
        <v>10</v>
      </c>
      <c r="AF37" s="100">
        <v>22</v>
      </c>
      <c r="AG37" s="100">
        <v>45</v>
      </c>
      <c r="AH37" s="100">
        <v>58</v>
      </c>
      <c r="AI37" s="100">
        <v>75</v>
      </c>
      <c r="AJ37" s="100">
        <v>72</v>
      </c>
      <c r="AK37" s="100">
        <v>68</v>
      </c>
      <c r="AL37" s="100">
        <v>56</v>
      </c>
      <c r="AM37" s="100">
        <v>55</v>
      </c>
      <c r="AN37" s="100">
        <v>28</v>
      </c>
      <c r="AO37" s="100">
        <v>17</v>
      </c>
      <c r="AP37" s="100">
        <v>9</v>
      </c>
      <c r="AQ37" s="100">
        <v>0</v>
      </c>
      <c r="AR37" s="100">
        <v>520</v>
      </c>
      <c r="AS37" s="128"/>
      <c r="AT37" s="117">
        <v>1930</v>
      </c>
      <c r="AU37" s="100">
        <v>0</v>
      </c>
      <c r="AV37" s="100">
        <v>0</v>
      </c>
      <c r="AW37" s="100">
        <v>0</v>
      </c>
      <c r="AX37" s="100">
        <v>0</v>
      </c>
      <c r="AY37" s="100">
        <v>0</v>
      </c>
      <c r="AZ37" s="100">
        <v>5</v>
      </c>
      <c r="BA37" s="100">
        <v>10</v>
      </c>
      <c r="BB37" s="100">
        <v>22</v>
      </c>
      <c r="BC37" s="100">
        <v>45</v>
      </c>
      <c r="BD37" s="100">
        <v>59</v>
      </c>
      <c r="BE37" s="100">
        <v>76</v>
      </c>
      <c r="BF37" s="100">
        <v>72</v>
      </c>
      <c r="BG37" s="100">
        <v>69</v>
      </c>
      <c r="BH37" s="100">
        <v>57</v>
      </c>
      <c r="BI37" s="100">
        <v>56</v>
      </c>
      <c r="BJ37" s="100">
        <v>28</v>
      </c>
      <c r="BK37" s="100">
        <v>17</v>
      </c>
      <c r="BL37" s="100">
        <v>9</v>
      </c>
      <c r="BM37" s="100">
        <v>0</v>
      </c>
      <c r="BN37" s="100">
        <v>525</v>
      </c>
      <c r="BP37" s="117">
        <v>1930</v>
      </c>
    </row>
    <row r="38" spans="2:68">
      <c r="B38" s="118">
        <v>1931</v>
      </c>
      <c r="C38" s="100">
        <v>0</v>
      </c>
      <c r="D38" s="100">
        <v>0</v>
      </c>
      <c r="E38" s="100">
        <v>0</v>
      </c>
      <c r="F38" s="100">
        <v>0</v>
      </c>
      <c r="G38" s="100">
        <v>0</v>
      </c>
      <c r="H38" s="100">
        <v>0</v>
      </c>
      <c r="I38" s="100">
        <v>0</v>
      </c>
      <c r="J38" s="100">
        <v>0</v>
      </c>
      <c r="K38" s="100">
        <v>0</v>
      </c>
      <c r="L38" s="100">
        <v>0</v>
      </c>
      <c r="M38" s="100">
        <v>0</v>
      </c>
      <c r="N38" s="100">
        <v>1</v>
      </c>
      <c r="O38" s="100">
        <v>0</v>
      </c>
      <c r="P38" s="100">
        <v>2</v>
      </c>
      <c r="Q38" s="100">
        <v>2</v>
      </c>
      <c r="R38" s="100">
        <v>0</v>
      </c>
      <c r="S38" s="100">
        <v>0</v>
      </c>
      <c r="T38" s="100">
        <v>2</v>
      </c>
      <c r="U38" s="100">
        <v>0</v>
      </c>
      <c r="V38" s="100">
        <v>7</v>
      </c>
      <c r="W38" s="128"/>
      <c r="X38" s="118">
        <v>1931</v>
      </c>
      <c r="Y38" s="100">
        <v>0</v>
      </c>
      <c r="Z38" s="100">
        <v>0</v>
      </c>
      <c r="AA38" s="100">
        <v>0</v>
      </c>
      <c r="AB38" s="100">
        <v>0</v>
      </c>
      <c r="AC38" s="100">
        <v>0</v>
      </c>
      <c r="AD38" s="100">
        <v>1</v>
      </c>
      <c r="AE38" s="100">
        <v>15</v>
      </c>
      <c r="AF38" s="100">
        <v>28</v>
      </c>
      <c r="AG38" s="100">
        <v>49</v>
      </c>
      <c r="AH38" s="100">
        <v>82</v>
      </c>
      <c r="AI38" s="100">
        <v>86</v>
      </c>
      <c r="AJ38" s="100">
        <v>68</v>
      </c>
      <c r="AK38" s="100">
        <v>68</v>
      </c>
      <c r="AL38" s="100">
        <v>70</v>
      </c>
      <c r="AM38" s="100">
        <v>60</v>
      </c>
      <c r="AN38" s="100">
        <v>33</v>
      </c>
      <c r="AO38" s="100">
        <v>20</v>
      </c>
      <c r="AP38" s="100">
        <v>14</v>
      </c>
      <c r="AQ38" s="100">
        <v>0</v>
      </c>
      <c r="AR38" s="100">
        <v>594</v>
      </c>
      <c r="AS38" s="128"/>
      <c r="AT38" s="118">
        <v>1931</v>
      </c>
      <c r="AU38" s="100">
        <v>0</v>
      </c>
      <c r="AV38" s="100">
        <v>0</v>
      </c>
      <c r="AW38" s="100">
        <v>0</v>
      </c>
      <c r="AX38" s="100">
        <v>0</v>
      </c>
      <c r="AY38" s="100">
        <v>0</v>
      </c>
      <c r="AZ38" s="100">
        <v>1</v>
      </c>
      <c r="BA38" s="100">
        <v>15</v>
      </c>
      <c r="BB38" s="100">
        <v>28</v>
      </c>
      <c r="BC38" s="100">
        <v>49</v>
      </c>
      <c r="BD38" s="100">
        <v>82</v>
      </c>
      <c r="BE38" s="100">
        <v>86</v>
      </c>
      <c r="BF38" s="100">
        <v>69</v>
      </c>
      <c r="BG38" s="100">
        <v>68</v>
      </c>
      <c r="BH38" s="100">
        <v>72</v>
      </c>
      <c r="BI38" s="100">
        <v>62</v>
      </c>
      <c r="BJ38" s="100">
        <v>33</v>
      </c>
      <c r="BK38" s="100">
        <v>20</v>
      </c>
      <c r="BL38" s="100">
        <v>16</v>
      </c>
      <c r="BM38" s="100">
        <v>0</v>
      </c>
      <c r="BN38" s="100">
        <v>601</v>
      </c>
      <c r="BP38" s="118">
        <v>1931</v>
      </c>
    </row>
    <row r="39" spans="2:68">
      <c r="B39" s="118">
        <v>1932</v>
      </c>
      <c r="C39" s="100">
        <v>0</v>
      </c>
      <c r="D39" s="100">
        <v>0</v>
      </c>
      <c r="E39" s="100">
        <v>0</v>
      </c>
      <c r="F39" s="100">
        <v>0</v>
      </c>
      <c r="G39" s="100">
        <v>0</v>
      </c>
      <c r="H39" s="100">
        <v>0</v>
      </c>
      <c r="I39" s="100">
        <v>0</v>
      </c>
      <c r="J39" s="100">
        <v>0</v>
      </c>
      <c r="K39" s="100">
        <v>0</v>
      </c>
      <c r="L39" s="100">
        <v>2</v>
      </c>
      <c r="M39" s="100">
        <v>0</v>
      </c>
      <c r="N39" s="100">
        <v>0</v>
      </c>
      <c r="O39" s="100">
        <v>1</v>
      </c>
      <c r="P39" s="100">
        <v>1</v>
      </c>
      <c r="Q39" s="100">
        <v>0</v>
      </c>
      <c r="R39" s="100">
        <v>0</v>
      </c>
      <c r="S39" s="100">
        <v>1</v>
      </c>
      <c r="T39" s="100">
        <v>0</v>
      </c>
      <c r="U39" s="100">
        <v>0</v>
      </c>
      <c r="V39" s="100">
        <v>5</v>
      </c>
      <c r="W39" s="128"/>
      <c r="X39" s="118">
        <v>1932</v>
      </c>
      <c r="Y39" s="100">
        <v>0</v>
      </c>
      <c r="Z39" s="100">
        <v>0</v>
      </c>
      <c r="AA39" s="100">
        <v>0</v>
      </c>
      <c r="AB39" s="100">
        <v>0</v>
      </c>
      <c r="AC39" s="100">
        <v>1</v>
      </c>
      <c r="AD39" s="100">
        <v>1</v>
      </c>
      <c r="AE39" s="100">
        <v>8</v>
      </c>
      <c r="AF39" s="100">
        <v>22</v>
      </c>
      <c r="AG39" s="100">
        <v>48</v>
      </c>
      <c r="AH39" s="100">
        <v>69</v>
      </c>
      <c r="AI39" s="100">
        <v>85</v>
      </c>
      <c r="AJ39" s="100">
        <v>73</v>
      </c>
      <c r="AK39" s="100">
        <v>76</v>
      </c>
      <c r="AL39" s="100">
        <v>70</v>
      </c>
      <c r="AM39" s="100">
        <v>69</v>
      </c>
      <c r="AN39" s="100">
        <v>36</v>
      </c>
      <c r="AO39" s="100">
        <v>20</v>
      </c>
      <c r="AP39" s="100">
        <v>17</v>
      </c>
      <c r="AQ39" s="100">
        <v>0</v>
      </c>
      <c r="AR39" s="100">
        <v>595</v>
      </c>
      <c r="AS39" s="128"/>
      <c r="AT39" s="118">
        <v>1932</v>
      </c>
      <c r="AU39" s="100">
        <v>0</v>
      </c>
      <c r="AV39" s="100">
        <v>0</v>
      </c>
      <c r="AW39" s="100">
        <v>0</v>
      </c>
      <c r="AX39" s="100">
        <v>0</v>
      </c>
      <c r="AY39" s="100">
        <v>1</v>
      </c>
      <c r="AZ39" s="100">
        <v>1</v>
      </c>
      <c r="BA39" s="100">
        <v>8</v>
      </c>
      <c r="BB39" s="100">
        <v>22</v>
      </c>
      <c r="BC39" s="100">
        <v>48</v>
      </c>
      <c r="BD39" s="100">
        <v>71</v>
      </c>
      <c r="BE39" s="100">
        <v>85</v>
      </c>
      <c r="BF39" s="100">
        <v>73</v>
      </c>
      <c r="BG39" s="100">
        <v>77</v>
      </c>
      <c r="BH39" s="100">
        <v>71</v>
      </c>
      <c r="BI39" s="100">
        <v>69</v>
      </c>
      <c r="BJ39" s="100">
        <v>36</v>
      </c>
      <c r="BK39" s="100">
        <v>21</v>
      </c>
      <c r="BL39" s="100">
        <v>17</v>
      </c>
      <c r="BM39" s="100">
        <v>0</v>
      </c>
      <c r="BN39" s="100">
        <v>600</v>
      </c>
      <c r="BP39" s="118">
        <v>1932</v>
      </c>
    </row>
    <row r="40" spans="2:68">
      <c r="B40" s="118">
        <v>1933</v>
      </c>
      <c r="C40" s="100">
        <v>0</v>
      </c>
      <c r="D40" s="100">
        <v>0</v>
      </c>
      <c r="E40" s="100">
        <v>0</v>
      </c>
      <c r="F40" s="100">
        <v>0</v>
      </c>
      <c r="G40" s="100">
        <v>0</v>
      </c>
      <c r="H40" s="100">
        <v>0</v>
      </c>
      <c r="I40" s="100">
        <v>0</v>
      </c>
      <c r="J40" s="100">
        <v>1</v>
      </c>
      <c r="K40" s="100">
        <v>0</v>
      </c>
      <c r="L40" s="100">
        <v>0</v>
      </c>
      <c r="M40" s="100">
        <v>0</v>
      </c>
      <c r="N40" s="100">
        <v>0</v>
      </c>
      <c r="O40" s="100">
        <v>1</v>
      </c>
      <c r="P40" s="100">
        <v>0</v>
      </c>
      <c r="Q40" s="100">
        <v>1</v>
      </c>
      <c r="R40" s="100">
        <v>0</v>
      </c>
      <c r="S40" s="100">
        <v>1</v>
      </c>
      <c r="T40" s="100">
        <v>0</v>
      </c>
      <c r="U40" s="100">
        <v>0</v>
      </c>
      <c r="V40" s="100">
        <v>4</v>
      </c>
      <c r="W40" s="128"/>
      <c r="X40" s="118">
        <v>1933</v>
      </c>
      <c r="Y40" s="100">
        <v>0</v>
      </c>
      <c r="Z40" s="100">
        <v>0</v>
      </c>
      <c r="AA40" s="100">
        <v>0</v>
      </c>
      <c r="AB40" s="100">
        <v>0</v>
      </c>
      <c r="AC40" s="100">
        <v>0</v>
      </c>
      <c r="AD40" s="100">
        <v>3</v>
      </c>
      <c r="AE40" s="100">
        <v>7</v>
      </c>
      <c r="AF40" s="100">
        <v>27</v>
      </c>
      <c r="AG40" s="100">
        <v>64</v>
      </c>
      <c r="AH40" s="100">
        <v>72</v>
      </c>
      <c r="AI40" s="100">
        <v>73</v>
      </c>
      <c r="AJ40" s="100">
        <v>82</v>
      </c>
      <c r="AK40" s="100">
        <v>88</v>
      </c>
      <c r="AL40" s="100">
        <v>72</v>
      </c>
      <c r="AM40" s="100">
        <v>65</v>
      </c>
      <c r="AN40" s="100">
        <v>36</v>
      </c>
      <c r="AO40" s="100">
        <v>18</v>
      </c>
      <c r="AP40" s="100">
        <v>16</v>
      </c>
      <c r="AQ40" s="100">
        <v>0</v>
      </c>
      <c r="AR40" s="100">
        <v>623</v>
      </c>
      <c r="AS40" s="128"/>
      <c r="AT40" s="118">
        <v>1933</v>
      </c>
      <c r="AU40" s="100">
        <v>0</v>
      </c>
      <c r="AV40" s="100">
        <v>0</v>
      </c>
      <c r="AW40" s="100">
        <v>0</v>
      </c>
      <c r="AX40" s="100">
        <v>0</v>
      </c>
      <c r="AY40" s="100">
        <v>0</v>
      </c>
      <c r="AZ40" s="100">
        <v>3</v>
      </c>
      <c r="BA40" s="100">
        <v>7</v>
      </c>
      <c r="BB40" s="100">
        <v>28</v>
      </c>
      <c r="BC40" s="100">
        <v>64</v>
      </c>
      <c r="BD40" s="100">
        <v>72</v>
      </c>
      <c r="BE40" s="100">
        <v>73</v>
      </c>
      <c r="BF40" s="100">
        <v>82</v>
      </c>
      <c r="BG40" s="100">
        <v>89</v>
      </c>
      <c r="BH40" s="100">
        <v>72</v>
      </c>
      <c r="BI40" s="100">
        <v>66</v>
      </c>
      <c r="BJ40" s="100">
        <v>36</v>
      </c>
      <c r="BK40" s="100">
        <v>19</v>
      </c>
      <c r="BL40" s="100">
        <v>16</v>
      </c>
      <c r="BM40" s="100">
        <v>0</v>
      </c>
      <c r="BN40" s="100">
        <v>627</v>
      </c>
      <c r="BP40" s="118">
        <v>1933</v>
      </c>
    </row>
    <row r="41" spans="2:68">
      <c r="B41" s="118">
        <v>1934</v>
      </c>
      <c r="C41" s="100">
        <v>0</v>
      </c>
      <c r="D41" s="100">
        <v>0</v>
      </c>
      <c r="E41" s="100">
        <v>1</v>
      </c>
      <c r="F41" s="100">
        <v>0</v>
      </c>
      <c r="G41" s="100">
        <v>0</v>
      </c>
      <c r="H41" s="100">
        <v>0</v>
      </c>
      <c r="I41" s="100">
        <v>0</v>
      </c>
      <c r="J41" s="100">
        <v>0</v>
      </c>
      <c r="K41" s="100">
        <v>0</v>
      </c>
      <c r="L41" s="100">
        <v>1</v>
      </c>
      <c r="M41" s="100">
        <v>0</v>
      </c>
      <c r="N41" s="100">
        <v>0</v>
      </c>
      <c r="O41" s="100">
        <v>0</v>
      </c>
      <c r="P41" s="100">
        <v>1</v>
      </c>
      <c r="Q41" s="100">
        <v>1</v>
      </c>
      <c r="R41" s="100">
        <v>0</v>
      </c>
      <c r="S41" s="100">
        <v>2</v>
      </c>
      <c r="T41" s="100">
        <v>0</v>
      </c>
      <c r="U41" s="100">
        <v>0</v>
      </c>
      <c r="V41" s="100">
        <v>6</v>
      </c>
      <c r="W41" s="128"/>
      <c r="X41" s="118">
        <v>1934</v>
      </c>
      <c r="Y41" s="100">
        <v>0</v>
      </c>
      <c r="Z41" s="100">
        <v>0</v>
      </c>
      <c r="AA41" s="100">
        <v>0</v>
      </c>
      <c r="AB41" s="100">
        <v>0</v>
      </c>
      <c r="AC41" s="100">
        <v>0</v>
      </c>
      <c r="AD41" s="100">
        <v>4</v>
      </c>
      <c r="AE41" s="100">
        <v>10</v>
      </c>
      <c r="AF41" s="100">
        <v>28</v>
      </c>
      <c r="AG41" s="100">
        <v>64</v>
      </c>
      <c r="AH41" s="100">
        <v>75</v>
      </c>
      <c r="AI41" s="100">
        <v>70</v>
      </c>
      <c r="AJ41" s="100">
        <v>104</v>
      </c>
      <c r="AK41" s="100">
        <v>81</v>
      </c>
      <c r="AL41" s="100">
        <v>69</v>
      </c>
      <c r="AM41" s="100">
        <v>61</v>
      </c>
      <c r="AN41" s="100">
        <v>53</v>
      </c>
      <c r="AO41" s="100">
        <v>21</v>
      </c>
      <c r="AP41" s="100">
        <v>22</v>
      </c>
      <c r="AQ41" s="100">
        <v>0</v>
      </c>
      <c r="AR41" s="100">
        <v>662</v>
      </c>
      <c r="AS41" s="128"/>
      <c r="AT41" s="118">
        <v>1934</v>
      </c>
      <c r="AU41" s="100">
        <v>0</v>
      </c>
      <c r="AV41" s="100">
        <v>0</v>
      </c>
      <c r="AW41" s="100">
        <v>1</v>
      </c>
      <c r="AX41" s="100">
        <v>0</v>
      </c>
      <c r="AY41" s="100">
        <v>0</v>
      </c>
      <c r="AZ41" s="100">
        <v>4</v>
      </c>
      <c r="BA41" s="100">
        <v>10</v>
      </c>
      <c r="BB41" s="100">
        <v>28</v>
      </c>
      <c r="BC41" s="100">
        <v>64</v>
      </c>
      <c r="BD41" s="100">
        <v>76</v>
      </c>
      <c r="BE41" s="100">
        <v>70</v>
      </c>
      <c r="BF41" s="100">
        <v>104</v>
      </c>
      <c r="BG41" s="100">
        <v>81</v>
      </c>
      <c r="BH41" s="100">
        <v>70</v>
      </c>
      <c r="BI41" s="100">
        <v>62</v>
      </c>
      <c r="BJ41" s="100">
        <v>53</v>
      </c>
      <c r="BK41" s="100">
        <v>23</v>
      </c>
      <c r="BL41" s="100">
        <v>22</v>
      </c>
      <c r="BM41" s="100">
        <v>0</v>
      </c>
      <c r="BN41" s="100">
        <v>668</v>
      </c>
      <c r="BP41" s="118">
        <v>1934</v>
      </c>
    </row>
    <row r="42" spans="2:68">
      <c r="B42" s="118">
        <v>1935</v>
      </c>
      <c r="C42" s="100">
        <v>0</v>
      </c>
      <c r="D42" s="100">
        <v>0</v>
      </c>
      <c r="E42" s="100">
        <v>0</v>
      </c>
      <c r="F42" s="100">
        <v>0</v>
      </c>
      <c r="G42" s="100">
        <v>0</v>
      </c>
      <c r="H42" s="100">
        <v>0</v>
      </c>
      <c r="I42" s="100">
        <v>0</v>
      </c>
      <c r="J42" s="100">
        <v>0</v>
      </c>
      <c r="K42" s="100">
        <v>1</v>
      </c>
      <c r="L42" s="100">
        <v>1</v>
      </c>
      <c r="M42" s="100">
        <v>1</v>
      </c>
      <c r="N42" s="100">
        <v>0</v>
      </c>
      <c r="O42" s="100">
        <v>0</v>
      </c>
      <c r="P42" s="100">
        <v>2</v>
      </c>
      <c r="Q42" s="100">
        <v>3</v>
      </c>
      <c r="R42" s="100">
        <v>0</v>
      </c>
      <c r="S42" s="100">
        <v>0</v>
      </c>
      <c r="T42" s="100">
        <v>0</v>
      </c>
      <c r="U42" s="100">
        <v>0</v>
      </c>
      <c r="V42" s="100">
        <v>8</v>
      </c>
      <c r="W42" s="128"/>
      <c r="X42" s="118">
        <v>1935</v>
      </c>
      <c r="Y42" s="100">
        <v>0</v>
      </c>
      <c r="Z42" s="100">
        <v>0</v>
      </c>
      <c r="AA42" s="100">
        <v>0</v>
      </c>
      <c r="AB42" s="100">
        <v>1</v>
      </c>
      <c r="AC42" s="100">
        <v>1</v>
      </c>
      <c r="AD42" s="100">
        <v>3</v>
      </c>
      <c r="AE42" s="100">
        <v>15</v>
      </c>
      <c r="AF42" s="100">
        <v>25</v>
      </c>
      <c r="AG42" s="100">
        <v>57</v>
      </c>
      <c r="AH42" s="100">
        <v>79</v>
      </c>
      <c r="AI42" s="100">
        <v>90</v>
      </c>
      <c r="AJ42" s="100">
        <v>91</v>
      </c>
      <c r="AK42" s="100">
        <v>74</v>
      </c>
      <c r="AL42" s="100">
        <v>95</v>
      </c>
      <c r="AM42" s="100">
        <v>70</v>
      </c>
      <c r="AN42" s="100">
        <v>47</v>
      </c>
      <c r="AO42" s="100">
        <v>28</v>
      </c>
      <c r="AP42" s="100">
        <v>16</v>
      </c>
      <c r="AQ42" s="100">
        <v>0</v>
      </c>
      <c r="AR42" s="100">
        <v>692</v>
      </c>
      <c r="AS42" s="128"/>
      <c r="AT42" s="118">
        <v>1935</v>
      </c>
      <c r="AU42" s="100">
        <v>0</v>
      </c>
      <c r="AV42" s="100">
        <v>0</v>
      </c>
      <c r="AW42" s="100">
        <v>0</v>
      </c>
      <c r="AX42" s="100">
        <v>1</v>
      </c>
      <c r="AY42" s="100">
        <v>1</v>
      </c>
      <c r="AZ42" s="100">
        <v>3</v>
      </c>
      <c r="BA42" s="100">
        <v>15</v>
      </c>
      <c r="BB42" s="100">
        <v>25</v>
      </c>
      <c r="BC42" s="100">
        <v>58</v>
      </c>
      <c r="BD42" s="100">
        <v>80</v>
      </c>
      <c r="BE42" s="100">
        <v>91</v>
      </c>
      <c r="BF42" s="100">
        <v>91</v>
      </c>
      <c r="BG42" s="100">
        <v>74</v>
      </c>
      <c r="BH42" s="100">
        <v>97</v>
      </c>
      <c r="BI42" s="100">
        <v>73</v>
      </c>
      <c r="BJ42" s="100">
        <v>47</v>
      </c>
      <c r="BK42" s="100">
        <v>28</v>
      </c>
      <c r="BL42" s="100">
        <v>16</v>
      </c>
      <c r="BM42" s="100">
        <v>0</v>
      </c>
      <c r="BN42" s="100">
        <v>700</v>
      </c>
      <c r="BP42" s="118">
        <v>1935</v>
      </c>
    </row>
    <row r="43" spans="2:68">
      <c r="B43" s="118">
        <v>1936</v>
      </c>
      <c r="C43" s="100">
        <v>0</v>
      </c>
      <c r="D43" s="100">
        <v>0</v>
      </c>
      <c r="E43" s="100">
        <v>0</v>
      </c>
      <c r="F43" s="100">
        <v>0</v>
      </c>
      <c r="G43" s="100">
        <v>0</v>
      </c>
      <c r="H43" s="100">
        <v>0</v>
      </c>
      <c r="I43" s="100">
        <v>1</v>
      </c>
      <c r="J43" s="100">
        <v>0</v>
      </c>
      <c r="K43" s="100">
        <v>0</v>
      </c>
      <c r="L43" s="100">
        <v>1</v>
      </c>
      <c r="M43" s="100">
        <v>0</v>
      </c>
      <c r="N43" s="100">
        <v>0</v>
      </c>
      <c r="O43" s="100">
        <v>1</v>
      </c>
      <c r="P43" s="100">
        <v>1</v>
      </c>
      <c r="Q43" s="100">
        <v>3</v>
      </c>
      <c r="R43" s="100">
        <v>0</v>
      </c>
      <c r="S43" s="100">
        <v>0</v>
      </c>
      <c r="T43" s="100">
        <v>0</v>
      </c>
      <c r="U43" s="100">
        <v>0</v>
      </c>
      <c r="V43" s="100">
        <v>7</v>
      </c>
      <c r="W43" s="128"/>
      <c r="X43" s="118">
        <v>1936</v>
      </c>
      <c r="Y43" s="100">
        <v>0</v>
      </c>
      <c r="Z43" s="100">
        <v>0</v>
      </c>
      <c r="AA43" s="100">
        <v>0</v>
      </c>
      <c r="AB43" s="100">
        <v>0</v>
      </c>
      <c r="AC43" s="100">
        <v>1</v>
      </c>
      <c r="AD43" s="100">
        <v>3</v>
      </c>
      <c r="AE43" s="100">
        <v>8</v>
      </c>
      <c r="AF43" s="100">
        <v>20</v>
      </c>
      <c r="AG43" s="100">
        <v>54</v>
      </c>
      <c r="AH43" s="100">
        <v>76</v>
      </c>
      <c r="AI43" s="100">
        <v>86</v>
      </c>
      <c r="AJ43" s="100">
        <v>120</v>
      </c>
      <c r="AK43" s="100">
        <v>113</v>
      </c>
      <c r="AL43" s="100">
        <v>75</v>
      </c>
      <c r="AM43" s="100">
        <v>73</v>
      </c>
      <c r="AN43" s="100">
        <v>54</v>
      </c>
      <c r="AO43" s="100">
        <v>31</v>
      </c>
      <c r="AP43" s="100">
        <v>21</v>
      </c>
      <c r="AQ43" s="100">
        <v>0</v>
      </c>
      <c r="AR43" s="100">
        <v>735</v>
      </c>
      <c r="AS43" s="128"/>
      <c r="AT43" s="118">
        <v>1936</v>
      </c>
      <c r="AU43" s="100">
        <v>0</v>
      </c>
      <c r="AV43" s="100">
        <v>0</v>
      </c>
      <c r="AW43" s="100">
        <v>0</v>
      </c>
      <c r="AX43" s="100">
        <v>0</v>
      </c>
      <c r="AY43" s="100">
        <v>1</v>
      </c>
      <c r="AZ43" s="100">
        <v>3</v>
      </c>
      <c r="BA43" s="100">
        <v>9</v>
      </c>
      <c r="BB43" s="100">
        <v>20</v>
      </c>
      <c r="BC43" s="100">
        <v>54</v>
      </c>
      <c r="BD43" s="100">
        <v>77</v>
      </c>
      <c r="BE43" s="100">
        <v>86</v>
      </c>
      <c r="BF43" s="100">
        <v>120</v>
      </c>
      <c r="BG43" s="100">
        <v>114</v>
      </c>
      <c r="BH43" s="100">
        <v>76</v>
      </c>
      <c r="BI43" s="100">
        <v>76</v>
      </c>
      <c r="BJ43" s="100">
        <v>54</v>
      </c>
      <c r="BK43" s="100">
        <v>31</v>
      </c>
      <c r="BL43" s="100">
        <v>21</v>
      </c>
      <c r="BM43" s="100">
        <v>0</v>
      </c>
      <c r="BN43" s="100">
        <v>742</v>
      </c>
      <c r="BP43" s="118">
        <v>1936</v>
      </c>
    </row>
    <row r="44" spans="2:68">
      <c r="B44" s="118">
        <v>1937</v>
      </c>
      <c r="C44" s="100">
        <v>0</v>
      </c>
      <c r="D44" s="100">
        <v>0</v>
      </c>
      <c r="E44" s="100">
        <v>0</v>
      </c>
      <c r="F44" s="100">
        <v>0</v>
      </c>
      <c r="G44" s="100">
        <v>0</v>
      </c>
      <c r="H44" s="100">
        <v>0</v>
      </c>
      <c r="I44" s="100">
        <v>0</v>
      </c>
      <c r="J44" s="100">
        <v>0</v>
      </c>
      <c r="K44" s="100">
        <v>0</v>
      </c>
      <c r="L44" s="100">
        <v>1</v>
      </c>
      <c r="M44" s="100">
        <v>1</v>
      </c>
      <c r="N44" s="100">
        <v>0</v>
      </c>
      <c r="O44" s="100">
        <v>1</v>
      </c>
      <c r="P44" s="100">
        <v>1</v>
      </c>
      <c r="Q44" s="100">
        <v>3</v>
      </c>
      <c r="R44" s="100">
        <v>1</v>
      </c>
      <c r="S44" s="100">
        <v>0</v>
      </c>
      <c r="T44" s="100">
        <v>0</v>
      </c>
      <c r="U44" s="100">
        <v>0</v>
      </c>
      <c r="V44" s="100">
        <v>8</v>
      </c>
      <c r="W44" s="128"/>
      <c r="X44" s="118">
        <v>1937</v>
      </c>
      <c r="Y44" s="100">
        <v>0</v>
      </c>
      <c r="Z44" s="100">
        <v>0</v>
      </c>
      <c r="AA44" s="100">
        <v>0</v>
      </c>
      <c r="AB44" s="100">
        <v>0</v>
      </c>
      <c r="AC44" s="100">
        <v>0</v>
      </c>
      <c r="AD44" s="100">
        <v>6</v>
      </c>
      <c r="AE44" s="100">
        <v>8</v>
      </c>
      <c r="AF44" s="100">
        <v>31</v>
      </c>
      <c r="AG44" s="100">
        <v>54</v>
      </c>
      <c r="AH44" s="100">
        <v>71</v>
      </c>
      <c r="AI44" s="100">
        <v>92</v>
      </c>
      <c r="AJ44" s="100">
        <v>97</v>
      </c>
      <c r="AK44" s="100">
        <v>98</v>
      </c>
      <c r="AL44" s="100">
        <v>72</v>
      </c>
      <c r="AM44" s="100">
        <v>75</v>
      </c>
      <c r="AN44" s="100">
        <v>56</v>
      </c>
      <c r="AO44" s="100">
        <v>26</v>
      </c>
      <c r="AP44" s="100">
        <v>15</v>
      </c>
      <c r="AQ44" s="100">
        <v>0</v>
      </c>
      <c r="AR44" s="100">
        <v>701</v>
      </c>
      <c r="AS44" s="128"/>
      <c r="AT44" s="118">
        <v>1937</v>
      </c>
      <c r="AU44" s="100">
        <v>0</v>
      </c>
      <c r="AV44" s="100">
        <v>0</v>
      </c>
      <c r="AW44" s="100">
        <v>0</v>
      </c>
      <c r="AX44" s="100">
        <v>0</v>
      </c>
      <c r="AY44" s="100">
        <v>0</v>
      </c>
      <c r="AZ44" s="100">
        <v>6</v>
      </c>
      <c r="BA44" s="100">
        <v>8</v>
      </c>
      <c r="BB44" s="100">
        <v>31</v>
      </c>
      <c r="BC44" s="100">
        <v>54</v>
      </c>
      <c r="BD44" s="100">
        <v>72</v>
      </c>
      <c r="BE44" s="100">
        <v>93</v>
      </c>
      <c r="BF44" s="100">
        <v>97</v>
      </c>
      <c r="BG44" s="100">
        <v>99</v>
      </c>
      <c r="BH44" s="100">
        <v>73</v>
      </c>
      <c r="BI44" s="100">
        <v>78</v>
      </c>
      <c r="BJ44" s="100">
        <v>57</v>
      </c>
      <c r="BK44" s="100">
        <v>26</v>
      </c>
      <c r="BL44" s="100">
        <v>15</v>
      </c>
      <c r="BM44" s="100">
        <v>0</v>
      </c>
      <c r="BN44" s="100">
        <v>709</v>
      </c>
      <c r="BP44" s="118">
        <v>1937</v>
      </c>
    </row>
    <row r="45" spans="2:68">
      <c r="B45" s="118">
        <v>1938</v>
      </c>
      <c r="C45" s="100">
        <v>0</v>
      </c>
      <c r="D45" s="100">
        <v>0</v>
      </c>
      <c r="E45" s="100">
        <v>0</v>
      </c>
      <c r="F45" s="100">
        <v>0</v>
      </c>
      <c r="G45" s="100">
        <v>0</v>
      </c>
      <c r="H45" s="100">
        <v>0</v>
      </c>
      <c r="I45" s="100">
        <v>0</v>
      </c>
      <c r="J45" s="100">
        <v>0</v>
      </c>
      <c r="K45" s="100">
        <v>0</v>
      </c>
      <c r="L45" s="100">
        <v>0</v>
      </c>
      <c r="M45" s="100">
        <v>1</v>
      </c>
      <c r="N45" s="100">
        <v>0</v>
      </c>
      <c r="O45" s="100">
        <v>0</v>
      </c>
      <c r="P45" s="100">
        <v>2</v>
      </c>
      <c r="Q45" s="100">
        <v>2</v>
      </c>
      <c r="R45" s="100">
        <v>1</v>
      </c>
      <c r="S45" s="100">
        <v>2</v>
      </c>
      <c r="T45" s="100">
        <v>0</v>
      </c>
      <c r="U45" s="100">
        <v>0</v>
      </c>
      <c r="V45" s="100">
        <v>8</v>
      </c>
      <c r="W45" s="128"/>
      <c r="X45" s="118">
        <v>1938</v>
      </c>
      <c r="Y45" s="100">
        <v>0</v>
      </c>
      <c r="Z45" s="100">
        <v>0</v>
      </c>
      <c r="AA45" s="100">
        <v>0</v>
      </c>
      <c r="AB45" s="100">
        <v>0</v>
      </c>
      <c r="AC45" s="100">
        <v>1</v>
      </c>
      <c r="AD45" s="100">
        <v>4</v>
      </c>
      <c r="AE45" s="100">
        <v>4</v>
      </c>
      <c r="AF45" s="100">
        <v>26</v>
      </c>
      <c r="AG45" s="100">
        <v>56</v>
      </c>
      <c r="AH45" s="100">
        <v>90</v>
      </c>
      <c r="AI45" s="100">
        <v>87</v>
      </c>
      <c r="AJ45" s="100">
        <v>92</v>
      </c>
      <c r="AK45" s="100">
        <v>111</v>
      </c>
      <c r="AL45" s="100">
        <v>92</v>
      </c>
      <c r="AM45" s="100">
        <v>83</v>
      </c>
      <c r="AN45" s="100">
        <v>69</v>
      </c>
      <c r="AO45" s="100">
        <v>49</v>
      </c>
      <c r="AP45" s="100">
        <v>16</v>
      </c>
      <c r="AQ45" s="100">
        <v>0</v>
      </c>
      <c r="AR45" s="100">
        <v>780</v>
      </c>
      <c r="AS45" s="128"/>
      <c r="AT45" s="118">
        <v>1938</v>
      </c>
      <c r="AU45" s="100">
        <v>0</v>
      </c>
      <c r="AV45" s="100">
        <v>0</v>
      </c>
      <c r="AW45" s="100">
        <v>0</v>
      </c>
      <c r="AX45" s="100">
        <v>0</v>
      </c>
      <c r="AY45" s="100">
        <v>1</v>
      </c>
      <c r="AZ45" s="100">
        <v>4</v>
      </c>
      <c r="BA45" s="100">
        <v>4</v>
      </c>
      <c r="BB45" s="100">
        <v>26</v>
      </c>
      <c r="BC45" s="100">
        <v>56</v>
      </c>
      <c r="BD45" s="100">
        <v>90</v>
      </c>
      <c r="BE45" s="100">
        <v>88</v>
      </c>
      <c r="BF45" s="100">
        <v>92</v>
      </c>
      <c r="BG45" s="100">
        <v>111</v>
      </c>
      <c r="BH45" s="100">
        <v>94</v>
      </c>
      <c r="BI45" s="100">
        <v>85</v>
      </c>
      <c r="BJ45" s="100">
        <v>70</v>
      </c>
      <c r="BK45" s="100">
        <v>51</v>
      </c>
      <c r="BL45" s="100">
        <v>16</v>
      </c>
      <c r="BM45" s="100">
        <v>0</v>
      </c>
      <c r="BN45" s="100">
        <v>788</v>
      </c>
      <c r="BP45" s="118">
        <v>1938</v>
      </c>
    </row>
    <row r="46" spans="2:68">
      <c r="B46" s="118">
        <v>1939</v>
      </c>
      <c r="C46" s="100">
        <v>0</v>
      </c>
      <c r="D46" s="100">
        <v>0</v>
      </c>
      <c r="E46" s="100">
        <v>0</v>
      </c>
      <c r="F46" s="100">
        <v>0</v>
      </c>
      <c r="G46" s="100">
        <v>0</v>
      </c>
      <c r="H46" s="100">
        <v>0</v>
      </c>
      <c r="I46" s="100">
        <v>0</v>
      </c>
      <c r="J46" s="100">
        <v>1</v>
      </c>
      <c r="K46" s="100">
        <v>0</v>
      </c>
      <c r="L46" s="100">
        <v>0</v>
      </c>
      <c r="M46" s="100">
        <v>1</v>
      </c>
      <c r="N46" s="100">
        <v>1</v>
      </c>
      <c r="O46" s="100">
        <v>0</v>
      </c>
      <c r="P46" s="100">
        <v>0</v>
      </c>
      <c r="Q46" s="100">
        <v>1</v>
      </c>
      <c r="R46" s="100">
        <v>0</v>
      </c>
      <c r="S46" s="100">
        <v>0</v>
      </c>
      <c r="T46" s="100">
        <v>0</v>
      </c>
      <c r="U46" s="100">
        <v>0</v>
      </c>
      <c r="V46" s="100">
        <v>4</v>
      </c>
      <c r="W46" s="128"/>
      <c r="X46" s="118">
        <v>1939</v>
      </c>
      <c r="Y46" s="100">
        <v>0</v>
      </c>
      <c r="Z46" s="100">
        <v>0</v>
      </c>
      <c r="AA46" s="100">
        <v>0</v>
      </c>
      <c r="AB46" s="100">
        <v>0</v>
      </c>
      <c r="AC46" s="100">
        <v>0</v>
      </c>
      <c r="AD46" s="100">
        <v>3</v>
      </c>
      <c r="AE46" s="100">
        <v>7</v>
      </c>
      <c r="AF46" s="100">
        <v>35</v>
      </c>
      <c r="AG46" s="100">
        <v>43</v>
      </c>
      <c r="AH46" s="100">
        <v>81</v>
      </c>
      <c r="AI46" s="100">
        <v>106</v>
      </c>
      <c r="AJ46" s="100">
        <v>100</v>
      </c>
      <c r="AK46" s="100">
        <v>86</v>
      </c>
      <c r="AL46" s="100">
        <v>90</v>
      </c>
      <c r="AM46" s="100">
        <v>73</v>
      </c>
      <c r="AN46" s="100">
        <v>55</v>
      </c>
      <c r="AO46" s="100">
        <v>31</v>
      </c>
      <c r="AP46" s="100">
        <v>29</v>
      </c>
      <c r="AQ46" s="100">
        <v>0</v>
      </c>
      <c r="AR46" s="100">
        <v>739</v>
      </c>
      <c r="AS46" s="128"/>
      <c r="AT46" s="118">
        <v>1939</v>
      </c>
      <c r="AU46" s="100">
        <v>0</v>
      </c>
      <c r="AV46" s="100">
        <v>0</v>
      </c>
      <c r="AW46" s="100">
        <v>0</v>
      </c>
      <c r="AX46" s="100">
        <v>0</v>
      </c>
      <c r="AY46" s="100">
        <v>0</v>
      </c>
      <c r="AZ46" s="100">
        <v>3</v>
      </c>
      <c r="BA46" s="100">
        <v>7</v>
      </c>
      <c r="BB46" s="100">
        <v>36</v>
      </c>
      <c r="BC46" s="100">
        <v>43</v>
      </c>
      <c r="BD46" s="100">
        <v>81</v>
      </c>
      <c r="BE46" s="100">
        <v>107</v>
      </c>
      <c r="BF46" s="100">
        <v>101</v>
      </c>
      <c r="BG46" s="100">
        <v>86</v>
      </c>
      <c r="BH46" s="100">
        <v>90</v>
      </c>
      <c r="BI46" s="100">
        <v>74</v>
      </c>
      <c r="BJ46" s="100">
        <v>55</v>
      </c>
      <c r="BK46" s="100">
        <v>31</v>
      </c>
      <c r="BL46" s="100">
        <v>29</v>
      </c>
      <c r="BM46" s="100">
        <v>0</v>
      </c>
      <c r="BN46" s="100">
        <v>743</v>
      </c>
      <c r="BP46" s="118">
        <v>1939</v>
      </c>
    </row>
    <row r="47" spans="2:68">
      <c r="B47" s="119">
        <v>1940</v>
      </c>
      <c r="C47" s="100">
        <v>0</v>
      </c>
      <c r="D47" s="100">
        <v>0</v>
      </c>
      <c r="E47" s="100">
        <v>0</v>
      </c>
      <c r="F47" s="100">
        <v>0</v>
      </c>
      <c r="G47" s="100">
        <v>0</v>
      </c>
      <c r="H47" s="100">
        <v>0</v>
      </c>
      <c r="I47" s="100">
        <v>1</v>
      </c>
      <c r="J47" s="100">
        <v>1</v>
      </c>
      <c r="K47" s="100">
        <v>0</v>
      </c>
      <c r="L47" s="100">
        <v>1</v>
      </c>
      <c r="M47" s="100">
        <v>0</v>
      </c>
      <c r="N47" s="100">
        <v>1</v>
      </c>
      <c r="O47" s="100">
        <v>0</v>
      </c>
      <c r="P47" s="100">
        <v>0</v>
      </c>
      <c r="Q47" s="100">
        <v>1</v>
      </c>
      <c r="R47" s="100">
        <v>2</v>
      </c>
      <c r="S47" s="100">
        <v>1</v>
      </c>
      <c r="T47" s="100">
        <v>0</v>
      </c>
      <c r="U47" s="100">
        <v>0</v>
      </c>
      <c r="V47" s="100">
        <v>8</v>
      </c>
      <c r="W47" s="128"/>
      <c r="X47" s="119">
        <v>1940</v>
      </c>
      <c r="Y47" s="100">
        <v>0</v>
      </c>
      <c r="Z47" s="100">
        <v>0</v>
      </c>
      <c r="AA47" s="100">
        <v>0</v>
      </c>
      <c r="AB47" s="100">
        <v>0</v>
      </c>
      <c r="AC47" s="100">
        <v>0</v>
      </c>
      <c r="AD47" s="100">
        <v>3</v>
      </c>
      <c r="AE47" s="100">
        <v>11</v>
      </c>
      <c r="AF47" s="100">
        <v>16</v>
      </c>
      <c r="AG47" s="100">
        <v>47</v>
      </c>
      <c r="AH47" s="100">
        <v>88</v>
      </c>
      <c r="AI47" s="100">
        <v>108</v>
      </c>
      <c r="AJ47" s="100">
        <v>106</v>
      </c>
      <c r="AK47" s="100">
        <v>92</v>
      </c>
      <c r="AL47" s="100">
        <v>91</v>
      </c>
      <c r="AM47" s="100">
        <v>88</v>
      </c>
      <c r="AN47" s="100">
        <v>62</v>
      </c>
      <c r="AO47" s="100">
        <v>46</v>
      </c>
      <c r="AP47" s="100">
        <v>23</v>
      </c>
      <c r="AQ47" s="100">
        <v>0</v>
      </c>
      <c r="AR47" s="100">
        <v>781</v>
      </c>
      <c r="AS47" s="128"/>
      <c r="AT47" s="119">
        <v>1940</v>
      </c>
      <c r="AU47" s="100">
        <v>0</v>
      </c>
      <c r="AV47" s="100">
        <v>0</v>
      </c>
      <c r="AW47" s="100">
        <v>0</v>
      </c>
      <c r="AX47" s="100">
        <v>0</v>
      </c>
      <c r="AY47" s="100">
        <v>0</v>
      </c>
      <c r="AZ47" s="100">
        <v>3</v>
      </c>
      <c r="BA47" s="100">
        <v>12</v>
      </c>
      <c r="BB47" s="100">
        <v>17</v>
      </c>
      <c r="BC47" s="100">
        <v>47</v>
      </c>
      <c r="BD47" s="100">
        <v>89</v>
      </c>
      <c r="BE47" s="100">
        <v>108</v>
      </c>
      <c r="BF47" s="100">
        <v>107</v>
      </c>
      <c r="BG47" s="100">
        <v>92</v>
      </c>
      <c r="BH47" s="100">
        <v>91</v>
      </c>
      <c r="BI47" s="100">
        <v>89</v>
      </c>
      <c r="BJ47" s="100">
        <v>64</v>
      </c>
      <c r="BK47" s="100">
        <v>47</v>
      </c>
      <c r="BL47" s="100">
        <v>23</v>
      </c>
      <c r="BM47" s="100">
        <v>0</v>
      </c>
      <c r="BN47" s="100">
        <v>789</v>
      </c>
      <c r="BP47" s="119">
        <v>1940</v>
      </c>
    </row>
    <row r="48" spans="2:68">
      <c r="B48" s="119">
        <v>1941</v>
      </c>
      <c r="C48" s="100">
        <v>0</v>
      </c>
      <c r="D48" s="100">
        <v>0</v>
      </c>
      <c r="E48" s="100">
        <v>0</v>
      </c>
      <c r="F48" s="100">
        <v>0</v>
      </c>
      <c r="G48" s="100">
        <v>0</v>
      </c>
      <c r="H48" s="100">
        <v>0</v>
      </c>
      <c r="I48" s="100">
        <v>0</v>
      </c>
      <c r="J48" s="100">
        <v>0</v>
      </c>
      <c r="K48" s="100">
        <v>0</v>
      </c>
      <c r="L48" s="100">
        <v>0</v>
      </c>
      <c r="M48" s="100">
        <v>2</v>
      </c>
      <c r="N48" s="100">
        <v>1</v>
      </c>
      <c r="O48" s="100">
        <v>1</v>
      </c>
      <c r="P48" s="100">
        <v>0</v>
      </c>
      <c r="Q48" s="100">
        <v>2</v>
      </c>
      <c r="R48" s="100">
        <v>0</v>
      </c>
      <c r="S48" s="100">
        <v>3</v>
      </c>
      <c r="T48" s="100">
        <v>0</v>
      </c>
      <c r="U48" s="100">
        <v>0</v>
      </c>
      <c r="V48" s="100">
        <v>9</v>
      </c>
      <c r="W48" s="128"/>
      <c r="X48" s="119">
        <v>1941</v>
      </c>
      <c r="Y48" s="100">
        <v>0</v>
      </c>
      <c r="Z48" s="100">
        <v>0</v>
      </c>
      <c r="AA48" s="100">
        <v>0</v>
      </c>
      <c r="AB48" s="100">
        <v>0</v>
      </c>
      <c r="AC48" s="100">
        <v>0</v>
      </c>
      <c r="AD48" s="100">
        <v>1</v>
      </c>
      <c r="AE48" s="100">
        <v>7</v>
      </c>
      <c r="AF48" s="100">
        <v>29</v>
      </c>
      <c r="AG48" s="100">
        <v>61</v>
      </c>
      <c r="AH48" s="100">
        <v>81</v>
      </c>
      <c r="AI48" s="100">
        <v>116</v>
      </c>
      <c r="AJ48" s="100">
        <v>107</v>
      </c>
      <c r="AK48" s="100">
        <v>105</v>
      </c>
      <c r="AL48" s="100">
        <v>105</v>
      </c>
      <c r="AM48" s="100">
        <v>109</v>
      </c>
      <c r="AN48" s="100">
        <v>78</v>
      </c>
      <c r="AO48" s="100">
        <v>50</v>
      </c>
      <c r="AP48" s="100">
        <v>26</v>
      </c>
      <c r="AQ48" s="100">
        <v>0</v>
      </c>
      <c r="AR48" s="100">
        <v>875</v>
      </c>
      <c r="AS48" s="128"/>
      <c r="AT48" s="119">
        <v>1941</v>
      </c>
      <c r="AU48" s="100">
        <v>0</v>
      </c>
      <c r="AV48" s="100">
        <v>0</v>
      </c>
      <c r="AW48" s="100">
        <v>0</v>
      </c>
      <c r="AX48" s="100">
        <v>0</v>
      </c>
      <c r="AY48" s="100">
        <v>0</v>
      </c>
      <c r="AZ48" s="100">
        <v>1</v>
      </c>
      <c r="BA48" s="100">
        <v>7</v>
      </c>
      <c r="BB48" s="100">
        <v>29</v>
      </c>
      <c r="BC48" s="100">
        <v>61</v>
      </c>
      <c r="BD48" s="100">
        <v>81</v>
      </c>
      <c r="BE48" s="100">
        <v>118</v>
      </c>
      <c r="BF48" s="100">
        <v>108</v>
      </c>
      <c r="BG48" s="100">
        <v>106</v>
      </c>
      <c r="BH48" s="100">
        <v>105</v>
      </c>
      <c r="BI48" s="100">
        <v>111</v>
      </c>
      <c r="BJ48" s="100">
        <v>78</v>
      </c>
      <c r="BK48" s="100">
        <v>53</v>
      </c>
      <c r="BL48" s="100">
        <v>26</v>
      </c>
      <c r="BM48" s="100">
        <v>0</v>
      </c>
      <c r="BN48" s="100">
        <v>884</v>
      </c>
      <c r="BP48" s="119">
        <v>1941</v>
      </c>
    </row>
    <row r="49" spans="2:68">
      <c r="B49" s="119">
        <v>1942</v>
      </c>
      <c r="C49" s="100">
        <v>0</v>
      </c>
      <c r="D49" s="100">
        <v>0</v>
      </c>
      <c r="E49" s="100">
        <v>0</v>
      </c>
      <c r="F49" s="100">
        <v>0</v>
      </c>
      <c r="G49" s="100">
        <v>0</v>
      </c>
      <c r="H49" s="100">
        <v>0</v>
      </c>
      <c r="I49" s="100">
        <v>0</v>
      </c>
      <c r="J49" s="100">
        <v>0</v>
      </c>
      <c r="K49" s="100">
        <v>0</v>
      </c>
      <c r="L49" s="100">
        <v>0</v>
      </c>
      <c r="M49" s="100">
        <v>0</v>
      </c>
      <c r="N49" s="100">
        <v>1</v>
      </c>
      <c r="O49" s="100">
        <v>0</v>
      </c>
      <c r="P49" s="100">
        <v>2</v>
      </c>
      <c r="Q49" s="100">
        <v>1</v>
      </c>
      <c r="R49" s="100">
        <v>2</v>
      </c>
      <c r="S49" s="100">
        <v>0</v>
      </c>
      <c r="T49" s="100">
        <v>0</v>
      </c>
      <c r="U49" s="100">
        <v>0</v>
      </c>
      <c r="V49" s="100">
        <v>6</v>
      </c>
      <c r="W49" s="128"/>
      <c r="X49" s="119">
        <v>1942</v>
      </c>
      <c r="Y49" s="100">
        <v>0</v>
      </c>
      <c r="Z49" s="100">
        <v>0</v>
      </c>
      <c r="AA49" s="100">
        <v>0</v>
      </c>
      <c r="AB49" s="100">
        <v>0</v>
      </c>
      <c r="AC49" s="100">
        <v>0</v>
      </c>
      <c r="AD49" s="100">
        <v>3</v>
      </c>
      <c r="AE49" s="100">
        <v>11</v>
      </c>
      <c r="AF49" s="100">
        <v>27</v>
      </c>
      <c r="AG49" s="100">
        <v>45</v>
      </c>
      <c r="AH49" s="100">
        <v>78</v>
      </c>
      <c r="AI49" s="100">
        <v>108</v>
      </c>
      <c r="AJ49" s="100">
        <v>123</v>
      </c>
      <c r="AK49" s="100">
        <v>117</v>
      </c>
      <c r="AL49" s="100">
        <v>96</v>
      </c>
      <c r="AM49" s="100">
        <v>96</v>
      </c>
      <c r="AN49" s="100">
        <v>79</v>
      </c>
      <c r="AO49" s="100">
        <v>47</v>
      </c>
      <c r="AP49" s="100">
        <v>22</v>
      </c>
      <c r="AQ49" s="100">
        <v>0</v>
      </c>
      <c r="AR49" s="100">
        <v>852</v>
      </c>
      <c r="AS49" s="128"/>
      <c r="AT49" s="119">
        <v>1942</v>
      </c>
      <c r="AU49" s="100">
        <v>0</v>
      </c>
      <c r="AV49" s="100">
        <v>0</v>
      </c>
      <c r="AW49" s="100">
        <v>0</v>
      </c>
      <c r="AX49" s="100">
        <v>0</v>
      </c>
      <c r="AY49" s="100">
        <v>0</v>
      </c>
      <c r="AZ49" s="100">
        <v>3</v>
      </c>
      <c r="BA49" s="100">
        <v>11</v>
      </c>
      <c r="BB49" s="100">
        <v>27</v>
      </c>
      <c r="BC49" s="100">
        <v>45</v>
      </c>
      <c r="BD49" s="100">
        <v>78</v>
      </c>
      <c r="BE49" s="100">
        <v>108</v>
      </c>
      <c r="BF49" s="100">
        <v>124</v>
      </c>
      <c r="BG49" s="100">
        <v>117</v>
      </c>
      <c r="BH49" s="100">
        <v>98</v>
      </c>
      <c r="BI49" s="100">
        <v>97</v>
      </c>
      <c r="BJ49" s="100">
        <v>81</v>
      </c>
      <c r="BK49" s="100">
        <v>47</v>
      </c>
      <c r="BL49" s="100">
        <v>22</v>
      </c>
      <c r="BM49" s="100">
        <v>0</v>
      </c>
      <c r="BN49" s="100">
        <v>858</v>
      </c>
      <c r="BP49" s="119">
        <v>1942</v>
      </c>
    </row>
    <row r="50" spans="2:68">
      <c r="B50" s="119">
        <v>1943</v>
      </c>
      <c r="C50" s="100">
        <v>0</v>
      </c>
      <c r="D50" s="100">
        <v>0</v>
      </c>
      <c r="E50" s="100">
        <v>0</v>
      </c>
      <c r="F50" s="100">
        <v>0</v>
      </c>
      <c r="G50" s="100">
        <v>0</v>
      </c>
      <c r="H50" s="100">
        <v>0</v>
      </c>
      <c r="I50" s="100">
        <v>0</v>
      </c>
      <c r="J50" s="100">
        <v>0</v>
      </c>
      <c r="K50" s="100">
        <v>1</v>
      </c>
      <c r="L50" s="100">
        <v>0</v>
      </c>
      <c r="M50" s="100">
        <v>2</v>
      </c>
      <c r="N50" s="100">
        <v>1</v>
      </c>
      <c r="O50" s="100">
        <v>1</v>
      </c>
      <c r="P50" s="100">
        <v>2</v>
      </c>
      <c r="Q50" s="100">
        <v>0</v>
      </c>
      <c r="R50" s="100">
        <v>2</v>
      </c>
      <c r="S50" s="100">
        <v>0</v>
      </c>
      <c r="T50" s="100">
        <v>0</v>
      </c>
      <c r="U50" s="100">
        <v>0</v>
      </c>
      <c r="V50" s="100">
        <v>9</v>
      </c>
      <c r="W50" s="128"/>
      <c r="X50" s="119">
        <v>1943</v>
      </c>
      <c r="Y50" s="100">
        <v>0</v>
      </c>
      <c r="Z50" s="100">
        <v>0</v>
      </c>
      <c r="AA50" s="100">
        <v>0</v>
      </c>
      <c r="AB50" s="100">
        <v>0</v>
      </c>
      <c r="AC50" s="100">
        <v>0</v>
      </c>
      <c r="AD50" s="100">
        <v>5</v>
      </c>
      <c r="AE50" s="100">
        <v>9</v>
      </c>
      <c r="AF50" s="100">
        <v>33</v>
      </c>
      <c r="AG50" s="100">
        <v>59</v>
      </c>
      <c r="AH50" s="100">
        <v>97</v>
      </c>
      <c r="AI50" s="100">
        <v>123</v>
      </c>
      <c r="AJ50" s="100">
        <v>141</v>
      </c>
      <c r="AK50" s="100">
        <v>115</v>
      </c>
      <c r="AL50" s="100">
        <v>107</v>
      </c>
      <c r="AM50" s="100">
        <v>98</v>
      </c>
      <c r="AN50" s="100">
        <v>69</v>
      </c>
      <c r="AO50" s="100">
        <v>53</v>
      </c>
      <c r="AP50" s="100">
        <v>34</v>
      </c>
      <c r="AQ50" s="100">
        <v>0</v>
      </c>
      <c r="AR50" s="100">
        <v>943</v>
      </c>
      <c r="AS50" s="128"/>
      <c r="AT50" s="119">
        <v>1943</v>
      </c>
      <c r="AU50" s="100">
        <v>0</v>
      </c>
      <c r="AV50" s="100">
        <v>0</v>
      </c>
      <c r="AW50" s="100">
        <v>0</v>
      </c>
      <c r="AX50" s="100">
        <v>0</v>
      </c>
      <c r="AY50" s="100">
        <v>0</v>
      </c>
      <c r="AZ50" s="100">
        <v>5</v>
      </c>
      <c r="BA50" s="100">
        <v>9</v>
      </c>
      <c r="BB50" s="100">
        <v>33</v>
      </c>
      <c r="BC50" s="100">
        <v>60</v>
      </c>
      <c r="BD50" s="100">
        <v>97</v>
      </c>
      <c r="BE50" s="100">
        <v>125</v>
      </c>
      <c r="BF50" s="100">
        <v>142</v>
      </c>
      <c r="BG50" s="100">
        <v>116</v>
      </c>
      <c r="BH50" s="100">
        <v>109</v>
      </c>
      <c r="BI50" s="100">
        <v>98</v>
      </c>
      <c r="BJ50" s="100">
        <v>71</v>
      </c>
      <c r="BK50" s="100">
        <v>53</v>
      </c>
      <c r="BL50" s="100">
        <v>34</v>
      </c>
      <c r="BM50" s="100">
        <v>0</v>
      </c>
      <c r="BN50" s="100">
        <v>952</v>
      </c>
      <c r="BP50" s="119">
        <v>1943</v>
      </c>
    </row>
    <row r="51" spans="2:68">
      <c r="B51" s="119">
        <v>1944</v>
      </c>
      <c r="C51" s="100">
        <v>0</v>
      </c>
      <c r="D51" s="100">
        <v>0</v>
      </c>
      <c r="E51" s="100">
        <v>0</v>
      </c>
      <c r="F51" s="100">
        <v>0</v>
      </c>
      <c r="G51" s="100">
        <v>0</v>
      </c>
      <c r="H51" s="100">
        <v>0</v>
      </c>
      <c r="I51" s="100">
        <v>0</v>
      </c>
      <c r="J51" s="100">
        <v>0</v>
      </c>
      <c r="K51" s="100">
        <v>2</v>
      </c>
      <c r="L51" s="100">
        <v>0</v>
      </c>
      <c r="M51" s="100">
        <v>0</v>
      </c>
      <c r="N51" s="100">
        <v>0</v>
      </c>
      <c r="O51" s="100">
        <v>1</v>
      </c>
      <c r="P51" s="100">
        <v>2</v>
      </c>
      <c r="Q51" s="100">
        <v>0</v>
      </c>
      <c r="R51" s="100">
        <v>0</v>
      </c>
      <c r="S51" s="100">
        <v>0</v>
      </c>
      <c r="T51" s="100">
        <v>0</v>
      </c>
      <c r="U51" s="100">
        <v>0</v>
      </c>
      <c r="V51" s="100">
        <v>5</v>
      </c>
      <c r="W51" s="128"/>
      <c r="X51" s="119">
        <v>1944</v>
      </c>
      <c r="Y51" s="100">
        <v>0</v>
      </c>
      <c r="Z51" s="100">
        <v>0</v>
      </c>
      <c r="AA51" s="100">
        <v>0</v>
      </c>
      <c r="AB51" s="100">
        <v>0</v>
      </c>
      <c r="AC51" s="100">
        <v>0</v>
      </c>
      <c r="AD51" s="100">
        <v>0</v>
      </c>
      <c r="AE51" s="100">
        <v>9</v>
      </c>
      <c r="AF51" s="100">
        <v>31</v>
      </c>
      <c r="AG51" s="100">
        <v>50</v>
      </c>
      <c r="AH51" s="100">
        <v>70</v>
      </c>
      <c r="AI51" s="100">
        <v>96</v>
      </c>
      <c r="AJ51" s="100">
        <v>135</v>
      </c>
      <c r="AK51" s="100">
        <v>130</v>
      </c>
      <c r="AL51" s="100">
        <v>109</v>
      </c>
      <c r="AM51" s="100">
        <v>90</v>
      </c>
      <c r="AN51" s="100">
        <v>88</v>
      </c>
      <c r="AO51" s="100">
        <v>47</v>
      </c>
      <c r="AP51" s="100">
        <v>24</v>
      </c>
      <c r="AQ51" s="100">
        <v>0</v>
      </c>
      <c r="AR51" s="100">
        <v>879</v>
      </c>
      <c r="AS51" s="128"/>
      <c r="AT51" s="119">
        <v>1944</v>
      </c>
      <c r="AU51" s="100">
        <v>0</v>
      </c>
      <c r="AV51" s="100">
        <v>0</v>
      </c>
      <c r="AW51" s="100">
        <v>0</v>
      </c>
      <c r="AX51" s="100">
        <v>0</v>
      </c>
      <c r="AY51" s="100">
        <v>0</v>
      </c>
      <c r="AZ51" s="100">
        <v>0</v>
      </c>
      <c r="BA51" s="100">
        <v>9</v>
      </c>
      <c r="BB51" s="100">
        <v>31</v>
      </c>
      <c r="BC51" s="100">
        <v>52</v>
      </c>
      <c r="BD51" s="100">
        <v>70</v>
      </c>
      <c r="BE51" s="100">
        <v>96</v>
      </c>
      <c r="BF51" s="100">
        <v>135</v>
      </c>
      <c r="BG51" s="100">
        <v>131</v>
      </c>
      <c r="BH51" s="100">
        <v>111</v>
      </c>
      <c r="BI51" s="100">
        <v>90</v>
      </c>
      <c r="BJ51" s="100">
        <v>88</v>
      </c>
      <c r="BK51" s="100">
        <v>47</v>
      </c>
      <c r="BL51" s="100">
        <v>24</v>
      </c>
      <c r="BM51" s="100">
        <v>0</v>
      </c>
      <c r="BN51" s="100">
        <v>884</v>
      </c>
      <c r="BP51" s="119">
        <v>1944</v>
      </c>
    </row>
    <row r="52" spans="2:68">
      <c r="B52" s="119">
        <v>1945</v>
      </c>
      <c r="C52" s="100">
        <v>0</v>
      </c>
      <c r="D52" s="100">
        <v>0</v>
      </c>
      <c r="E52" s="100">
        <v>0</v>
      </c>
      <c r="F52" s="100">
        <v>0</v>
      </c>
      <c r="G52" s="100">
        <v>0</v>
      </c>
      <c r="H52" s="100">
        <v>0</v>
      </c>
      <c r="I52" s="100">
        <v>0</v>
      </c>
      <c r="J52" s="100">
        <v>0</v>
      </c>
      <c r="K52" s="100">
        <v>0</v>
      </c>
      <c r="L52" s="100">
        <v>0</v>
      </c>
      <c r="M52" s="100">
        <v>0</v>
      </c>
      <c r="N52" s="100">
        <v>0</v>
      </c>
      <c r="O52" s="100">
        <v>1</v>
      </c>
      <c r="P52" s="100">
        <v>2</v>
      </c>
      <c r="Q52" s="100">
        <v>2</v>
      </c>
      <c r="R52" s="100">
        <v>1</v>
      </c>
      <c r="S52" s="100">
        <v>0</v>
      </c>
      <c r="T52" s="100">
        <v>2</v>
      </c>
      <c r="U52" s="100">
        <v>0</v>
      </c>
      <c r="V52" s="100">
        <v>8</v>
      </c>
      <c r="W52" s="128"/>
      <c r="X52" s="119">
        <v>1945</v>
      </c>
      <c r="Y52" s="100">
        <v>0</v>
      </c>
      <c r="Z52" s="100">
        <v>0</v>
      </c>
      <c r="AA52" s="100">
        <v>0</v>
      </c>
      <c r="AB52" s="100">
        <v>0</v>
      </c>
      <c r="AC52" s="100">
        <v>0</v>
      </c>
      <c r="AD52" s="100">
        <v>2</v>
      </c>
      <c r="AE52" s="100">
        <v>13</v>
      </c>
      <c r="AF52" s="100">
        <v>24</v>
      </c>
      <c r="AG52" s="100">
        <v>53</v>
      </c>
      <c r="AH52" s="100">
        <v>93</v>
      </c>
      <c r="AI52" s="100">
        <v>123</v>
      </c>
      <c r="AJ52" s="100">
        <v>107</v>
      </c>
      <c r="AK52" s="100">
        <v>120</v>
      </c>
      <c r="AL52" s="100">
        <v>99</v>
      </c>
      <c r="AM52" s="100">
        <v>95</v>
      </c>
      <c r="AN52" s="100">
        <v>77</v>
      </c>
      <c r="AO52" s="100">
        <v>60</v>
      </c>
      <c r="AP52" s="100">
        <v>32</v>
      </c>
      <c r="AQ52" s="100">
        <v>0</v>
      </c>
      <c r="AR52" s="100">
        <v>898</v>
      </c>
      <c r="AS52" s="128"/>
      <c r="AT52" s="119">
        <v>1945</v>
      </c>
      <c r="AU52" s="100">
        <v>0</v>
      </c>
      <c r="AV52" s="100">
        <v>0</v>
      </c>
      <c r="AW52" s="100">
        <v>0</v>
      </c>
      <c r="AX52" s="100">
        <v>0</v>
      </c>
      <c r="AY52" s="100">
        <v>0</v>
      </c>
      <c r="AZ52" s="100">
        <v>2</v>
      </c>
      <c r="BA52" s="100">
        <v>13</v>
      </c>
      <c r="BB52" s="100">
        <v>24</v>
      </c>
      <c r="BC52" s="100">
        <v>53</v>
      </c>
      <c r="BD52" s="100">
        <v>93</v>
      </c>
      <c r="BE52" s="100">
        <v>123</v>
      </c>
      <c r="BF52" s="100">
        <v>107</v>
      </c>
      <c r="BG52" s="100">
        <v>121</v>
      </c>
      <c r="BH52" s="100">
        <v>101</v>
      </c>
      <c r="BI52" s="100">
        <v>97</v>
      </c>
      <c r="BJ52" s="100">
        <v>78</v>
      </c>
      <c r="BK52" s="100">
        <v>60</v>
      </c>
      <c r="BL52" s="100">
        <v>34</v>
      </c>
      <c r="BM52" s="100">
        <v>0</v>
      </c>
      <c r="BN52" s="100">
        <v>906</v>
      </c>
      <c r="BP52" s="119">
        <v>1945</v>
      </c>
    </row>
    <row r="53" spans="2:68">
      <c r="B53" s="119">
        <v>1946</v>
      </c>
      <c r="C53" s="100">
        <v>0</v>
      </c>
      <c r="D53" s="100">
        <v>0</v>
      </c>
      <c r="E53" s="100">
        <v>0</v>
      </c>
      <c r="F53" s="100">
        <v>0</v>
      </c>
      <c r="G53" s="100">
        <v>0</v>
      </c>
      <c r="H53" s="100">
        <v>0</v>
      </c>
      <c r="I53" s="100">
        <v>0</v>
      </c>
      <c r="J53" s="100">
        <v>0</v>
      </c>
      <c r="K53" s="100">
        <v>0</v>
      </c>
      <c r="L53" s="100">
        <v>0</v>
      </c>
      <c r="M53" s="100">
        <v>0</v>
      </c>
      <c r="N53" s="100">
        <v>0</v>
      </c>
      <c r="O53" s="100">
        <v>0</v>
      </c>
      <c r="P53" s="100">
        <v>2</v>
      </c>
      <c r="Q53" s="100">
        <v>0</v>
      </c>
      <c r="R53" s="100">
        <v>4</v>
      </c>
      <c r="S53" s="100">
        <v>1</v>
      </c>
      <c r="T53" s="100">
        <v>0</v>
      </c>
      <c r="U53" s="100">
        <v>0</v>
      </c>
      <c r="V53" s="100">
        <v>7</v>
      </c>
      <c r="W53" s="128"/>
      <c r="X53" s="119">
        <v>1946</v>
      </c>
      <c r="Y53" s="100">
        <v>0</v>
      </c>
      <c r="Z53" s="100">
        <v>0</v>
      </c>
      <c r="AA53" s="100">
        <v>0</v>
      </c>
      <c r="AB53" s="100">
        <v>0</v>
      </c>
      <c r="AC53" s="100">
        <v>0</v>
      </c>
      <c r="AD53" s="100">
        <v>2</v>
      </c>
      <c r="AE53" s="100">
        <v>13</v>
      </c>
      <c r="AF53" s="100">
        <v>27</v>
      </c>
      <c r="AG53" s="100">
        <v>43</v>
      </c>
      <c r="AH53" s="100">
        <v>83</v>
      </c>
      <c r="AI53" s="100">
        <v>114</v>
      </c>
      <c r="AJ53" s="100">
        <v>125</v>
      </c>
      <c r="AK53" s="100">
        <v>121</v>
      </c>
      <c r="AL53" s="100">
        <v>109</v>
      </c>
      <c r="AM53" s="100">
        <v>108</v>
      </c>
      <c r="AN53" s="100">
        <v>88</v>
      </c>
      <c r="AO53" s="100">
        <v>62</v>
      </c>
      <c r="AP53" s="100">
        <v>35</v>
      </c>
      <c r="AQ53" s="100">
        <v>0</v>
      </c>
      <c r="AR53" s="100">
        <v>930</v>
      </c>
      <c r="AS53" s="128"/>
      <c r="AT53" s="119">
        <v>1946</v>
      </c>
      <c r="AU53" s="100">
        <v>0</v>
      </c>
      <c r="AV53" s="100">
        <v>0</v>
      </c>
      <c r="AW53" s="100">
        <v>0</v>
      </c>
      <c r="AX53" s="100">
        <v>0</v>
      </c>
      <c r="AY53" s="100">
        <v>0</v>
      </c>
      <c r="AZ53" s="100">
        <v>2</v>
      </c>
      <c r="BA53" s="100">
        <v>13</v>
      </c>
      <c r="BB53" s="100">
        <v>27</v>
      </c>
      <c r="BC53" s="100">
        <v>43</v>
      </c>
      <c r="BD53" s="100">
        <v>83</v>
      </c>
      <c r="BE53" s="100">
        <v>114</v>
      </c>
      <c r="BF53" s="100">
        <v>125</v>
      </c>
      <c r="BG53" s="100">
        <v>121</v>
      </c>
      <c r="BH53" s="100">
        <v>111</v>
      </c>
      <c r="BI53" s="100">
        <v>108</v>
      </c>
      <c r="BJ53" s="100">
        <v>92</v>
      </c>
      <c r="BK53" s="100">
        <v>63</v>
      </c>
      <c r="BL53" s="100">
        <v>35</v>
      </c>
      <c r="BM53" s="100">
        <v>0</v>
      </c>
      <c r="BN53" s="100">
        <v>937</v>
      </c>
      <c r="BP53" s="119">
        <v>1946</v>
      </c>
    </row>
    <row r="54" spans="2:68">
      <c r="B54" s="119">
        <v>1947</v>
      </c>
      <c r="C54" s="100">
        <v>0</v>
      </c>
      <c r="D54" s="100">
        <v>0</v>
      </c>
      <c r="E54" s="100">
        <v>0</v>
      </c>
      <c r="F54" s="100">
        <v>0</v>
      </c>
      <c r="G54" s="100">
        <v>0</v>
      </c>
      <c r="H54" s="100">
        <v>0</v>
      </c>
      <c r="I54" s="100">
        <v>0</v>
      </c>
      <c r="J54" s="100">
        <v>0</v>
      </c>
      <c r="K54" s="100">
        <v>1</v>
      </c>
      <c r="L54" s="100">
        <v>0</v>
      </c>
      <c r="M54" s="100">
        <v>0</v>
      </c>
      <c r="N54" s="100">
        <v>1</v>
      </c>
      <c r="O54" s="100">
        <v>0</v>
      </c>
      <c r="P54" s="100">
        <v>0</v>
      </c>
      <c r="Q54" s="100">
        <v>2</v>
      </c>
      <c r="R54" s="100">
        <v>3</v>
      </c>
      <c r="S54" s="100">
        <v>1</v>
      </c>
      <c r="T54" s="100">
        <v>1</v>
      </c>
      <c r="U54" s="100">
        <v>0</v>
      </c>
      <c r="V54" s="100">
        <v>9</v>
      </c>
      <c r="W54" s="128"/>
      <c r="X54" s="119">
        <v>1947</v>
      </c>
      <c r="Y54" s="100">
        <v>0</v>
      </c>
      <c r="Z54" s="100">
        <v>0</v>
      </c>
      <c r="AA54" s="100">
        <v>0</v>
      </c>
      <c r="AB54" s="100">
        <v>0</v>
      </c>
      <c r="AC54" s="100">
        <v>1</v>
      </c>
      <c r="AD54" s="100">
        <v>5</v>
      </c>
      <c r="AE54" s="100">
        <v>19</v>
      </c>
      <c r="AF54" s="100">
        <v>28</v>
      </c>
      <c r="AG54" s="100">
        <v>50</v>
      </c>
      <c r="AH54" s="100">
        <v>72</v>
      </c>
      <c r="AI54" s="100">
        <v>118</v>
      </c>
      <c r="AJ54" s="100">
        <v>137</v>
      </c>
      <c r="AK54" s="100">
        <v>122</v>
      </c>
      <c r="AL54" s="100">
        <v>119</v>
      </c>
      <c r="AM54" s="100">
        <v>102</v>
      </c>
      <c r="AN54" s="100">
        <v>84</v>
      </c>
      <c r="AO54" s="100">
        <v>60</v>
      </c>
      <c r="AP54" s="100">
        <v>47</v>
      </c>
      <c r="AQ54" s="100">
        <v>0</v>
      </c>
      <c r="AR54" s="100">
        <v>964</v>
      </c>
      <c r="AS54" s="128"/>
      <c r="AT54" s="119">
        <v>1947</v>
      </c>
      <c r="AU54" s="100">
        <v>0</v>
      </c>
      <c r="AV54" s="100">
        <v>0</v>
      </c>
      <c r="AW54" s="100">
        <v>0</v>
      </c>
      <c r="AX54" s="100">
        <v>0</v>
      </c>
      <c r="AY54" s="100">
        <v>1</v>
      </c>
      <c r="AZ54" s="100">
        <v>5</v>
      </c>
      <c r="BA54" s="100">
        <v>19</v>
      </c>
      <c r="BB54" s="100">
        <v>28</v>
      </c>
      <c r="BC54" s="100">
        <v>51</v>
      </c>
      <c r="BD54" s="100">
        <v>72</v>
      </c>
      <c r="BE54" s="100">
        <v>118</v>
      </c>
      <c r="BF54" s="100">
        <v>138</v>
      </c>
      <c r="BG54" s="100">
        <v>122</v>
      </c>
      <c r="BH54" s="100">
        <v>119</v>
      </c>
      <c r="BI54" s="100">
        <v>104</v>
      </c>
      <c r="BJ54" s="100">
        <v>87</v>
      </c>
      <c r="BK54" s="100">
        <v>61</v>
      </c>
      <c r="BL54" s="100">
        <v>48</v>
      </c>
      <c r="BM54" s="100">
        <v>0</v>
      </c>
      <c r="BN54" s="100">
        <v>973</v>
      </c>
      <c r="BP54" s="119">
        <v>1947</v>
      </c>
    </row>
    <row r="55" spans="2:68">
      <c r="B55" s="119">
        <v>1948</v>
      </c>
      <c r="C55" s="100">
        <v>0</v>
      </c>
      <c r="D55" s="100">
        <v>0</v>
      </c>
      <c r="E55" s="100">
        <v>0</v>
      </c>
      <c r="F55" s="100">
        <v>0</v>
      </c>
      <c r="G55" s="100">
        <v>1</v>
      </c>
      <c r="H55" s="100">
        <v>0</v>
      </c>
      <c r="I55" s="100">
        <v>0</v>
      </c>
      <c r="J55" s="100">
        <v>0</v>
      </c>
      <c r="K55" s="100">
        <v>1</v>
      </c>
      <c r="L55" s="100">
        <v>0</v>
      </c>
      <c r="M55" s="100">
        <v>1</v>
      </c>
      <c r="N55" s="100">
        <v>0</v>
      </c>
      <c r="O55" s="100">
        <v>1</v>
      </c>
      <c r="P55" s="100">
        <v>1</v>
      </c>
      <c r="Q55" s="100">
        <v>0</v>
      </c>
      <c r="R55" s="100">
        <v>1</v>
      </c>
      <c r="S55" s="100">
        <v>1</v>
      </c>
      <c r="T55" s="100">
        <v>0</v>
      </c>
      <c r="U55" s="100">
        <v>0</v>
      </c>
      <c r="V55" s="100">
        <v>7</v>
      </c>
      <c r="W55" s="128"/>
      <c r="X55" s="119">
        <v>1948</v>
      </c>
      <c r="Y55" s="100">
        <v>0</v>
      </c>
      <c r="Z55" s="100">
        <v>0</v>
      </c>
      <c r="AA55" s="100">
        <v>0</v>
      </c>
      <c r="AB55" s="100">
        <v>0</v>
      </c>
      <c r="AC55" s="100">
        <v>0</v>
      </c>
      <c r="AD55" s="100">
        <v>4</v>
      </c>
      <c r="AE55" s="100">
        <v>18</v>
      </c>
      <c r="AF55" s="100">
        <v>32</v>
      </c>
      <c r="AG55" s="100">
        <v>63</v>
      </c>
      <c r="AH55" s="100">
        <v>77</v>
      </c>
      <c r="AI55" s="100">
        <v>122</v>
      </c>
      <c r="AJ55" s="100">
        <v>139</v>
      </c>
      <c r="AK55" s="100">
        <v>139</v>
      </c>
      <c r="AL55" s="100">
        <v>112</v>
      </c>
      <c r="AM55" s="100">
        <v>122</v>
      </c>
      <c r="AN55" s="100">
        <v>84</v>
      </c>
      <c r="AO55" s="100">
        <v>52</v>
      </c>
      <c r="AP55" s="100">
        <v>40</v>
      </c>
      <c r="AQ55" s="100">
        <v>0</v>
      </c>
      <c r="AR55" s="100">
        <v>1004</v>
      </c>
      <c r="AS55" s="128"/>
      <c r="AT55" s="119">
        <v>1948</v>
      </c>
      <c r="AU55" s="100">
        <v>0</v>
      </c>
      <c r="AV55" s="100">
        <v>0</v>
      </c>
      <c r="AW55" s="100">
        <v>0</v>
      </c>
      <c r="AX55" s="100">
        <v>0</v>
      </c>
      <c r="AY55" s="100">
        <v>1</v>
      </c>
      <c r="AZ55" s="100">
        <v>4</v>
      </c>
      <c r="BA55" s="100">
        <v>18</v>
      </c>
      <c r="BB55" s="100">
        <v>32</v>
      </c>
      <c r="BC55" s="100">
        <v>64</v>
      </c>
      <c r="BD55" s="100">
        <v>77</v>
      </c>
      <c r="BE55" s="100">
        <v>123</v>
      </c>
      <c r="BF55" s="100">
        <v>139</v>
      </c>
      <c r="BG55" s="100">
        <v>140</v>
      </c>
      <c r="BH55" s="100">
        <v>113</v>
      </c>
      <c r="BI55" s="100">
        <v>122</v>
      </c>
      <c r="BJ55" s="100">
        <v>85</v>
      </c>
      <c r="BK55" s="100">
        <v>53</v>
      </c>
      <c r="BL55" s="100">
        <v>40</v>
      </c>
      <c r="BM55" s="100">
        <v>0</v>
      </c>
      <c r="BN55" s="100">
        <v>1011</v>
      </c>
      <c r="BP55" s="119">
        <v>1948</v>
      </c>
    </row>
    <row r="56" spans="2:68">
      <c r="B56" s="119">
        <v>1949</v>
      </c>
      <c r="C56" s="100">
        <v>0</v>
      </c>
      <c r="D56" s="100">
        <v>0</v>
      </c>
      <c r="E56" s="100">
        <v>0</v>
      </c>
      <c r="F56" s="100">
        <v>0</v>
      </c>
      <c r="G56" s="100">
        <v>0</v>
      </c>
      <c r="H56" s="100">
        <v>1</v>
      </c>
      <c r="I56" s="100">
        <v>0</v>
      </c>
      <c r="J56" s="100">
        <v>0</v>
      </c>
      <c r="K56" s="100">
        <v>0</v>
      </c>
      <c r="L56" s="100">
        <v>0</v>
      </c>
      <c r="M56" s="100">
        <v>0</v>
      </c>
      <c r="N56" s="100">
        <v>5</v>
      </c>
      <c r="O56" s="100">
        <v>0</v>
      </c>
      <c r="P56" s="100">
        <v>0</v>
      </c>
      <c r="Q56" s="100">
        <v>3</v>
      </c>
      <c r="R56" s="100">
        <v>1</v>
      </c>
      <c r="S56" s="100">
        <v>0</v>
      </c>
      <c r="T56" s="100">
        <v>0</v>
      </c>
      <c r="U56" s="100">
        <v>0</v>
      </c>
      <c r="V56" s="100">
        <v>10</v>
      </c>
      <c r="W56" s="128"/>
      <c r="X56" s="119">
        <v>1949</v>
      </c>
      <c r="Y56" s="100">
        <v>0</v>
      </c>
      <c r="Z56" s="100">
        <v>0</v>
      </c>
      <c r="AA56" s="100">
        <v>0</v>
      </c>
      <c r="AB56" s="100">
        <v>0</v>
      </c>
      <c r="AC56" s="100">
        <v>0</v>
      </c>
      <c r="AD56" s="100">
        <v>1</v>
      </c>
      <c r="AE56" s="100">
        <v>10</v>
      </c>
      <c r="AF56" s="100">
        <v>35</v>
      </c>
      <c r="AG56" s="100">
        <v>57</v>
      </c>
      <c r="AH56" s="100">
        <v>95</v>
      </c>
      <c r="AI56" s="100">
        <v>109</v>
      </c>
      <c r="AJ56" s="100">
        <v>141</v>
      </c>
      <c r="AK56" s="100">
        <v>114</v>
      </c>
      <c r="AL56" s="100">
        <v>122</v>
      </c>
      <c r="AM56" s="100">
        <v>102</v>
      </c>
      <c r="AN56" s="100">
        <v>89</v>
      </c>
      <c r="AO56" s="100">
        <v>67</v>
      </c>
      <c r="AP56" s="100">
        <v>38</v>
      </c>
      <c r="AQ56" s="100">
        <v>0</v>
      </c>
      <c r="AR56" s="100">
        <v>980</v>
      </c>
      <c r="AS56" s="128"/>
      <c r="AT56" s="119">
        <v>1949</v>
      </c>
      <c r="AU56" s="100">
        <v>0</v>
      </c>
      <c r="AV56" s="100">
        <v>0</v>
      </c>
      <c r="AW56" s="100">
        <v>0</v>
      </c>
      <c r="AX56" s="100">
        <v>0</v>
      </c>
      <c r="AY56" s="100">
        <v>0</v>
      </c>
      <c r="AZ56" s="100">
        <v>2</v>
      </c>
      <c r="BA56" s="100">
        <v>10</v>
      </c>
      <c r="BB56" s="100">
        <v>35</v>
      </c>
      <c r="BC56" s="100">
        <v>57</v>
      </c>
      <c r="BD56" s="100">
        <v>95</v>
      </c>
      <c r="BE56" s="100">
        <v>109</v>
      </c>
      <c r="BF56" s="100">
        <v>146</v>
      </c>
      <c r="BG56" s="100">
        <v>114</v>
      </c>
      <c r="BH56" s="100">
        <v>122</v>
      </c>
      <c r="BI56" s="100">
        <v>105</v>
      </c>
      <c r="BJ56" s="100">
        <v>90</v>
      </c>
      <c r="BK56" s="100">
        <v>67</v>
      </c>
      <c r="BL56" s="100">
        <v>38</v>
      </c>
      <c r="BM56" s="100">
        <v>0</v>
      </c>
      <c r="BN56" s="100">
        <v>990</v>
      </c>
      <c r="BP56" s="119">
        <v>1949</v>
      </c>
    </row>
    <row r="57" spans="2:68">
      <c r="B57" s="120">
        <v>1950</v>
      </c>
      <c r="C57" s="100">
        <v>0</v>
      </c>
      <c r="D57" s="100">
        <v>0</v>
      </c>
      <c r="E57" s="100">
        <v>0</v>
      </c>
      <c r="F57" s="100">
        <v>0</v>
      </c>
      <c r="G57" s="100">
        <v>0</v>
      </c>
      <c r="H57" s="100">
        <v>0</v>
      </c>
      <c r="I57" s="100">
        <v>0</v>
      </c>
      <c r="J57" s="100">
        <v>0</v>
      </c>
      <c r="K57" s="100">
        <v>0</v>
      </c>
      <c r="L57" s="100">
        <v>0</v>
      </c>
      <c r="M57" s="100">
        <v>0</v>
      </c>
      <c r="N57" s="100">
        <v>1</v>
      </c>
      <c r="O57" s="100">
        <v>2</v>
      </c>
      <c r="P57" s="100">
        <v>1</v>
      </c>
      <c r="Q57" s="100">
        <v>1</v>
      </c>
      <c r="R57" s="100">
        <v>1</v>
      </c>
      <c r="S57" s="100">
        <v>0</v>
      </c>
      <c r="T57" s="100">
        <v>0</v>
      </c>
      <c r="U57" s="100">
        <v>0</v>
      </c>
      <c r="V57" s="100">
        <v>6</v>
      </c>
      <c r="W57" s="128"/>
      <c r="X57" s="120">
        <v>1950</v>
      </c>
      <c r="Y57" s="100">
        <v>0</v>
      </c>
      <c r="Z57" s="100">
        <v>0</v>
      </c>
      <c r="AA57" s="100">
        <v>0</v>
      </c>
      <c r="AB57" s="100">
        <v>1</v>
      </c>
      <c r="AC57" s="100">
        <v>0</v>
      </c>
      <c r="AD57" s="100">
        <v>3</v>
      </c>
      <c r="AE57" s="100">
        <v>13</v>
      </c>
      <c r="AF57" s="100">
        <v>25</v>
      </c>
      <c r="AG57" s="100">
        <v>66</v>
      </c>
      <c r="AH57" s="100">
        <v>88</v>
      </c>
      <c r="AI57" s="100">
        <v>101</v>
      </c>
      <c r="AJ57" s="100">
        <v>129</v>
      </c>
      <c r="AK57" s="100">
        <v>112</v>
      </c>
      <c r="AL57" s="100">
        <v>141</v>
      </c>
      <c r="AM57" s="100">
        <v>112</v>
      </c>
      <c r="AN57" s="100">
        <v>74</v>
      </c>
      <c r="AO57" s="100">
        <v>58</v>
      </c>
      <c r="AP57" s="100">
        <v>43</v>
      </c>
      <c r="AQ57" s="100">
        <v>0</v>
      </c>
      <c r="AR57" s="100">
        <v>966</v>
      </c>
      <c r="AS57" s="128"/>
      <c r="AT57" s="120">
        <v>1950</v>
      </c>
      <c r="AU57" s="100">
        <v>0</v>
      </c>
      <c r="AV57" s="100">
        <v>0</v>
      </c>
      <c r="AW57" s="100">
        <v>0</v>
      </c>
      <c r="AX57" s="100">
        <v>1</v>
      </c>
      <c r="AY57" s="100">
        <v>0</v>
      </c>
      <c r="AZ57" s="100">
        <v>3</v>
      </c>
      <c r="BA57" s="100">
        <v>13</v>
      </c>
      <c r="BB57" s="100">
        <v>25</v>
      </c>
      <c r="BC57" s="100">
        <v>66</v>
      </c>
      <c r="BD57" s="100">
        <v>88</v>
      </c>
      <c r="BE57" s="100">
        <v>101</v>
      </c>
      <c r="BF57" s="100">
        <v>130</v>
      </c>
      <c r="BG57" s="100">
        <v>114</v>
      </c>
      <c r="BH57" s="100">
        <v>142</v>
      </c>
      <c r="BI57" s="100">
        <v>113</v>
      </c>
      <c r="BJ57" s="100">
        <v>75</v>
      </c>
      <c r="BK57" s="100">
        <v>58</v>
      </c>
      <c r="BL57" s="100">
        <v>43</v>
      </c>
      <c r="BM57" s="100">
        <v>0</v>
      </c>
      <c r="BN57" s="100">
        <v>972</v>
      </c>
      <c r="BP57" s="120">
        <v>1950</v>
      </c>
    </row>
    <row r="58" spans="2:68">
      <c r="B58" s="120">
        <v>1951</v>
      </c>
      <c r="C58" s="100">
        <v>0</v>
      </c>
      <c r="D58" s="100">
        <v>0</v>
      </c>
      <c r="E58" s="100">
        <v>0</v>
      </c>
      <c r="F58" s="100">
        <v>0</v>
      </c>
      <c r="G58" s="100">
        <v>0</v>
      </c>
      <c r="H58" s="100">
        <v>0</v>
      </c>
      <c r="I58" s="100">
        <v>0</v>
      </c>
      <c r="J58" s="100">
        <v>0</v>
      </c>
      <c r="K58" s="100">
        <v>0</v>
      </c>
      <c r="L58" s="100">
        <v>1</v>
      </c>
      <c r="M58" s="100">
        <v>1</v>
      </c>
      <c r="N58" s="100">
        <v>2</v>
      </c>
      <c r="O58" s="100">
        <v>1</v>
      </c>
      <c r="P58" s="100">
        <v>1</v>
      </c>
      <c r="Q58" s="100">
        <v>0</v>
      </c>
      <c r="R58" s="100">
        <v>1</v>
      </c>
      <c r="S58" s="100">
        <v>1</v>
      </c>
      <c r="T58" s="100">
        <v>0</v>
      </c>
      <c r="U58" s="100">
        <v>0</v>
      </c>
      <c r="V58" s="100">
        <v>8</v>
      </c>
      <c r="W58" s="128"/>
      <c r="X58" s="120">
        <v>1951</v>
      </c>
      <c r="Y58" s="100">
        <v>0</v>
      </c>
      <c r="Z58" s="100">
        <v>0</v>
      </c>
      <c r="AA58" s="100">
        <v>0</v>
      </c>
      <c r="AB58" s="100">
        <v>0</v>
      </c>
      <c r="AC58" s="100">
        <v>0</v>
      </c>
      <c r="AD58" s="100">
        <v>3</v>
      </c>
      <c r="AE58" s="100">
        <v>14</v>
      </c>
      <c r="AF58" s="100">
        <v>31</v>
      </c>
      <c r="AG58" s="100">
        <v>53</v>
      </c>
      <c r="AH58" s="100">
        <v>90</v>
      </c>
      <c r="AI58" s="100">
        <v>113</v>
      </c>
      <c r="AJ58" s="100">
        <v>122</v>
      </c>
      <c r="AK58" s="100">
        <v>138</v>
      </c>
      <c r="AL58" s="100">
        <v>111</v>
      </c>
      <c r="AM58" s="100">
        <v>96</v>
      </c>
      <c r="AN58" s="100">
        <v>80</v>
      </c>
      <c r="AO58" s="100">
        <v>55</v>
      </c>
      <c r="AP58" s="100">
        <v>43</v>
      </c>
      <c r="AQ58" s="100">
        <v>0</v>
      </c>
      <c r="AR58" s="100">
        <v>949</v>
      </c>
      <c r="AS58" s="128"/>
      <c r="AT58" s="120">
        <v>1951</v>
      </c>
      <c r="AU58" s="100">
        <v>0</v>
      </c>
      <c r="AV58" s="100">
        <v>0</v>
      </c>
      <c r="AW58" s="100">
        <v>0</v>
      </c>
      <c r="AX58" s="100">
        <v>0</v>
      </c>
      <c r="AY58" s="100">
        <v>0</v>
      </c>
      <c r="AZ58" s="100">
        <v>3</v>
      </c>
      <c r="BA58" s="100">
        <v>14</v>
      </c>
      <c r="BB58" s="100">
        <v>31</v>
      </c>
      <c r="BC58" s="100">
        <v>53</v>
      </c>
      <c r="BD58" s="100">
        <v>91</v>
      </c>
      <c r="BE58" s="100">
        <v>114</v>
      </c>
      <c r="BF58" s="100">
        <v>124</v>
      </c>
      <c r="BG58" s="100">
        <v>139</v>
      </c>
      <c r="BH58" s="100">
        <v>112</v>
      </c>
      <c r="BI58" s="100">
        <v>96</v>
      </c>
      <c r="BJ58" s="100">
        <v>81</v>
      </c>
      <c r="BK58" s="100">
        <v>56</v>
      </c>
      <c r="BL58" s="100">
        <v>43</v>
      </c>
      <c r="BM58" s="100">
        <v>0</v>
      </c>
      <c r="BN58" s="100">
        <v>957</v>
      </c>
      <c r="BP58" s="120">
        <v>1951</v>
      </c>
    </row>
    <row r="59" spans="2:68">
      <c r="B59" s="120">
        <v>1952</v>
      </c>
      <c r="C59" s="100">
        <v>0</v>
      </c>
      <c r="D59" s="100">
        <v>0</v>
      </c>
      <c r="E59" s="100">
        <v>0</v>
      </c>
      <c r="F59" s="100">
        <v>0</v>
      </c>
      <c r="G59" s="100">
        <v>0</v>
      </c>
      <c r="H59" s="100">
        <v>0</v>
      </c>
      <c r="I59" s="100">
        <v>0</v>
      </c>
      <c r="J59" s="100">
        <v>1</v>
      </c>
      <c r="K59" s="100">
        <v>0</v>
      </c>
      <c r="L59" s="100">
        <v>1</v>
      </c>
      <c r="M59" s="100">
        <v>1</v>
      </c>
      <c r="N59" s="100">
        <v>2</v>
      </c>
      <c r="O59" s="100">
        <v>1</v>
      </c>
      <c r="P59" s="100">
        <v>2</v>
      </c>
      <c r="Q59" s="100">
        <v>0</v>
      </c>
      <c r="R59" s="100">
        <v>0</v>
      </c>
      <c r="S59" s="100">
        <v>1</v>
      </c>
      <c r="T59" s="100">
        <v>0</v>
      </c>
      <c r="U59" s="100">
        <v>0</v>
      </c>
      <c r="V59" s="100">
        <v>9</v>
      </c>
      <c r="W59" s="128"/>
      <c r="X59" s="120">
        <v>1952</v>
      </c>
      <c r="Y59" s="100">
        <v>0</v>
      </c>
      <c r="Z59" s="100">
        <v>0</v>
      </c>
      <c r="AA59" s="100">
        <v>0</v>
      </c>
      <c r="AB59" s="100">
        <v>0</v>
      </c>
      <c r="AC59" s="100">
        <v>0</v>
      </c>
      <c r="AD59" s="100">
        <v>2</v>
      </c>
      <c r="AE59" s="100">
        <v>17</v>
      </c>
      <c r="AF59" s="100">
        <v>36</v>
      </c>
      <c r="AG59" s="100">
        <v>90</v>
      </c>
      <c r="AH59" s="100">
        <v>98</v>
      </c>
      <c r="AI59" s="100">
        <v>104</v>
      </c>
      <c r="AJ59" s="100">
        <v>116</v>
      </c>
      <c r="AK59" s="100">
        <v>127</v>
      </c>
      <c r="AL59" s="100">
        <v>137</v>
      </c>
      <c r="AM59" s="100">
        <v>103</v>
      </c>
      <c r="AN59" s="100">
        <v>101</v>
      </c>
      <c r="AO59" s="100">
        <v>66</v>
      </c>
      <c r="AP59" s="100">
        <v>59</v>
      </c>
      <c r="AQ59" s="100">
        <v>0</v>
      </c>
      <c r="AR59" s="100">
        <v>1056</v>
      </c>
      <c r="AS59" s="128"/>
      <c r="AT59" s="120">
        <v>1952</v>
      </c>
      <c r="AU59" s="100">
        <v>0</v>
      </c>
      <c r="AV59" s="100">
        <v>0</v>
      </c>
      <c r="AW59" s="100">
        <v>0</v>
      </c>
      <c r="AX59" s="100">
        <v>0</v>
      </c>
      <c r="AY59" s="100">
        <v>0</v>
      </c>
      <c r="AZ59" s="100">
        <v>2</v>
      </c>
      <c r="BA59" s="100">
        <v>17</v>
      </c>
      <c r="BB59" s="100">
        <v>37</v>
      </c>
      <c r="BC59" s="100">
        <v>90</v>
      </c>
      <c r="BD59" s="100">
        <v>99</v>
      </c>
      <c r="BE59" s="100">
        <v>105</v>
      </c>
      <c r="BF59" s="100">
        <v>118</v>
      </c>
      <c r="BG59" s="100">
        <v>128</v>
      </c>
      <c r="BH59" s="100">
        <v>139</v>
      </c>
      <c r="BI59" s="100">
        <v>103</v>
      </c>
      <c r="BJ59" s="100">
        <v>101</v>
      </c>
      <c r="BK59" s="100">
        <v>67</v>
      </c>
      <c r="BL59" s="100">
        <v>59</v>
      </c>
      <c r="BM59" s="100">
        <v>0</v>
      </c>
      <c r="BN59" s="100">
        <v>1065</v>
      </c>
      <c r="BP59" s="120">
        <v>1952</v>
      </c>
    </row>
    <row r="60" spans="2:68">
      <c r="B60" s="120">
        <v>1953</v>
      </c>
      <c r="C60" s="100">
        <v>0</v>
      </c>
      <c r="D60" s="100">
        <v>0</v>
      </c>
      <c r="E60" s="100">
        <v>0</v>
      </c>
      <c r="F60" s="100">
        <v>0</v>
      </c>
      <c r="G60" s="100">
        <v>0</v>
      </c>
      <c r="H60" s="100">
        <v>0</v>
      </c>
      <c r="I60" s="100">
        <v>0</v>
      </c>
      <c r="J60" s="100">
        <v>1</v>
      </c>
      <c r="K60" s="100">
        <v>0</v>
      </c>
      <c r="L60" s="100">
        <v>0</v>
      </c>
      <c r="M60" s="100">
        <v>0</v>
      </c>
      <c r="N60" s="100">
        <v>0</v>
      </c>
      <c r="O60" s="100">
        <v>0</v>
      </c>
      <c r="P60" s="100">
        <v>0</v>
      </c>
      <c r="Q60" s="100">
        <v>4</v>
      </c>
      <c r="R60" s="100">
        <v>1</v>
      </c>
      <c r="S60" s="100">
        <v>1</v>
      </c>
      <c r="T60" s="100">
        <v>0</v>
      </c>
      <c r="U60" s="100">
        <v>0</v>
      </c>
      <c r="V60" s="100">
        <v>7</v>
      </c>
      <c r="W60" s="128"/>
      <c r="X60" s="120">
        <v>1953</v>
      </c>
      <c r="Y60" s="100">
        <v>0</v>
      </c>
      <c r="Z60" s="100">
        <v>0</v>
      </c>
      <c r="AA60" s="100">
        <v>0</v>
      </c>
      <c r="AB60" s="100">
        <v>0</v>
      </c>
      <c r="AC60" s="100">
        <v>0</v>
      </c>
      <c r="AD60" s="100">
        <v>3</v>
      </c>
      <c r="AE60" s="100">
        <v>14</v>
      </c>
      <c r="AF60" s="100">
        <v>32</v>
      </c>
      <c r="AG60" s="100">
        <v>61</v>
      </c>
      <c r="AH60" s="100">
        <v>101</v>
      </c>
      <c r="AI60" s="100">
        <v>112</v>
      </c>
      <c r="AJ60" s="100">
        <v>125</v>
      </c>
      <c r="AK60" s="100">
        <v>157</v>
      </c>
      <c r="AL60" s="100">
        <v>142</v>
      </c>
      <c r="AM60" s="100">
        <v>117</v>
      </c>
      <c r="AN60" s="100">
        <v>97</v>
      </c>
      <c r="AO60" s="100">
        <v>71</v>
      </c>
      <c r="AP60" s="100">
        <v>49</v>
      </c>
      <c r="AQ60" s="100">
        <v>0</v>
      </c>
      <c r="AR60" s="100">
        <v>1081</v>
      </c>
      <c r="AS60" s="128"/>
      <c r="AT60" s="120">
        <v>1953</v>
      </c>
      <c r="AU60" s="100">
        <v>0</v>
      </c>
      <c r="AV60" s="100">
        <v>0</v>
      </c>
      <c r="AW60" s="100">
        <v>0</v>
      </c>
      <c r="AX60" s="100">
        <v>0</v>
      </c>
      <c r="AY60" s="100">
        <v>0</v>
      </c>
      <c r="AZ60" s="100">
        <v>3</v>
      </c>
      <c r="BA60" s="100">
        <v>14</v>
      </c>
      <c r="BB60" s="100">
        <v>33</v>
      </c>
      <c r="BC60" s="100">
        <v>61</v>
      </c>
      <c r="BD60" s="100">
        <v>101</v>
      </c>
      <c r="BE60" s="100">
        <v>112</v>
      </c>
      <c r="BF60" s="100">
        <v>125</v>
      </c>
      <c r="BG60" s="100">
        <v>157</v>
      </c>
      <c r="BH60" s="100">
        <v>142</v>
      </c>
      <c r="BI60" s="100">
        <v>121</v>
      </c>
      <c r="BJ60" s="100">
        <v>98</v>
      </c>
      <c r="BK60" s="100">
        <v>72</v>
      </c>
      <c r="BL60" s="100">
        <v>49</v>
      </c>
      <c r="BM60" s="100">
        <v>0</v>
      </c>
      <c r="BN60" s="100">
        <v>1088</v>
      </c>
      <c r="BP60" s="120">
        <v>1953</v>
      </c>
    </row>
    <row r="61" spans="2:68">
      <c r="B61" s="120">
        <v>1954</v>
      </c>
      <c r="C61" s="100">
        <v>0</v>
      </c>
      <c r="D61" s="100">
        <v>0</v>
      </c>
      <c r="E61" s="100">
        <v>0</v>
      </c>
      <c r="F61" s="100">
        <v>0</v>
      </c>
      <c r="G61" s="100">
        <v>0</v>
      </c>
      <c r="H61" s="100">
        <v>0</v>
      </c>
      <c r="I61" s="100">
        <v>0</v>
      </c>
      <c r="J61" s="100">
        <v>0</v>
      </c>
      <c r="K61" s="100">
        <v>1</v>
      </c>
      <c r="L61" s="100">
        <v>1</v>
      </c>
      <c r="M61" s="100">
        <v>0</v>
      </c>
      <c r="N61" s="100">
        <v>1</v>
      </c>
      <c r="O61" s="100">
        <v>1</v>
      </c>
      <c r="P61" s="100">
        <v>1</v>
      </c>
      <c r="Q61" s="100">
        <v>1</v>
      </c>
      <c r="R61" s="100">
        <v>0</v>
      </c>
      <c r="S61" s="100">
        <v>0</v>
      </c>
      <c r="T61" s="100">
        <v>0</v>
      </c>
      <c r="U61" s="100">
        <v>0</v>
      </c>
      <c r="V61" s="100">
        <v>6</v>
      </c>
      <c r="W61" s="128"/>
      <c r="X61" s="120">
        <v>1954</v>
      </c>
      <c r="Y61" s="100">
        <v>0</v>
      </c>
      <c r="Z61" s="100">
        <v>0</v>
      </c>
      <c r="AA61" s="100">
        <v>0</v>
      </c>
      <c r="AB61" s="100">
        <v>0</v>
      </c>
      <c r="AC61" s="100">
        <v>1</v>
      </c>
      <c r="AD61" s="100">
        <v>1</v>
      </c>
      <c r="AE61" s="100">
        <v>19</v>
      </c>
      <c r="AF61" s="100">
        <v>40</v>
      </c>
      <c r="AG61" s="100">
        <v>69</v>
      </c>
      <c r="AH61" s="100">
        <v>89</v>
      </c>
      <c r="AI61" s="100">
        <v>105</v>
      </c>
      <c r="AJ61" s="100">
        <v>113</v>
      </c>
      <c r="AK61" s="100">
        <v>141</v>
      </c>
      <c r="AL61" s="100">
        <v>139</v>
      </c>
      <c r="AM61" s="100">
        <v>132</v>
      </c>
      <c r="AN61" s="100">
        <v>119</v>
      </c>
      <c r="AO61" s="100">
        <v>65</v>
      </c>
      <c r="AP61" s="100">
        <v>56</v>
      </c>
      <c r="AQ61" s="100">
        <v>0</v>
      </c>
      <c r="AR61" s="100">
        <v>1089</v>
      </c>
      <c r="AS61" s="128"/>
      <c r="AT61" s="120">
        <v>1954</v>
      </c>
      <c r="AU61" s="100">
        <v>0</v>
      </c>
      <c r="AV61" s="100">
        <v>0</v>
      </c>
      <c r="AW61" s="100">
        <v>0</v>
      </c>
      <c r="AX61" s="100">
        <v>0</v>
      </c>
      <c r="AY61" s="100">
        <v>1</v>
      </c>
      <c r="AZ61" s="100">
        <v>1</v>
      </c>
      <c r="BA61" s="100">
        <v>19</v>
      </c>
      <c r="BB61" s="100">
        <v>40</v>
      </c>
      <c r="BC61" s="100">
        <v>70</v>
      </c>
      <c r="BD61" s="100">
        <v>90</v>
      </c>
      <c r="BE61" s="100">
        <v>105</v>
      </c>
      <c r="BF61" s="100">
        <v>114</v>
      </c>
      <c r="BG61" s="100">
        <v>142</v>
      </c>
      <c r="BH61" s="100">
        <v>140</v>
      </c>
      <c r="BI61" s="100">
        <v>133</v>
      </c>
      <c r="BJ61" s="100">
        <v>119</v>
      </c>
      <c r="BK61" s="100">
        <v>65</v>
      </c>
      <c r="BL61" s="100">
        <v>56</v>
      </c>
      <c r="BM61" s="100">
        <v>0</v>
      </c>
      <c r="BN61" s="100">
        <v>1095</v>
      </c>
      <c r="BP61" s="120">
        <v>1954</v>
      </c>
    </row>
    <row r="62" spans="2:68">
      <c r="B62" s="120">
        <v>1955</v>
      </c>
      <c r="C62" s="100">
        <v>0</v>
      </c>
      <c r="D62" s="100">
        <v>0</v>
      </c>
      <c r="E62" s="100">
        <v>0</v>
      </c>
      <c r="F62" s="100">
        <v>0</v>
      </c>
      <c r="G62" s="100">
        <v>0</v>
      </c>
      <c r="H62" s="100">
        <v>0</v>
      </c>
      <c r="I62" s="100">
        <v>0</v>
      </c>
      <c r="J62" s="100">
        <v>0</v>
      </c>
      <c r="K62" s="100">
        <v>0</v>
      </c>
      <c r="L62" s="100">
        <v>0</v>
      </c>
      <c r="M62" s="100">
        <v>0</v>
      </c>
      <c r="N62" s="100">
        <v>0</v>
      </c>
      <c r="O62" s="100">
        <v>3</v>
      </c>
      <c r="P62" s="100">
        <v>0</v>
      </c>
      <c r="Q62" s="100">
        <v>1</v>
      </c>
      <c r="R62" s="100">
        <v>0</v>
      </c>
      <c r="S62" s="100">
        <v>1</v>
      </c>
      <c r="T62" s="100">
        <v>0</v>
      </c>
      <c r="U62" s="100">
        <v>0</v>
      </c>
      <c r="V62" s="100">
        <v>5</v>
      </c>
      <c r="W62" s="128"/>
      <c r="X62" s="120">
        <v>1955</v>
      </c>
      <c r="Y62" s="100">
        <v>0</v>
      </c>
      <c r="Z62" s="100">
        <v>0</v>
      </c>
      <c r="AA62" s="100">
        <v>0</v>
      </c>
      <c r="AB62" s="100">
        <v>0</v>
      </c>
      <c r="AC62" s="100">
        <v>0</v>
      </c>
      <c r="AD62" s="100">
        <v>0</v>
      </c>
      <c r="AE62" s="100">
        <v>13</v>
      </c>
      <c r="AF62" s="100">
        <v>33</v>
      </c>
      <c r="AG62" s="100">
        <v>67</v>
      </c>
      <c r="AH62" s="100">
        <v>89</v>
      </c>
      <c r="AI62" s="100">
        <v>122</v>
      </c>
      <c r="AJ62" s="100">
        <v>137</v>
      </c>
      <c r="AK62" s="100">
        <v>143</v>
      </c>
      <c r="AL62" s="100">
        <v>149</v>
      </c>
      <c r="AM62" s="100">
        <v>125</v>
      </c>
      <c r="AN62" s="100">
        <v>100</v>
      </c>
      <c r="AO62" s="100">
        <v>67</v>
      </c>
      <c r="AP62" s="100">
        <v>57</v>
      </c>
      <c r="AQ62" s="100">
        <v>0</v>
      </c>
      <c r="AR62" s="100">
        <v>1102</v>
      </c>
      <c r="AS62" s="128"/>
      <c r="AT62" s="120">
        <v>1955</v>
      </c>
      <c r="AU62" s="100">
        <v>0</v>
      </c>
      <c r="AV62" s="100">
        <v>0</v>
      </c>
      <c r="AW62" s="100">
        <v>0</v>
      </c>
      <c r="AX62" s="100">
        <v>0</v>
      </c>
      <c r="AY62" s="100">
        <v>0</v>
      </c>
      <c r="AZ62" s="100">
        <v>0</v>
      </c>
      <c r="BA62" s="100">
        <v>13</v>
      </c>
      <c r="BB62" s="100">
        <v>33</v>
      </c>
      <c r="BC62" s="100">
        <v>67</v>
      </c>
      <c r="BD62" s="100">
        <v>89</v>
      </c>
      <c r="BE62" s="100">
        <v>122</v>
      </c>
      <c r="BF62" s="100">
        <v>137</v>
      </c>
      <c r="BG62" s="100">
        <v>146</v>
      </c>
      <c r="BH62" s="100">
        <v>149</v>
      </c>
      <c r="BI62" s="100">
        <v>126</v>
      </c>
      <c r="BJ62" s="100">
        <v>100</v>
      </c>
      <c r="BK62" s="100">
        <v>68</v>
      </c>
      <c r="BL62" s="100">
        <v>57</v>
      </c>
      <c r="BM62" s="100">
        <v>0</v>
      </c>
      <c r="BN62" s="100">
        <v>1107</v>
      </c>
      <c r="BP62" s="120">
        <v>1955</v>
      </c>
    </row>
    <row r="63" spans="2:68">
      <c r="B63" s="120">
        <v>1956</v>
      </c>
      <c r="C63" s="100">
        <v>0</v>
      </c>
      <c r="D63" s="100">
        <v>0</v>
      </c>
      <c r="E63" s="100">
        <v>0</v>
      </c>
      <c r="F63" s="100">
        <v>0</v>
      </c>
      <c r="G63" s="100">
        <v>0</v>
      </c>
      <c r="H63" s="100">
        <v>0</v>
      </c>
      <c r="I63" s="100">
        <v>0</v>
      </c>
      <c r="J63" s="100">
        <v>0</v>
      </c>
      <c r="K63" s="100">
        <v>0</v>
      </c>
      <c r="L63" s="100">
        <v>2</v>
      </c>
      <c r="M63" s="100">
        <v>0</v>
      </c>
      <c r="N63" s="100">
        <v>0</v>
      </c>
      <c r="O63" s="100">
        <v>0</v>
      </c>
      <c r="P63" s="100">
        <v>1</v>
      </c>
      <c r="Q63" s="100">
        <v>0</v>
      </c>
      <c r="R63" s="100">
        <v>2</v>
      </c>
      <c r="S63" s="100">
        <v>3</v>
      </c>
      <c r="T63" s="100">
        <v>0</v>
      </c>
      <c r="U63" s="100">
        <v>0</v>
      </c>
      <c r="V63" s="100">
        <v>8</v>
      </c>
      <c r="W63" s="128"/>
      <c r="X63" s="120">
        <v>1956</v>
      </c>
      <c r="Y63" s="100">
        <v>0</v>
      </c>
      <c r="Z63" s="100">
        <v>0</v>
      </c>
      <c r="AA63" s="100">
        <v>0</v>
      </c>
      <c r="AB63" s="100">
        <v>0</v>
      </c>
      <c r="AC63" s="100">
        <v>0</v>
      </c>
      <c r="AD63" s="100">
        <v>1</v>
      </c>
      <c r="AE63" s="100">
        <v>15</v>
      </c>
      <c r="AF63" s="100">
        <v>43</v>
      </c>
      <c r="AG63" s="100">
        <v>68</v>
      </c>
      <c r="AH63" s="100">
        <v>92</v>
      </c>
      <c r="AI63" s="100">
        <v>102</v>
      </c>
      <c r="AJ63" s="100">
        <v>143</v>
      </c>
      <c r="AK63" s="100">
        <v>133</v>
      </c>
      <c r="AL63" s="100">
        <v>150</v>
      </c>
      <c r="AM63" s="100">
        <v>110</v>
      </c>
      <c r="AN63" s="100">
        <v>129</v>
      </c>
      <c r="AO63" s="100">
        <v>68</v>
      </c>
      <c r="AP63" s="100">
        <v>50</v>
      </c>
      <c r="AQ63" s="100">
        <v>0</v>
      </c>
      <c r="AR63" s="100">
        <v>1104</v>
      </c>
      <c r="AS63" s="128"/>
      <c r="AT63" s="120">
        <v>1956</v>
      </c>
      <c r="AU63" s="100">
        <v>0</v>
      </c>
      <c r="AV63" s="100">
        <v>0</v>
      </c>
      <c r="AW63" s="100">
        <v>0</v>
      </c>
      <c r="AX63" s="100">
        <v>0</v>
      </c>
      <c r="AY63" s="100">
        <v>0</v>
      </c>
      <c r="AZ63" s="100">
        <v>1</v>
      </c>
      <c r="BA63" s="100">
        <v>15</v>
      </c>
      <c r="BB63" s="100">
        <v>43</v>
      </c>
      <c r="BC63" s="100">
        <v>68</v>
      </c>
      <c r="BD63" s="100">
        <v>94</v>
      </c>
      <c r="BE63" s="100">
        <v>102</v>
      </c>
      <c r="BF63" s="100">
        <v>143</v>
      </c>
      <c r="BG63" s="100">
        <v>133</v>
      </c>
      <c r="BH63" s="100">
        <v>151</v>
      </c>
      <c r="BI63" s="100">
        <v>110</v>
      </c>
      <c r="BJ63" s="100">
        <v>131</v>
      </c>
      <c r="BK63" s="100">
        <v>71</v>
      </c>
      <c r="BL63" s="100">
        <v>50</v>
      </c>
      <c r="BM63" s="100">
        <v>0</v>
      </c>
      <c r="BN63" s="100">
        <v>1112</v>
      </c>
      <c r="BP63" s="120">
        <v>1956</v>
      </c>
    </row>
    <row r="64" spans="2:68">
      <c r="B64" s="120">
        <v>1957</v>
      </c>
      <c r="C64" s="100">
        <v>0</v>
      </c>
      <c r="D64" s="100">
        <v>0</v>
      </c>
      <c r="E64" s="100">
        <v>0</v>
      </c>
      <c r="F64" s="100">
        <v>0</v>
      </c>
      <c r="G64" s="100">
        <v>0</v>
      </c>
      <c r="H64" s="100">
        <v>0</v>
      </c>
      <c r="I64" s="100">
        <v>0</v>
      </c>
      <c r="J64" s="100">
        <v>0</v>
      </c>
      <c r="K64" s="100">
        <v>1</v>
      </c>
      <c r="L64" s="100">
        <v>1</v>
      </c>
      <c r="M64" s="100">
        <v>0</v>
      </c>
      <c r="N64" s="100">
        <v>1</v>
      </c>
      <c r="O64" s="100">
        <v>3</v>
      </c>
      <c r="P64" s="100">
        <v>1</v>
      </c>
      <c r="Q64" s="100">
        <v>0</v>
      </c>
      <c r="R64" s="100">
        <v>1</v>
      </c>
      <c r="S64" s="100">
        <v>1</v>
      </c>
      <c r="T64" s="100">
        <v>1</v>
      </c>
      <c r="U64" s="100">
        <v>0</v>
      </c>
      <c r="V64" s="100">
        <v>10</v>
      </c>
      <c r="W64" s="128"/>
      <c r="X64" s="120">
        <v>1957</v>
      </c>
      <c r="Y64" s="100">
        <v>0</v>
      </c>
      <c r="Z64" s="100">
        <v>0</v>
      </c>
      <c r="AA64" s="100">
        <v>0</v>
      </c>
      <c r="AB64" s="100">
        <v>0</v>
      </c>
      <c r="AC64" s="100">
        <v>0</v>
      </c>
      <c r="AD64" s="100">
        <v>5</v>
      </c>
      <c r="AE64" s="100">
        <v>15</v>
      </c>
      <c r="AF64" s="100">
        <v>27</v>
      </c>
      <c r="AG64" s="100">
        <v>78</v>
      </c>
      <c r="AH64" s="100">
        <v>89</v>
      </c>
      <c r="AI64" s="100">
        <v>103</v>
      </c>
      <c r="AJ64" s="100">
        <v>138</v>
      </c>
      <c r="AK64" s="100">
        <v>133</v>
      </c>
      <c r="AL64" s="100">
        <v>160</v>
      </c>
      <c r="AM64" s="100">
        <v>117</v>
      </c>
      <c r="AN64" s="100">
        <v>97</v>
      </c>
      <c r="AO64" s="100">
        <v>78</v>
      </c>
      <c r="AP64" s="100">
        <v>46</v>
      </c>
      <c r="AQ64" s="100">
        <v>0</v>
      </c>
      <c r="AR64" s="100">
        <v>1086</v>
      </c>
      <c r="AS64" s="128"/>
      <c r="AT64" s="120">
        <v>1957</v>
      </c>
      <c r="AU64" s="100">
        <v>0</v>
      </c>
      <c r="AV64" s="100">
        <v>0</v>
      </c>
      <c r="AW64" s="100">
        <v>0</v>
      </c>
      <c r="AX64" s="100">
        <v>0</v>
      </c>
      <c r="AY64" s="100">
        <v>0</v>
      </c>
      <c r="AZ64" s="100">
        <v>5</v>
      </c>
      <c r="BA64" s="100">
        <v>15</v>
      </c>
      <c r="BB64" s="100">
        <v>27</v>
      </c>
      <c r="BC64" s="100">
        <v>79</v>
      </c>
      <c r="BD64" s="100">
        <v>90</v>
      </c>
      <c r="BE64" s="100">
        <v>103</v>
      </c>
      <c r="BF64" s="100">
        <v>139</v>
      </c>
      <c r="BG64" s="100">
        <v>136</v>
      </c>
      <c r="BH64" s="100">
        <v>161</v>
      </c>
      <c r="BI64" s="100">
        <v>117</v>
      </c>
      <c r="BJ64" s="100">
        <v>98</v>
      </c>
      <c r="BK64" s="100">
        <v>79</v>
      </c>
      <c r="BL64" s="100">
        <v>47</v>
      </c>
      <c r="BM64" s="100">
        <v>0</v>
      </c>
      <c r="BN64" s="100">
        <v>1096</v>
      </c>
      <c r="BP64" s="120">
        <v>1957</v>
      </c>
    </row>
    <row r="65" spans="2:68">
      <c r="B65" s="121">
        <v>1958</v>
      </c>
      <c r="C65" s="100">
        <v>0</v>
      </c>
      <c r="D65" s="100">
        <v>0</v>
      </c>
      <c r="E65" s="100">
        <v>0</v>
      </c>
      <c r="F65" s="100">
        <v>0</v>
      </c>
      <c r="G65" s="100">
        <v>0</v>
      </c>
      <c r="H65" s="100">
        <v>0</v>
      </c>
      <c r="I65" s="100">
        <v>0</v>
      </c>
      <c r="J65" s="100">
        <v>0</v>
      </c>
      <c r="K65" s="100">
        <v>1</v>
      </c>
      <c r="L65" s="100">
        <v>1</v>
      </c>
      <c r="M65" s="100">
        <v>2</v>
      </c>
      <c r="N65" s="100">
        <v>5</v>
      </c>
      <c r="O65" s="100">
        <v>0</v>
      </c>
      <c r="P65" s="100">
        <v>0</v>
      </c>
      <c r="Q65" s="100">
        <v>3</v>
      </c>
      <c r="R65" s="100">
        <v>3</v>
      </c>
      <c r="S65" s="100">
        <v>3</v>
      </c>
      <c r="T65" s="100">
        <v>0</v>
      </c>
      <c r="U65" s="100">
        <v>0</v>
      </c>
      <c r="V65" s="100">
        <v>18</v>
      </c>
      <c r="W65" s="128"/>
      <c r="X65" s="121">
        <v>1958</v>
      </c>
      <c r="Y65" s="100">
        <v>0</v>
      </c>
      <c r="Z65" s="100">
        <v>0</v>
      </c>
      <c r="AA65" s="100">
        <v>0</v>
      </c>
      <c r="AB65" s="100">
        <v>0</v>
      </c>
      <c r="AC65" s="100">
        <v>0</v>
      </c>
      <c r="AD65" s="100">
        <v>1</v>
      </c>
      <c r="AE65" s="100">
        <v>15</v>
      </c>
      <c r="AF65" s="100">
        <v>37</v>
      </c>
      <c r="AG65" s="100">
        <v>66</v>
      </c>
      <c r="AH65" s="100">
        <v>113</v>
      </c>
      <c r="AI65" s="100">
        <v>128</v>
      </c>
      <c r="AJ65" s="100">
        <v>116</v>
      </c>
      <c r="AK65" s="100">
        <v>139</v>
      </c>
      <c r="AL65" s="100">
        <v>124</v>
      </c>
      <c r="AM65" s="100">
        <v>136</v>
      </c>
      <c r="AN65" s="100">
        <v>109</v>
      </c>
      <c r="AO65" s="100">
        <v>68</v>
      </c>
      <c r="AP65" s="100">
        <v>47</v>
      </c>
      <c r="AQ65" s="100">
        <v>0</v>
      </c>
      <c r="AR65" s="100">
        <v>1099</v>
      </c>
      <c r="AS65" s="128"/>
      <c r="AT65" s="121">
        <v>1958</v>
      </c>
      <c r="AU65" s="100">
        <v>0</v>
      </c>
      <c r="AV65" s="100">
        <v>0</v>
      </c>
      <c r="AW65" s="100">
        <v>0</v>
      </c>
      <c r="AX65" s="100">
        <v>0</v>
      </c>
      <c r="AY65" s="100">
        <v>0</v>
      </c>
      <c r="AZ65" s="100">
        <v>1</v>
      </c>
      <c r="BA65" s="100">
        <v>15</v>
      </c>
      <c r="BB65" s="100">
        <v>37</v>
      </c>
      <c r="BC65" s="100">
        <v>67</v>
      </c>
      <c r="BD65" s="100">
        <v>114</v>
      </c>
      <c r="BE65" s="100">
        <v>130</v>
      </c>
      <c r="BF65" s="100">
        <v>121</v>
      </c>
      <c r="BG65" s="100">
        <v>139</v>
      </c>
      <c r="BH65" s="100">
        <v>124</v>
      </c>
      <c r="BI65" s="100">
        <v>139</v>
      </c>
      <c r="BJ65" s="100">
        <v>112</v>
      </c>
      <c r="BK65" s="100">
        <v>71</v>
      </c>
      <c r="BL65" s="100">
        <v>47</v>
      </c>
      <c r="BM65" s="100">
        <v>0</v>
      </c>
      <c r="BN65" s="100">
        <v>1117</v>
      </c>
      <c r="BP65" s="121">
        <v>1958</v>
      </c>
    </row>
    <row r="66" spans="2:68">
      <c r="B66" s="121">
        <v>1959</v>
      </c>
      <c r="C66" s="100">
        <v>0</v>
      </c>
      <c r="D66" s="100">
        <v>0</v>
      </c>
      <c r="E66" s="100">
        <v>0</v>
      </c>
      <c r="F66" s="100">
        <v>0</v>
      </c>
      <c r="G66" s="100">
        <v>0</v>
      </c>
      <c r="H66" s="100">
        <v>0</v>
      </c>
      <c r="I66" s="100">
        <v>1</v>
      </c>
      <c r="J66" s="100">
        <v>0</v>
      </c>
      <c r="K66" s="100">
        <v>0</v>
      </c>
      <c r="L66" s="100">
        <v>0</v>
      </c>
      <c r="M66" s="100">
        <v>1</v>
      </c>
      <c r="N66" s="100">
        <v>1</v>
      </c>
      <c r="O66" s="100">
        <v>2</v>
      </c>
      <c r="P66" s="100">
        <v>3</v>
      </c>
      <c r="Q66" s="100">
        <v>5</v>
      </c>
      <c r="R66" s="100">
        <v>2</v>
      </c>
      <c r="S66" s="100">
        <v>0</v>
      </c>
      <c r="T66" s="100">
        <v>2</v>
      </c>
      <c r="U66" s="100">
        <v>0</v>
      </c>
      <c r="V66" s="100">
        <v>17</v>
      </c>
      <c r="W66" s="128"/>
      <c r="X66" s="121">
        <v>1959</v>
      </c>
      <c r="Y66" s="100">
        <v>0</v>
      </c>
      <c r="Z66" s="100">
        <v>0</v>
      </c>
      <c r="AA66" s="100">
        <v>0</v>
      </c>
      <c r="AB66" s="100">
        <v>0</v>
      </c>
      <c r="AC66" s="100">
        <v>0</v>
      </c>
      <c r="AD66" s="100">
        <v>2</v>
      </c>
      <c r="AE66" s="100">
        <v>14</v>
      </c>
      <c r="AF66" s="100">
        <v>41</v>
      </c>
      <c r="AG66" s="100">
        <v>83</v>
      </c>
      <c r="AH66" s="100">
        <v>121</v>
      </c>
      <c r="AI66" s="100">
        <v>114</v>
      </c>
      <c r="AJ66" s="100">
        <v>115</v>
      </c>
      <c r="AK66" s="100">
        <v>140</v>
      </c>
      <c r="AL66" s="100">
        <v>148</v>
      </c>
      <c r="AM66" s="100">
        <v>141</v>
      </c>
      <c r="AN66" s="100">
        <v>125</v>
      </c>
      <c r="AO66" s="100">
        <v>76</v>
      </c>
      <c r="AP66" s="100">
        <v>63</v>
      </c>
      <c r="AQ66" s="100">
        <v>0</v>
      </c>
      <c r="AR66" s="100">
        <v>1183</v>
      </c>
      <c r="AS66" s="128"/>
      <c r="AT66" s="121">
        <v>1959</v>
      </c>
      <c r="AU66" s="100">
        <v>0</v>
      </c>
      <c r="AV66" s="100">
        <v>0</v>
      </c>
      <c r="AW66" s="100">
        <v>0</v>
      </c>
      <c r="AX66" s="100">
        <v>0</v>
      </c>
      <c r="AY66" s="100">
        <v>0</v>
      </c>
      <c r="AZ66" s="100">
        <v>2</v>
      </c>
      <c r="BA66" s="100">
        <v>15</v>
      </c>
      <c r="BB66" s="100">
        <v>41</v>
      </c>
      <c r="BC66" s="100">
        <v>83</v>
      </c>
      <c r="BD66" s="100">
        <v>121</v>
      </c>
      <c r="BE66" s="100">
        <v>115</v>
      </c>
      <c r="BF66" s="100">
        <v>116</v>
      </c>
      <c r="BG66" s="100">
        <v>142</v>
      </c>
      <c r="BH66" s="100">
        <v>151</v>
      </c>
      <c r="BI66" s="100">
        <v>146</v>
      </c>
      <c r="BJ66" s="100">
        <v>127</v>
      </c>
      <c r="BK66" s="100">
        <v>76</v>
      </c>
      <c r="BL66" s="100">
        <v>65</v>
      </c>
      <c r="BM66" s="100">
        <v>0</v>
      </c>
      <c r="BN66" s="100">
        <v>1200</v>
      </c>
      <c r="BP66" s="121">
        <v>1959</v>
      </c>
    </row>
    <row r="67" spans="2:68">
      <c r="B67" s="121">
        <v>1960</v>
      </c>
      <c r="C67" s="100">
        <v>0</v>
      </c>
      <c r="D67" s="100">
        <v>0</v>
      </c>
      <c r="E67" s="100">
        <v>0</v>
      </c>
      <c r="F67" s="100">
        <v>0</v>
      </c>
      <c r="G67" s="100">
        <v>0</v>
      </c>
      <c r="H67" s="100">
        <v>0</v>
      </c>
      <c r="I67" s="100">
        <v>0</v>
      </c>
      <c r="J67" s="100">
        <v>0</v>
      </c>
      <c r="K67" s="100">
        <v>0</v>
      </c>
      <c r="L67" s="100">
        <v>1</v>
      </c>
      <c r="M67" s="100">
        <v>0</v>
      </c>
      <c r="N67" s="100">
        <v>1</v>
      </c>
      <c r="O67" s="100">
        <v>5</v>
      </c>
      <c r="P67" s="100">
        <v>2</v>
      </c>
      <c r="Q67" s="100">
        <v>1</v>
      </c>
      <c r="R67" s="100">
        <v>1</v>
      </c>
      <c r="S67" s="100">
        <v>1</v>
      </c>
      <c r="T67" s="100">
        <v>0</v>
      </c>
      <c r="U67" s="100">
        <v>0</v>
      </c>
      <c r="V67" s="100">
        <v>12</v>
      </c>
      <c r="W67" s="128"/>
      <c r="X67" s="121">
        <v>1960</v>
      </c>
      <c r="Y67" s="100">
        <v>0</v>
      </c>
      <c r="Z67" s="100">
        <v>0</v>
      </c>
      <c r="AA67" s="100">
        <v>0</v>
      </c>
      <c r="AB67" s="100">
        <v>0</v>
      </c>
      <c r="AC67" s="100">
        <v>1</v>
      </c>
      <c r="AD67" s="100">
        <v>5</v>
      </c>
      <c r="AE67" s="100">
        <v>18</v>
      </c>
      <c r="AF67" s="100">
        <v>47</v>
      </c>
      <c r="AG67" s="100">
        <v>57</v>
      </c>
      <c r="AH67" s="100">
        <v>113</v>
      </c>
      <c r="AI67" s="100">
        <v>113</v>
      </c>
      <c r="AJ67" s="100">
        <v>108</v>
      </c>
      <c r="AK67" s="100">
        <v>142</v>
      </c>
      <c r="AL67" s="100">
        <v>141</v>
      </c>
      <c r="AM67" s="100">
        <v>137</v>
      </c>
      <c r="AN67" s="100">
        <v>109</v>
      </c>
      <c r="AO67" s="100">
        <v>78</v>
      </c>
      <c r="AP67" s="100">
        <v>70</v>
      </c>
      <c r="AQ67" s="100">
        <v>0</v>
      </c>
      <c r="AR67" s="100">
        <v>1139</v>
      </c>
      <c r="AS67" s="128"/>
      <c r="AT67" s="121">
        <v>1960</v>
      </c>
      <c r="AU67" s="100">
        <v>0</v>
      </c>
      <c r="AV67" s="100">
        <v>0</v>
      </c>
      <c r="AW67" s="100">
        <v>0</v>
      </c>
      <c r="AX67" s="100">
        <v>0</v>
      </c>
      <c r="AY67" s="100">
        <v>1</v>
      </c>
      <c r="AZ67" s="100">
        <v>5</v>
      </c>
      <c r="BA67" s="100">
        <v>18</v>
      </c>
      <c r="BB67" s="100">
        <v>47</v>
      </c>
      <c r="BC67" s="100">
        <v>57</v>
      </c>
      <c r="BD67" s="100">
        <v>114</v>
      </c>
      <c r="BE67" s="100">
        <v>113</v>
      </c>
      <c r="BF67" s="100">
        <v>109</v>
      </c>
      <c r="BG67" s="100">
        <v>147</v>
      </c>
      <c r="BH67" s="100">
        <v>143</v>
      </c>
      <c r="BI67" s="100">
        <v>138</v>
      </c>
      <c r="BJ67" s="100">
        <v>110</v>
      </c>
      <c r="BK67" s="100">
        <v>79</v>
      </c>
      <c r="BL67" s="100">
        <v>70</v>
      </c>
      <c r="BM67" s="100">
        <v>0</v>
      </c>
      <c r="BN67" s="100">
        <v>1151</v>
      </c>
      <c r="BP67" s="121">
        <v>1960</v>
      </c>
    </row>
    <row r="68" spans="2:68">
      <c r="B68" s="121">
        <v>1961</v>
      </c>
      <c r="C68" s="100">
        <v>0</v>
      </c>
      <c r="D68" s="100">
        <v>0</v>
      </c>
      <c r="E68" s="100">
        <v>0</v>
      </c>
      <c r="F68" s="100">
        <v>0</v>
      </c>
      <c r="G68" s="100">
        <v>0</v>
      </c>
      <c r="H68" s="100">
        <v>0</v>
      </c>
      <c r="I68" s="100">
        <v>0</v>
      </c>
      <c r="J68" s="100">
        <v>0</v>
      </c>
      <c r="K68" s="100">
        <v>0</v>
      </c>
      <c r="L68" s="100">
        <v>0</v>
      </c>
      <c r="M68" s="100">
        <v>0</v>
      </c>
      <c r="N68" s="100">
        <v>0</v>
      </c>
      <c r="O68" s="100">
        <v>1</v>
      </c>
      <c r="P68" s="100">
        <v>0</v>
      </c>
      <c r="Q68" s="100">
        <v>1</v>
      </c>
      <c r="R68" s="100">
        <v>2</v>
      </c>
      <c r="S68" s="100">
        <v>1</v>
      </c>
      <c r="T68" s="100">
        <v>2</v>
      </c>
      <c r="U68" s="100">
        <v>0</v>
      </c>
      <c r="V68" s="100">
        <v>7</v>
      </c>
      <c r="W68" s="128"/>
      <c r="X68" s="121">
        <v>1961</v>
      </c>
      <c r="Y68" s="100">
        <v>0</v>
      </c>
      <c r="Z68" s="100">
        <v>0</v>
      </c>
      <c r="AA68" s="100">
        <v>0</v>
      </c>
      <c r="AB68" s="100">
        <v>0</v>
      </c>
      <c r="AC68" s="100">
        <v>3</v>
      </c>
      <c r="AD68" s="100">
        <v>7</v>
      </c>
      <c r="AE68" s="100">
        <v>16</v>
      </c>
      <c r="AF68" s="100">
        <v>47</v>
      </c>
      <c r="AG68" s="100">
        <v>69</v>
      </c>
      <c r="AH68" s="100">
        <v>107</v>
      </c>
      <c r="AI68" s="100">
        <v>145</v>
      </c>
      <c r="AJ68" s="100">
        <v>138</v>
      </c>
      <c r="AK68" s="100">
        <v>137</v>
      </c>
      <c r="AL68" s="100">
        <v>157</v>
      </c>
      <c r="AM68" s="100">
        <v>129</v>
      </c>
      <c r="AN68" s="100">
        <v>125</v>
      </c>
      <c r="AO68" s="100">
        <v>95</v>
      </c>
      <c r="AP68" s="100">
        <v>69</v>
      </c>
      <c r="AQ68" s="100">
        <v>0</v>
      </c>
      <c r="AR68" s="100">
        <v>1244</v>
      </c>
      <c r="AS68" s="128"/>
      <c r="AT68" s="121">
        <v>1961</v>
      </c>
      <c r="AU68" s="100">
        <v>0</v>
      </c>
      <c r="AV68" s="100">
        <v>0</v>
      </c>
      <c r="AW68" s="100">
        <v>0</v>
      </c>
      <c r="AX68" s="100">
        <v>0</v>
      </c>
      <c r="AY68" s="100">
        <v>3</v>
      </c>
      <c r="AZ68" s="100">
        <v>7</v>
      </c>
      <c r="BA68" s="100">
        <v>16</v>
      </c>
      <c r="BB68" s="100">
        <v>47</v>
      </c>
      <c r="BC68" s="100">
        <v>69</v>
      </c>
      <c r="BD68" s="100">
        <v>107</v>
      </c>
      <c r="BE68" s="100">
        <v>145</v>
      </c>
      <c r="BF68" s="100">
        <v>138</v>
      </c>
      <c r="BG68" s="100">
        <v>138</v>
      </c>
      <c r="BH68" s="100">
        <v>157</v>
      </c>
      <c r="BI68" s="100">
        <v>130</v>
      </c>
      <c r="BJ68" s="100">
        <v>127</v>
      </c>
      <c r="BK68" s="100">
        <v>96</v>
      </c>
      <c r="BL68" s="100">
        <v>71</v>
      </c>
      <c r="BM68" s="100">
        <v>0</v>
      </c>
      <c r="BN68" s="100">
        <v>1251</v>
      </c>
      <c r="BP68" s="121">
        <v>1961</v>
      </c>
    </row>
    <row r="69" spans="2:68">
      <c r="B69" s="121">
        <v>1962</v>
      </c>
      <c r="C69" s="100">
        <v>0</v>
      </c>
      <c r="D69" s="100">
        <v>0</v>
      </c>
      <c r="E69" s="100">
        <v>0</v>
      </c>
      <c r="F69" s="100">
        <v>0</v>
      </c>
      <c r="G69" s="100">
        <v>0</v>
      </c>
      <c r="H69" s="100">
        <v>0</v>
      </c>
      <c r="I69" s="100">
        <v>0</v>
      </c>
      <c r="J69" s="100">
        <v>0</v>
      </c>
      <c r="K69" s="100">
        <v>0</v>
      </c>
      <c r="L69" s="100">
        <v>0</v>
      </c>
      <c r="M69" s="100">
        <v>1</v>
      </c>
      <c r="N69" s="100">
        <v>2</v>
      </c>
      <c r="O69" s="100">
        <v>0</v>
      </c>
      <c r="P69" s="100">
        <v>0</v>
      </c>
      <c r="Q69" s="100">
        <v>1</v>
      </c>
      <c r="R69" s="100">
        <v>1</v>
      </c>
      <c r="S69" s="100">
        <v>0</v>
      </c>
      <c r="T69" s="100">
        <v>3</v>
      </c>
      <c r="U69" s="100">
        <v>0</v>
      </c>
      <c r="V69" s="100">
        <v>8</v>
      </c>
      <c r="W69" s="128"/>
      <c r="X69" s="121">
        <v>1962</v>
      </c>
      <c r="Y69" s="100">
        <v>0</v>
      </c>
      <c r="Z69" s="100">
        <v>0</v>
      </c>
      <c r="AA69" s="100">
        <v>0</v>
      </c>
      <c r="AB69" s="100">
        <v>0</v>
      </c>
      <c r="AC69" s="100">
        <v>1</v>
      </c>
      <c r="AD69" s="100">
        <v>6</v>
      </c>
      <c r="AE69" s="100">
        <v>16</v>
      </c>
      <c r="AF69" s="100">
        <v>33</v>
      </c>
      <c r="AG69" s="100">
        <v>65</v>
      </c>
      <c r="AH69" s="100">
        <v>109</v>
      </c>
      <c r="AI69" s="100">
        <v>150</v>
      </c>
      <c r="AJ69" s="100">
        <v>135</v>
      </c>
      <c r="AK69" s="100">
        <v>113</v>
      </c>
      <c r="AL69" s="100">
        <v>138</v>
      </c>
      <c r="AM69" s="100">
        <v>142</v>
      </c>
      <c r="AN69" s="100">
        <v>107</v>
      </c>
      <c r="AO69" s="100">
        <v>98</v>
      </c>
      <c r="AP69" s="100">
        <v>54</v>
      </c>
      <c r="AQ69" s="100">
        <v>0</v>
      </c>
      <c r="AR69" s="100">
        <v>1167</v>
      </c>
      <c r="AS69" s="128"/>
      <c r="AT69" s="121">
        <v>1962</v>
      </c>
      <c r="AU69" s="100">
        <v>0</v>
      </c>
      <c r="AV69" s="100">
        <v>0</v>
      </c>
      <c r="AW69" s="100">
        <v>0</v>
      </c>
      <c r="AX69" s="100">
        <v>0</v>
      </c>
      <c r="AY69" s="100">
        <v>1</v>
      </c>
      <c r="AZ69" s="100">
        <v>6</v>
      </c>
      <c r="BA69" s="100">
        <v>16</v>
      </c>
      <c r="BB69" s="100">
        <v>33</v>
      </c>
      <c r="BC69" s="100">
        <v>65</v>
      </c>
      <c r="BD69" s="100">
        <v>109</v>
      </c>
      <c r="BE69" s="100">
        <v>151</v>
      </c>
      <c r="BF69" s="100">
        <v>137</v>
      </c>
      <c r="BG69" s="100">
        <v>113</v>
      </c>
      <c r="BH69" s="100">
        <v>138</v>
      </c>
      <c r="BI69" s="100">
        <v>143</v>
      </c>
      <c r="BJ69" s="100">
        <v>108</v>
      </c>
      <c r="BK69" s="100">
        <v>98</v>
      </c>
      <c r="BL69" s="100">
        <v>57</v>
      </c>
      <c r="BM69" s="100">
        <v>0</v>
      </c>
      <c r="BN69" s="100">
        <v>1175</v>
      </c>
      <c r="BP69" s="121">
        <v>1962</v>
      </c>
    </row>
    <row r="70" spans="2:68">
      <c r="B70" s="121">
        <v>1963</v>
      </c>
      <c r="C70" s="100">
        <v>0</v>
      </c>
      <c r="D70" s="100">
        <v>0</v>
      </c>
      <c r="E70" s="100">
        <v>0</v>
      </c>
      <c r="F70" s="100">
        <v>0</v>
      </c>
      <c r="G70" s="100">
        <v>0</v>
      </c>
      <c r="H70" s="100">
        <v>0</v>
      </c>
      <c r="I70" s="100">
        <v>0</v>
      </c>
      <c r="J70" s="100">
        <v>0</v>
      </c>
      <c r="K70" s="100">
        <v>0</v>
      </c>
      <c r="L70" s="100">
        <v>1</v>
      </c>
      <c r="M70" s="100">
        <v>1</v>
      </c>
      <c r="N70" s="100">
        <v>2</v>
      </c>
      <c r="O70" s="100">
        <v>4</v>
      </c>
      <c r="P70" s="100">
        <v>2</v>
      </c>
      <c r="Q70" s="100">
        <v>1</v>
      </c>
      <c r="R70" s="100">
        <v>1</v>
      </c>
      <c r="S70" s="100">
        <v>0</v>
      </c>
      <c r="T70" s="100">
        <v>0</v>
      </c>
      <c r="U70" s="100">
        <v>0</v>
      </c>
      <c r="V70" s="100">
        <v>12</v>
      </c>
      <c r="W70" s="128"/>
      <c r="X70" s="121">
        <v>1963</v>
      </c>
      <c r="Y70" s="100">
        <v>0</v>
      </c>
      <c r="Z70" s="100">
        <v>0</v>
      </c>
      <c r="AA70" s="100">
        <v>0</v>
      </c>
      <c r="AB70" s="100">
        <v>0</v>
      </c>
      <c r="AC70" s="100">
        <v>0</v>
      </c>
      <c r="AD70" s="100">
        <v>1</v>
      </c>
      <c r="AE70" s="100">
        <v>14</v>
      </c>
      <c r="AF70" s="100">
        <v>46</v>
      </c>
      <c r="AG70" s="100">
        <v>86</v>
      </c>
      <c r="AH70" s="100">
        <v>144</v>
      </c>
      <c r="AI70" s="100">
        <v>146</v>
      </c>
      <c r="AJ70" s="100">
        <v>140</v>
      </c>
      <c r="AK70" s="100">
        <v>136</v>
      </c>
      <c r="AL70" s="100">
        <v>147</v>
      </c>
      <c r="AM70" s="100">
        <v>138</v>
      </c>
      <c r="AN70" s="100">
        <v>108</v>
      </c>
      <c r="AO70" s="100">
        <v>96</v>
      </c>
      <c r="AP70" s="100">
        <v>76</v>
      </c>
      <c r="AQ70" s="100">
        <v>0</v>
      </c>
      <c r="AR70" s="100">
        <v>1278</v>
      </c>
      <c r="AS70" s="128"/>
      <c r="AT70" s="121">
        <v>1963</v>
      </c>
      <c r="AU70" s="100">
        <v>0</v>
      </c>
      <c r="AV70" s="100">
        <v>0</v>
      </c>
      <c r="AW70" s="100">
        <v>0</v>
      </c>
      <c r="AX70" s="100">
        <v>0</v>
      </c>
      <c r="AY70" s="100">
        <v>0</v>
      </c>
      <c r="AZ70" s="100">
        <v>1</v>
      </c>
      <c r="BA70" s="100">
        <v>14</v>
      </c>
      <c r="BB70" s="100">
        <v>46</v>
      </c>
      <c r="BC70" s="100">
        <v>86</v>
      </c>
      <c r="BD70" s="100">
        <v>145</v>
      </c>
      <c r="BE70" s="100">
        <v>147</v>
      </c>
      <c r="BF70" s="100">
        <v>142</v>
      </c>
      <c r="BG70" s="100">
        <v>140</v>
      </c>
      <c r="BH70" s="100">
        <v>149</v>
      </c>
      <c r="BI70" s="100">
        <v>139</v>
      </c>
      <c r="BJ70" s="100">
        <v>109</v>
      </c>
      <c r="BK70" s="100">
        <v>96</v>
      </c>
      <c r="BL70" s="100">
        <v>76</v>
      </c>
      <c r="BM70" s="100">
        <v>0</v>
      </c>
      <c r="BN70" s="100">
        <v>1290</v>
      </c>
      <c r="BP70" s="121">
        <v>1963</v>
      </c>
    </row>
    <row r="71" spans="2:68">
      <c r="B71" s="121">
        <v>1964</v>
      </c>
      <c r="C71" s="100">
        <v>0</v>
      </c>
      <c r="D71" s="100">
        <v>0</v>
      </c>
      <c r="E71" s="100">
        <v>0</v>
      </c>
      <c r="F71" s="100">
        <v>0</v>
      </c>
      <c r="G71" s="100">
        <v>0</v>
      </c>
      <c r="H71" s="100">
        <v>0</v>
      </c>
      <c r="I71" s="100">
        <v>0</v>
      </c>
      <c r="J71" s="100">
        <v>0</v>
      </c>
      <c r="K71" s="100">
        <v>0</v>
      </c>
      <c r="L71" s="100">
        <v>0</v>
      </c>
      <c r="M71" s="100">
        <v>1</v>
      </c>
      <c r="N71" s="100">
        <v>1</v>
      </c>
      <c r="O71" s="100">
        <v>1</v>
      </c>
      <c r="P71" s="100">
        <v>2</v>
      </c>
      <c r="Q71" s="100">
        <v>1</v>
      </c>
      <c r="R71" s="100">
        <v>2</v>
      </c>
      <c r="S71" s="100">
        <v>1</v>
      </c>
      <c r="T71" s="100">
        <v>2</v>
      </c>
      <c r="U71" s="100">
        <v>0</v>
      </c>
      <c r="V71" s="100">
        <v>11</v>
      </c>
      <c r="W71" s="128"/>
      <c r="X71" s="121">
        <v>1964</v>
      </c>
      <c r="Y71" s="100">
        <v>0</v>
      </c>
      <c r="Z71" s="100">
        <v>0</v>
      </c>
      <c r="AA71" s="100">
        <v>0</v>
      </c>
      <c r="AB71" s="100">
        <v>0</v>
      </c>
      <c r="AC71" s="100">
        <v>0</v>
      </c>
      <c r="AD71" s="100">
        <v>5</v>
      </c>
      <c r="AE71" s="100">
        <v>15</v>
      </c>
      <c r="AF71" s="100">
        <v>51</v>
      </c>
      <c r="AG71" s="100">
        <v>78</v>
      </c>
      <c r="AH71" s="100">
        <v>108</v>
      </c>
      <c r="AI71" s="100">
        <v>146</v>
      </c>
      <c r="AJ71" s="100">
        <v>155</v>
      </c>
      <c r="AK71" s="100">
        <v>143</v>
      </c>
      <c r="AL71" s="100">
        <v>147</v>
      </c>
      <c r="AM71" s="100">
        <v>182</v>
      </c>
      <c r="AN71" s="100">
        <v>141</v>
      </c>
      <c r="AO71" s="100">
        <v>112</v>
      </c>
      <c r="AP71" s="100">
        <v>70</v>
      </c>
      <c r="AQ71" s="100">
        <v>0</v>
      </c>
      <c r="AR71" s="100">
        <v>1353</v>
      </c>
      <c r="AS71" s="128"/>
      <c r="AT71" s="121">
        <v>1964</v>
      </c>
      <c r="AU71" s="100">
        <v>0</v>
      </c>
      <c r="AV71" s="100">
        <v>0</v>
      </c>
      <c r="AW71" s="100">
        <v>0</v>
      </c>
      <c r="AX71" s="100">
        <v>0</v>
      </c>
      <c r="AY71" s="100">
        <v>0</v>
      </c>
      <c r="AZ71" s="100">
        <v>5</v>
      </c>
      <c r="BA71" s="100">
        <v>15</v>
      </c>
      <c r="BB71" s="100">
        <v>51</v>
      </c>
      <c r="BC71" s="100">
        <v>78</v>
      </c>
      <c r="BD71" s="100">
        <v>108</v>
      </c>
      <c r="BE71" s="100">
        <v>147</v>
      </c>
      <c r="BF71" s="100">
        <v>156</v>
      </c>
      <c r="BG71" s="100">
        <v>144</v>
      </c>
      <c r="BH71" s="100">
        <v>149</v>
      </c>
      <c r="BI71" s="100">
        <v>183</v>
      </c>
      <c r="BJ71" s="100">
        <v>143</v>
      </c>
      <c r="BK71" s="100">
        <v>113</v>
      </c>
      <c r="BL71" s="100">
        <v>72</v>
      </c>
      <c r="BM71" s="100">
        <v>0</v>
      </c>
      <c r="BN71" s="100">
        <v>1364</v>
      </c>
      <c r="BP71" s="121">
        <v>1964</v>
      </c>
    </row>
    <row r="72" spans="2:68">
      <c r="B72" s="121">
        <v>1965</v>
      </c>
      <c r="C72" s="100">
        <v>0</v>
      </c>
      <c r="D72" s="100">
        <v>0</v>
      </c>
      <c r="E72" s="100">
        <v>0</v>
      </c>
      <c r="F72" s="100">
        <v>0</v>
      </c>
      <c r="G72" s="100">
        <v>0</v>
      </c>
      <c r="H72" s="100">
        <v>0</v>
      </c>
      <c r="I72" s="100">
        <v>0</v>
      </c>
      <c r="J72" s="100">
        <v>0</v>
      </c>
      <c r="K72" s="100">
        <v>0</v>
      </c>
      <c r="L72" s="100">
        <v>2</v>
      </c>
      <c r="M72" s="100">
        <v>0</v>
      </c>
      <c r="N72" s="100">
        <v>1</v>
      </c>
      <c r="O72" s="100">
        <v>1</v>
      </c>
      <c r="P72" s="100">
        <v>1</v>
      </c>
      <c r="Q72" s="100">
        <v>2</v>
      </c>
      <c r="R72" s="100">
        <v>1</v>
      </c>
      <c r="S72" s="100">
        <v>2</v>
      </c>
      <c r="T72" s="100">
        <v>1</v>
      </c>
      <c r="U72" s="100">
        <v>0</v>
      </c>
      <c r="V72" s="100">
        <v>11</v>
      </c>
      <c r="W72" s="128"/>
      <c r="X72" s="121">
        <v>1965</v>
      </c>
      <c r="Y72" s="100">
        <v>0</v>
      </c>
      <c r="Z72" s="100">
        <v>0</v>
      </c>
      <c r="AA72" s="100">
        <v>0</v>
      </c>
      <c r="AB72" s="100">
        <v>0</v>
      </c>
      <c r="AC72" s="100">
        <v>2</v>
      </c>
      <c r="AD72" s="100">
        <v>3</v>
      </c>
      <c r="AE72" s="100">
        <v>21</v>
      </c>
      <c r="AF72" s="100">
        <v>40</v>
      </c>
      <c r="AG72" s="100">
        <v>73</v>
      </c>
      <c r="AH72" s="100">
        <v>108</v>
      </c>
      <c r="AI72" s="100">
        <v>139</v>
      </c>
      <c r="AJ72" s="100">
        <v>139</v>
      </c>
      <c r="AK72" s="100">
        <v>145</v>
      </c>
      <c r="AL72" s="100">
        <v>163</v>
      </c>
      <c r="AM72" s="100">
        <v>153</v>
      </c>
      <c r="AN72" s="100">
        <v>118</v>
      </c>
      <c r="AO72" s="100">
        <v>98</v>
      </c>
      <c r="AP72" s="100">
        <v>72</v>
      </c>
      <c r="AQ72" s="100">
        <v>0</v>
      </c>
      <c r="AR72" s="100">
        <v>1274</v>
      </c>
      <c r="AS72" s="128"/>
      <c r="AT72" s="121">
        <v>1965</v>
      </c>
      <c r="AU72" s="100">
        <v>0</v>
      </c>
      <c r="AV72" s="100">
        <v>0</v>
      </c>
      <c r="AW72" s="100">
        <v>0</v>
      </c>
      <c r="AX72" s="100">
        <v>0</v>
      </c>
      <c r="AY72" s="100">
        <v>2</v>
      </c>
      <c r="AZ72" s="100">
        <v>3</v>
      </c>
      <c r="BA72" s="100">
        <v>21</v>
      </c>
      <c r="BB72" s="100">
        <v>40</v>
      </c>
      <c r="BC72" s="100">
        <v>73</v>
      </c>
      <c r="BD72" s="100">
        <v>110</v>
      </c>
      <c r="BE72" s="100">
        <v>139</v>
      </c>
      <c r="BF72" s="100">
        <v>140</v>
      </c>
      <c r="BG72" s="100">
        <v>146</v>
      </c>
      <c r="BH72" s="100">
        <v>164</v>
      </c>
      <c r="BI72" s="100">
        <v>155</v>
      </c>
      <c r="BJ72" s="100">
        <v>119</v>
      </c>
      <c r="BK72" s="100">
        <v>100</v>
      </c>
      <c r="BL72" s="100">
        <v>73</v>
      </c>
      <c r="BM72" s="100">
        <v>0</v>
      </c>
      <c r="BN72" s="100">
        <v>1285</v>
      </c>
      <c r="BP72" s="121">
        <v>1965</v>
      </c>
    </row>
    <row r="73" spans="2:68">
      <c r="B73" s="121">
        <v>1966</v>
      </c>
      <c r="C73" s="100">
        <v>0</v>
      </c>
      <c r="D73" s="100">
        <v>0</v>
      </c>
      <c r="E73" s="100">
        <v>0</v>
      </c>
      <c r="F73" s="100">
        <v>0</v>
      </c>
      <c r="G73" s="100">
        <v>0</v>
      </c>
      <c r="H73" s="100">
        <v>1</v>
      </c>
      <c r="I73" s="100">
        <v>0</v>
      </c>
      <c r="J73" s="100">
        <v>1</v>
      </c>
      <c r="K73" s="100">
        <v>0</v>
      </c>
      <c r="L73" s="100">
        <v>1</v>
      </c>
      <c r="M73" s="100">
        <v>1</v>
      </c>
      <c r="N73" s="100">
        <v>2</v>
      </c>
      <c r="O73" s="100">
        <v>1</v>
      </c>
      <c r="P73" s="100">
        <v>2</v>
      </c>
      <c r="Q73" s="100">
        <v>1</v>
      </c>
      <c r="R73" s="100">
        <v>3</v>
      </c>
      <c r="S73" s="100">
        <v>0</v>
      </c>
      <c r="T73" s="100">
        <v>2</v>
      </c>
      <c r="U73" s="100">
        <v>0</v>
      </c>
      <c r="V73" s="100">
        <v>15</v>
      </c>
      <c r="W73" s="128"/>
      <c r="X73" s="121">
        <v>1966</v>
      </c>
      <c r="Y73" s="100">
        <v>0</v>
      </c>
      <c r="Z73" s="100">
        <v>0</v>
      </c>
      <c r="AA73" s="100">
        <v>0</v>
      </c>
      <c r="AB73" s="100">
        <v>0</v>
      </c>
      <c r="AC73" s="100">
        <v>0</v>
      </c>
      <c r="AD73" s="100">
        <v>4</v>
      </c>
      <c r="AE73" s="100">
        <v>14</v>
      </c>
      <c r="AF73" s="100">
        <v>34</v>
      </c>
      <c r="AG73" s="100">
        <v>75</v>
      </c>
      <c r="AH73" s="100">
        <v>117</v>
      </c>
      <c r="AI73" s="100">
        <v>166</v>
      </c>
      <c r="AJ73" s="100">
        <v>149</v>
      </c>
      <c r="AK73" s="100">
        <v>161</v>
      </c>
      <c r="AL73" s="100">
        <v>149</v>
      </c>
      <c r="AM73" s="100">
        <v>182</v>
      </c>
      <c r="AN73" s="100">
        <v>129</v>
      </c>
      <c r="AO73" s="100">
        <v>94</v>
      </c>
      <c r="AP73" s="100">
        <v>68</v>
      </c>
      <c r="AQ73" s="100">
        <v>0</v>
      </c>
      <c r="AR73" s="100">
        <v>1342</v>
      </c>
      <c r="AS73" s="128"/>
      <c r="AT73" s="121">
        <v>1966</v>
      </c>
      <c r="AU73" s="100">
        <v>0</v>
      </c>
      <c r="AV73" s="100">
        <v>0</v>
      </c>
      <c r="AW73" s="100">
        <v>0</v>
      </c>
      <c r="AX73" s="100">
        <v>0</v>
      </c>
      <c r="AY73" s="100">
        <v>0</v>
      </c>
      <c r="AZ73" s="100">
        <v>5</v>
      </c>
      <c r="BA73" s="100">
        <v>14</v>
      </c>
      <c r="BB73" s="100">
        <v>35</v>
      </c>
      <c r="BC73" s="100">
        <v>75</v>
      </c>
      <c r="BD73" s="100">
        <v>118</v>
      </c>
      <c r="BE73" s="100">
        <v>167</v>
      </c>
      <c r="BF73" s="100">
        <v>151</v>
      </c>
      <c r="BG73" s="100">
        <v>162</v>
      </c>
      <c r="BH73" s="100">
        <v>151</v>
      </c>
      <c r="BI73" s="100">
        <v>183</v>
      </c>
      <c r="BJ73" s="100">
        <v>132</v>
      </c>
      <c r="BK73" s="100">
        <v>94</v>
      </c>
      <c r="BL73" s="100">
        <v>70</v>
      </c>
      <c r="BM73" s="100">
        <v>0</v>
      </c>
      <c r="BN73" s="100">
        <v>1357</v>
      </c>
      <c r="BP73" s="121">
        <v>1966</v>
      </c>
    </row>
    <row r="74" spans="2:68">
      <c r="B74" s="121">
        <v>1967</v>
      </c>
      <c r="C74" s="100">
        <v>0</v>
      </c>
      <c r="D74" s="100">
        <v>0</v>
      </c>
      <c r="E74" s="100">
        <v>0</v>
      </c>
      <c r="F74" s="100">
        <v>0</v>
      </c>
      <c r="G74" s="100">
        <v>0</v>
      </c>
      <c r="H74" s="100">
        <v>0</v>
      </c>
      <c r="I74" s="100">
        <v>0</v>
      </c>
      <c r="J74" s="100">
        <v>0</v>
      </c>
      <c r="K74" s="100">
        <v>0</v>
      </c>
      <c r="L74" s="100">
        <v>1</v>
      </c>
      <c r="M74" s="100">
        <v>0</v>
      </c>
      <c r="N74" s="100">
        <v>1</v>
      </c>
      <c r="O74" s="100">
        <v>1</v>
      </c>
      <c r="P74" s="100">
        <v>1</v>
      </c>
      <c r="Q74" s="100">
        <v>1</v>
      </c>
      <c r="R74" s="100">
        <v>0</v>
      </c>
      <c r="S74" s="100">
        <v>0</v>
      </c>
      <c r="T74" s="100">
        <v>2</v>
      </c>
      <c r="U74" s="100">
        <v>0</v>
      </c>
      <c r="V74" s="100">
        <v>7</v>
      </c>
      <c r="W74" s="128"/>
      <c r="X74" s="121">
        <v>1967</v>
      </c>
      <c r="Y74" s="100">
        <v>0</v>
      </c>
      <c r="Z74" s="100">
        <v>0</v>
      </c>
      <c r="AA74" s="100">
        <v>0</v>
      </c>
      <c r="AB74" s="100">
        <v>0</v>
      </c>
      <c r="AC74" s="100">
        <v>2</v>
      </c>
      <c r="AD74" s="100">
        <v>8</v>
      </c>
      <c r="AE74" s="100">
        <v>8</v>
      </c>
      <c r="AF74" s="100">
        <v>34</v>
      </c>
      <c r="AG74" s="100">
        <v>84</v>
      </c>
      <c r="AH74" s="100">
        <v>116</v>
      </c>
      <c r="AI74" s="100">
        <v>175</v>
      </c>
      <c r="AJ74" s="100">
        <v>162</v>
      </c>
      <c r="AK74" s="100">
        <v>159</v>
      </c>
      <c r="AL74" s="100">
        <v>150</v>
      </c>
      <c r="AM74" s="100">
        <v>164</v>
      </c>
      <c r="AN74" s="100">
        <v>155</v>
      </c>
      <c r="AO74" s="100">
        <v>105</v>
      </c>
      <c r="AP74" s="100">
        <v>88</v>
      </c>
      <c r="AQ74" s="100">
        <v>0</v>
      </c>
      <c r="AR74" s="100">
        <v>1410</v>
      </c>
      <c r="AS74" s="128"/>
      <c r="AT74" s="121">
        <v>1967</v>
      </c>
      <c r="AU74" s="100">
        <v>0</v>
      </c>
      <c r="AV74" s="100">
        <v>0</v>
      </c>
      <c r="AW74" s="100">
        <v>0</v>
      </c>
      <c r="AX74" s="100">
        <v>0</v>
      </c>
      <c r="AY74" s="100">
        <v>2</v>
      </c>
      <c r="AZ74" s="100">
        <v>8</v>
      </c>
      <c r="BA74" s="100">
        <v>8</v>
      </c>
      <c r="BB74" s="100">
        <v>34</v>
      </c>
      <c r="BC74" s="100">
        <v>84</v>
      </c>
      <c r="BD74" s="100">
        <v>117</v>
      </c>
      <c r="BE74" s="100">
        <v>175</v>
      </c>
      <c r="BF74" s="100">
        <v>163</v>
      </c>
      <c r="BG74" s="100">
        <v>160</v>
      </c>
      <c r="BH74" s="100">
        <v>151</v>
      </c>
      <c r="BI74" s="100">
        <v>165</v>
      </c>
      <c r="BJ74" s="100">
        <v>155</v>
      </c>
      <c r="BK74" s="100">
        <v>105</v>
      </c>
      <c r="BL74" s="100">
        <v>90</v>
      </c>
      <c r="BM74" s="100">
        <v>0</v>
      </c>
      <c r="BN74" s="100">
        <v>1417</v>
      </c>
      <c r="BP74" s="121">
        <v>1967</v>
      </c>
    </row>
    <row r="75" spans="2:68">
      <c r="B75" s="122">
        <v>1968</v>
      </c>
      <c r="C75" s="100">
        <v>0</v>
      </c>
      <c r="D75" s="100">
        <v>0</v>
      </c>
      <c r="E75" s="100">
        <v>0</v>
      </c>
      <c r="F75" s="100">
        <v>0</v>
      </c>
      <c r="G75" s="100">
        <v>0</v>
      </c>
      <c r="H75" s="100">
        <v>0</v>
      </c>
      <c r="I75" s="100">
        <v>0</v>
      </c>
      <c r="J75" s="100">
        <v>0</v>
      </c>
      <c r="K75" s="100">
        <v>0</v>
      </c>
      <c r="L75" s="100">
        <v>2</v>
      </c>
      <c r="M75" s="100">
        <v>3</v>
      </c>
      <c r="N75" s="100">
        <v>0</v>
      </c>
      <c r="O75" s="100">
        <v>2</v>
      </c>
      <c r="P75" s="100">
        <v>3</v>
      </c>
      <c r="Q75" s="100">
        <v>6</v>
      </c>
      <c r="R75" s="100">
        <v>3</v>
      </c>
      <c r="S75" s="100">
        <v>0</v>
      </c>
      <c r="T75" s="100">
        <v>0</v>
      </c>
      <c r="U75" s="100">
        <v>0</v>
      </c>
      <c r="V75" s="100">
        <v>19</v>
      </c>
      <c r="W75" s="128"/>
      <c r="X75" s="122">
        <v>1968</v>
      </c>
      <c r="Y75" s="100">
        <v>0</v>
      </c>
      <c r="Z75" s="100">
        <v>0</v>
      </c>
      <c r="AA75" s="100">
        <v>0</v>
      </c>
      <c r="AB75" s="100">
        <v>0</v>
      </c>
      <c r="AC75" s="100">
        <v>1</v>
      </c>
      <c r="AD75" s="100">
        <v>3</v>
      </c>
      <c r="AE75" s="100">
        <v>20</v>
      </c>
      <c r="AF75" s="100">
        <v>23</v>
      </c>
      <c r="AG75" s="100">
        <v>83</v>
      </c>
      <c r="AH75" s="100">
        <v>141</v>
      </c>
      <c r="AI75" s="100">
        <v>174</v>
      </c>
      <c r="AJ75" s="100">
        <v>170</v>
      </c>
      <c r="AK75" s="100">
        <v>164</v>
      </c>
      <c r="AL75" s="100">
        <v>129</v>
      </c>
      <c r="AM75" s="100">
        <v>163</v>
      </c>
      <c r="AN75" s="100">
        <v>165</v>
      </c>
      <c r="AO75" s="100">
        <v>117</v>
      </c>
      <c r="AP75" s="100">
        <v>74</v>
      </c>
      <c r="AQ75" s="100">
        <v>0</v>
      </c>
      <c r="AR75" s="100">
        <v>1427</v>
      </c>
      <c r="AS75" s="128"/>
      <c r="AT75" s="122">
        <v>1968</v>
      </c>
      <c r="AU75" s="100">
        <v>0</v>
      </c>
      <c r="AV75" s="100">
        <v>0</v>
      </c>
      <c r="AW75" s="100">
        <v>0</v>
      </c>
      <c r="AX75" s="100">
        <v>0</v>
      </c>
      <c r="AY75" s="100">
        <v>1</v>
      </c>
      <c r="AZ75" s="100">
        <v>3</v>
      </c>
      <c r="BA75" s="100">
        <v>20</v>
      </c>
      <c r="BB75" s="100">
        <v>23</v>
      </c>
      <c r="BC75" s="100">
        <v>83</v>
      </c>
      <c r="BD75" s="100">
        <v>143</v>
      </c>
      <c r="BE75" s="100">
        <v>177</v>
      </c>
      <c r="BF75" s="100">
        <v>170</v>
      </c>
      <c r="BG75" s="100">
        <v>166</v>
      </c>
      <c r="BH75" s="100">
        <v>132</v>
      </c>
      <c r="BI75" s="100">
        <v>169</v>
      </c>
      <c r="BJ75" s="100">
        <v>168</v>
      </c>
      <c r="BK75" s="100">
        <v>117</v>
      </c>
      <c r="BL75" s="100">
        <v>74</v>
      </c>
      <c r="BM75" s="100">
        <v>0</v>
      </c>
      <c r="BN75" s="100">
        <v>1446</v>
      </c>
      <c r="BP75" s="122">
        <v>1968</v>
      </c>
    </row>
    <row r="76" spans="2:68">
      <c r="B76" s="122">
        <v>1969</v>
      </c>
      <c r="C76" s="100">
        <v>0</v>
      </c>
      <c r="D76" s="100">
        <v>0</v>
      </c>
      <c r="E76" s="100">
        <v>0</v>
      </c>
      <c r="F76" s="100">
        <v>0</v>
      </c>
      <c r="G76" s="100">
        <v>0</v>
      </c>
      <c r="H76" s="100">
        <v>0</v>
      </c>
      <c r="I76" s="100">
        <v>0</v>
      </c>
      <c r="J76" s="100">
        <v>0</v>
      </c>
      <c r="K76" s="100">
        <v>0</v>
      </c>
      <c r="L76" s="100">
        <v>2</v>
      </c>
      <c r="M76" s="100">
        <v>2</v>
      </c>
      <c r="N76" s="100">
        <v>0</v>
      </c>
      <c r="O76" s="100">
        <v>0</v>
      </c>
      <c r="P76" s="100">
        <v>2</v>
      </c>
      <c r="Q76" s="100">
        <v>1</v>
      </c>
      <c r="R76" s="100">
        <v>2</v>
      </c>
      <c r="S76" s="100">
        <v>0</v>
      </c>
      <c r="T76" s="100">
        <v>0</v>
      </c>
      <c r="U76" s="100">
        <v>0</v>
      </c>
      <c r="V76" s="100">
        <v>9</v>
      </c>
      <c r="W76" s="128"/>
      <c r="X76" s="122">
        <v>1969</v>
      </c>
      <c r="Y76" s="100">
        <v>0</v>
      </c>
      <c r="Z76" s="100">
        <v>0</v>
      </c>
      <c r="AA76" s="100">
        <v>0</v>
      </c>
      <c r="AB76" s="100">
        <v>0</v>
      </c>
      <c r="AC76" s="100">
        <v>1</v>
      </c>
      <c r="AD76" s="100">
        <v>2</v>
      </c>
      <c r="AE76" s="100">
        <v>13</v>
      </c>
      <c r="AF76" s="100">
        <v>31</v>
      </c>
      <c r="AG76" s="100">
        <v>80</v>
      </c>
      <c r="AH76" s="100">
        <v>135</v>
      </c>
      <c r="AI76" s="100">
        <v>175</v>
      </c>
      <c r="AJ76" s="100">
        <v>191</v>
      </c>
      <c r="AK76" s="100">
        <v>186</v>
      </c>
      <c r="AL76" s="100">
        <v>153</v>
      </c>
      <c r="AM76" s="100">
        <v>119</v>
      </c>
      <c r="AN76" s="100">
        <v>162</v>
      </c>
      <c r="AO76" s="100">
        <v>109</v>
      </c>
      <c r="AP76" s="100">
        <v>91</v>
      </c>
      <c r="AQ76" s="100">
        <v>0</v>
      </c>
      <c r="AR76" s="100">
        <v>1448</v>
      </c>
      <c r="AS76" s="128"/>
      <c r="AT76" s="122">
        <v>1969</v>
      </c>
      <c r="AU76" s="100">
        <v>0</v>
      </c>
      <c r="AV76" s="100">
        <v>0</v>
      </c>
      <c r="AW76" s="100">
        <v>0</v>
      </c>
      <c r="AX76" s="100">
        <v>0</v>
      </c>
      <c r="AY76" s="100">
        <v>1</v>
      </c>
      <c r="AZ76" s="100">
        <v>2</v>
      </c>
      <c r="BA76" s="100">
        <v>13</v>
      </c>
      <c r="BB76" s="100">
        <v>31</v>
      </c>
      <c r="BC76" s="100">
        <v>80</v>
      </c>
      <c r="BD76" s="100">
        <v>137</v>
      </c>
      <c r="BE76" s="100">
        <v>177</v>
      </c>
      <c r="BF76" s="100">
        <v>191</v>
      </c>
      <c r="BG76" s="100">
        <v>186</v>
      </c>
      <c r="BH76" s="100">
        <v>155</v>
      </c>
      <c r="BI76" s="100">
        <v>120</v>
      </c>
      <c r="BJ76" s="100">
        <v>164</v>
      </c>
      <c r="BK76" s="100">
        <v>109</v>
      </c>
      <c r="BL76" s="100">
        <v>91</v>
      </c>
      <c r="BM76" s="100">
        <v>0</v>
      </c>
      <c r="BN76" s="100">
        <v>1457</v>
      </c>
      <c r="BP76" s="122">
        <v>1969</v>
      </c>
    </row>
    <row r="77" spans="2:68">
      <c r="B77" s="122">
        <v>1970</v>
      </c>
      <c r="C77" s="100">
        <v>0</v>
      </c>
      <c r="D77" s="100">
        <v>0</v>
      </c>
      <c r="E77" s="100">
        <v>0</v>
      </c>
      <c r="F77" s="100">
        <v>0</v>
      </c>
      <c r="G77" s="100">
        <v>0</v>
      </c>
      <c r="H77" s="100">
        <v>0</v>
      </c>
      <c r="I77" s="100">
        <v>0</v>
      </c>
      <c r="J77" s="100">
        <v>0</v>
      </c>
      <c r="K77" s="100">
        <v>0</v>
      </c>
      <c r="L77" s="100">
        <v>0</v>
      </c>
      <c r="M77" s="100">
        <v>1</v>
      </c>
      <c r="N77" s="100">
        <v>1</v>
      </c>
      <c r="O77" s="100">
        <v>0</v>
      </c>
      <c r="P77" s="100">
        <v>1</v>
      </c>
      <c r="Q77" s="100">
        <v>2</v>
      </c>
      <c r="R77" s="100">
        <v>1</v>
      </c>
      <c r="S77" s="100">
        <v>1</v>
      </c>
      <c r="T77" s="100">
        <v>0</v>
      </c>
      <c r="U77" s="100">
        <v>0</v>
      </c>
      <c r="V77" s="100">
        <v>7</v>
      </c>
      <c r="W77" s="128"/>
      <c r="X77" s="122">
        <v>1970</v>
      </c>
      <c r="Y77" s="100">
        <v>0</v>
      </c>
      <c r="Z77" s="100">
        <v>0</v>
      </c>
      <c r="AA77" s="100">
        <v>0</v>
      </c>
      <c r="AB77" s="100">
        <v>0</v>
      </c>
      <c r="AC77" s="100">
        <v>3</v>
      </c>
      <c r="AD77" s="100">
        <v>6</v>
      </c>
      <c r="AE77" s="100">
        <v>19</v>
      </c>
      <c r="AF77" s="100">
        <v>41</v>
      </c>
      <c r="AG77" s="100">
        <v>91</v>
      </c>
      <c r="AH77" s="100">
        <v>127</v>
      </c>
      <c r="AI77" s="100">
        <v>147</v>
      </c>
      <c r="AJ77" s="100">
        <v>184</v>
      </c>
      <c r="AK77" s="100">
        <v>191</v>
      </c>
      <c r="AL77" s="100">
        <v>179</v>
      </c>
      <c r="AM77" s="100">
        <v>157</v>
      </c>
      <c r="AN77" s="100">
        <v>147</v>
      </c>
      <c r="AO77" s="100">
        <v>113</v>
      </c>
      <c r="AP77" s="100">
        <v>81</v>
      </c>
      <c r="AQ77" s="100">
        <v>0</v>
      </c>
      <c r="AR77" s="100">
        <v>1486</v>
      </c>
      <c r="AS77" s="128"/>
      <c r="AT77" s="122">
        <v>1970</v>
      </c>
      <c r="AU77" s="100">
        <v>0</v>
      </c>
      <c r="AV77" s="100">
        <v>0</v>
      </c>
      <c r="AW77" s="100">
        <v>0</v>
      </c>
      <c r="AX77" s="100">
        <v>0</v>
      </c>
      <c r="AY77" s="100">
        <v>3</v>
      </c>
      <c r="AZ77" s="100">
        <v>6</v>
      </c>
      <c r="BA77" s="100">
        <v>19</v>
      </c>
      <c r="BB77" s="100">
        <v>41</v>
      </c>
      <c r="BC77" s="100">
        <v>91</v>
      </c>
      <c r="BD77" s="100">
        <v>127</v>
      </c>
      <c r="BE77" s="100">
        <v>148</v>
      </c>
      <c r="BF77" s="100">
        <v>185</v>
      </c>
      <c r="BG77" s="100">
        <v>191</v>
      </c>
      <c r="BH77" s="100">
        <v>180</v>
      </c>
      <c r="BI77" s="100">
        <v>159</v>
      </c>
      <c r="BJ77" s="100">
        <v>148</v>
      </c>
      <c r="BK77" s="100">
        <v>114</v>
      </c>
      <c r="BL77" s="100">
        <v>81</v>
      </c>
      <c r="BM77" s="100">
        <v>0</v>
      </c>
      <c r="BN77" s="100">
        <v>1493</v>
      </c>
      <c r="BP77" s="122">
        <v>1970</v>
      </c>
    </row>
    <row r="78" spans="2:68">
      <c r="B78" s="122">
        <v>1971</v>
      </c>
      <c r="C78" s="100">
        <v>0</v>
      </c>
      <c r="D78" s="100">
        <v>0</v>
      </c>
      <c r="E78" s="100">
        <v>0</v>
      </c>
      <c r="F78" s="100">
        <v>0</v>
      </c>
      <c r="G78" s="100">
        <v>0</v>
      </c>
      <c r="H78" s="100">
        <v>0</v>
      </c>
      <c r="I78" s="100">
        <v>0</v>
      </c>
      <c r="J78" s="100">
        <v>1</v>
      </c>
      <c r="K78" s="100">
        <v>0</v>
      </c>
      <c r="L78" s="100">
        <v>0</v>
      </c>
      <c r="M78" s="100">
        <v>1</v>
      </c>
      <c r="N78" s="100">
        <v>2</v>
      </c>
      <c r="O78" s="100">
        <v>1</v>
      </c>
      <c r="P78" s="100">
        <v>1</v>
      </c>
      <c r="Q78" s="100">
        <v>4</v>
      </c>
      <c r="R78" s="100">
        <v>2</v>
      </c>
      <c r="S78" s="100">
        <v>0</v>
      </c>
      <c r="T78" s="100">
        <v>0</v>
      </c>
      <c r="U78" s="100">
        <v>0</v>
      </c>
      <c r="V78" s="100">
        <v>12</v>
      </c>
      <c r="W78" s="128"/>
      <c r="X78" s="122">
        <v>1971</v>
      </c>
      <c r="Y78" s="100">
        <v>0</v>
      </c>
      <c r="Z78" s="100">
        <v>0</v>
      </c>
      <c r="AA78" s="100">
        <v>0</v>
      </c>
      <c r="AB78" s="100">
        <v>0</v>
      </c>
      <c r="AC78" s="100">
        <v>4</v>
      </c>
      <c r="AD78" s="100">
        <v>9</v>
      </c>
      <c r="AE78" s="100">
        <v>22</v>
      </c>
      <c r="AF78" s="100">
        <v>32</v>
      </c>
      <c r="AG78" s="100">
        <v>83</v>
      </c>
      <c r="AH78" s="100">
        <v>156</v>
      </c>
      <c r="AI78" s="100">
        <v>184</v>
      </c>
      <c r="AJ78" s="100">
        <v>204</v>
      </c>
      <c r="AK78" s="100">
        <v>189</v>
      </c>
      <c r="AL78" s="100">
        <v>174</v>
      </c>
      <c r="AM78" s="100">
        <v>144</v>
      </c>
      <c r="AN78" s="100">
        <v>160</v>
      </c>
      <c r="AO78" s="100">
        <v>129</v>
      </c>
      <c r="AP78" s="100">
        <v>111</v>
      </c>
      <c r="AQ78" s="100">
        <v>0</v>
      </c>
      <c r="AR78" s="100">
        <v>1601</v>
      </c>
      <c r="AS78" s="128"/>
      <c r="AT78" s="122">
        <v>1971</v>
      </c>
      <c r="AU78" s="100">
        <v>0</v>
      </c>
      <c r="AV78" s="100">
        <v>0</v>
      </c>
      <c r="AW78" s="100">
        <v>0</v>
      </c>
      <c r="AX78" s="100">
        <v>0</v>
      </c>
      <c r="AY78" s="100">
        <v>4</v>
      </c>
      <c r="AZ78" s="100">
        <v>9</v>
      </c>
      <c r="BA78" s="100">
        <v>22</v>
      </c>
      <c r="BB78" s="100">
        <v>33</v>
      </c>
      <c r="BC78" s="100">
        <v>83</v>
      </c>
      <c r="BD78" s="100">
        <v>156</v>
      </c>
      <c r="BE78" s="100">
        <v>185</v>
      </c>
      <c r="BF78" s="100">
        <v>206</v>
      </c>
      <c r="BG78" s="100">
        <v>190</v>
      </c>
      <c r="BH78" s="100">
        <v>175</v>
      </c>
      <c r="BI78" s="100">
        <v>148</v>
      </c>
      <c r="BJ78" s="100">
        <v>162</v>
      </c>
      <c r="BK78" s="100">
        <v>129</v>
      </c>
      <c r="BL78" s="100">
        <v>111</v>
      </c>
      <c r="BM78" s="100">
        <v>0</v>
      </c>
      <c r="BN78" s="100">
        <v>1613</v>
      </c>
      <c r="BP78" s="122">
        <v>1971</v>
      </c>
    </row>
    <row r="79" spans="2:68">
      <c r="B79" s="122">
        <v>1972</v>
      </c>
      <c r="C79" s="100">
        <v>0</v>
      </c>
      <c r="D79" s="100">
        <v>0</v>
      </c>
      <c r="E79" s="100">
        <v>0</v>
      </c>
      <c r="F79" s="100">
        <v>0</v>
      </c>
      <c r="G79" s="100">
        <v>0</v>
      </c>
      <c r="H79" s="100">
        <v>0</v>
      </c>
      <c r="I79" s="100">
        <v>0</v>
      </c>
      <c r="J79" s="100">
        <v>0</v>
      </c>
      <c r="K79" s="100">
        <v>0</v>
      </c>
      <c r="L79" s="100">
        <v>1</v>
      </c>
      <c r="M79" s="100">
        <v>2</v>
      </c>
      <c r="N79" s="100">
        <v>0</v>
      </c>
      <c r="O79" s="100">
        <v>2</v>
      </c>
      <c r="P79" s="100">
        <v>3</v>
      </c>
      <c r="Q79" s="100">
        <v>1</v>
      </c>
      <c r="R79" s="100">
        <v>3</v>
      </c>
      <c r="S79" s="100">
        <v>0</v>
      </c>
      <c r="T79" s="100">
        <v>0</v>
      </c>
      <c r="U79" s="100">
        <v>0</v>
      </c>
      <c r="V79" s="100">
        <v>12</v>
      </c>
      <c r="W79" s="128"/>
      <c r="X79" s="122">
        <v>1972</v>
      </c>
      <c r="Y79" s="100">
        <v>0</v>
      </c>
      <c r="Z79" s="100">
        <v>0</v>
      </c>
      <c r="AA79" s="100">
        <v>0</v>
      </c>
      <c r="AB79" s="100">
        <v>0</v>
      </c>
      <c r="AC79" s="100">
        <v>2</v>
      </c>
      <c r="AD79" s="100">
        <v>8</v>
      </c>
      <c r="AE79" s="100">
        <v>17</v>
      </c>
      <c r="AF79" s="100">
        <v>28</v>
      </c>
      <c r="AG79" s="100">
        <v>86</v>
      </c>
      <c r="AH79" s="100">
        <v>157</v>
      </c>
      <c r="AI79" s="100">
        <v>161</v>
      </c>
      <c r="AJ79" s="100">
        <v>190</v>
      </c>
      <c r="AK79" s="100">
        <v>206</v>
      </c>
      <c r="AL79" s="100">
        <v>168</v>
      </c>
      <c r="AM79" s="100">
        <v>155</v>
      </c>
      <c r="AN79" s="100">
        <v>143</v>
      </c>
      <c r="AO79" s="100">
        <v>121</v>
      </c>
      <c r="AP79" s="100">
        <v>101</v>
      </c>
      <c r="AQ79" s="100">
        <v>0</v>
      </c>
      <c r="AR79" s="100">
        <v>1543</v>
      </c>
      <c r="AS79" s="128"/>
      <c r="AT79" s="122">
        <v>1972</v>
      </c>
      <c r="AU79" s="100">
        <v>0</v>
      </c>
      <c r="AV79" s="100">
        <v>0</v>
      </c>
      <c r="AW79" s="100">
        <v>0</v>
      </c>
      <c r="AX79" s="100">
        <v>0</v>
      </c>
      <c r="AY79" s="100">
        <v>2</v>
      </c>
      <c r="AZ79" s="100">
        <v>8</v>
      </c>
      <c r="BA79" s="100">
        <v>17</v>
      </c>
      <c r="BB79" s="100">
        <v>28</v>
      </c>
      <c r="BC79" s="100">
        <v>86</v>
      </c>
      <c r="BD79" s="100">
        <v>158</v>
      </c>
      <c r="BE79" s="100">
        <v>163</v>
      </c>
      <c r="BF79" s="100">
        <v>190</v>
      </c>
      <c r="BG79" s="100">
        <v>208</v>
      </c>
      <c r="BH79" s="100">
        <v>171</v>
      </c>
      <c r="BI79" s="100">
        <v>156</v>
      </c>
      <c r="BJ79" s="100">
        <v>146</v>
      </c>
      <c r="BK79" s="100">
        <v>121</v>
      </c>
      <c r="BL79" s="100">
        <v>101</v>
      </c>
      <c r="BM79" s="100">
        <v>0</v>
      </c>
      <c r="BN79" s="100">
        <v>1555</v>
      </c>
      <c r="BP79" s="122">
        <v>1972</v>
      </c>
    </row>
    <row r="80" spans="2:68">
      <c r="B80" s="122">
        <v>1973</v>
      </c>
      <c r="C80" s="100">
        <v>0</v>
      </c>
      <c r="D80" s="100">
        <v>0</v>
      </c>
      <c r="E80" s="100">
        <v>0</v>
      </c>
      <c r="F80" s="100">
        <v>0</v>
      </c>
      <c r="G80" s="100">
        <v>0</v>
      </c>
      <c r="H80" s="100">
        <v>0</v>
      </c>
      <c r="I80" s="100">
        <v>0</v>
      </c>
      <c r="J80" s="100">
        <v>0</v>
      </c>
      <c r="K80" s="100">
        <v>1</v>
      </c>
      <c r="L80" s="100">
        <v>0</v>
      </c>
      <c r="M80" s="100">
        <v>1</v>
      </c>
      <c r="N80" s="100">
        <v>3</v>
      </c>
      <c r="O80" s="100">
        <v>2</v>
      </c>
      <c r="P80" s="100">
        <v>2</v>
      </c>
      <c r="Q80" s="100">
        <v>2</v>
      </c>
      <c r="R80" s="100">
        <v>1</v>
      </c>
      <c r="S80" s="100">
        <v>1</v>
      </c>
      <c r="T80" s="100">
        <v>2</v>
      </c>
      <c r="U80" s="100">
        <v>0</v>
      </c>
      <c r="V80" s="100">
        <v>15</v>
      </c>
      <c r="W80" s="128"/>
      <c r="X80" s="122">
        <v>1973</v>
      </c>
      <c r="Y80" s="100">
        <v>0</v>
      </c>
      <c r="Z80" s="100">
        <v>0</v>
      </c>
      <c r="AA80" s="100">
        <v>0</v>
      </c>
      <c r="AB80" s="100">
        <v>0</v>
      </c>
      <c r="AC80" s="100">
        <v>0</v>
      </c>
      <c r="AD80" s="100">
        <v>1</v>
      </c>
      <c r="AE80" s="100">
        <v>20</v>
      </c>
      <c r="AF80" s="100">
        <v>35</v>
      </c>
      <c r="AG80" s="100">
        <v>89</v>
      </c>
      <c r="AH80" s="100">
        <v>151</v>
      </c>
      <c r="AI80" s="100">
        <v>171</v>
      </c>
      <c r="AJ80" s="100">
        <v>199</v>
      </c>
      <c r="AK80" s="100">
        <v>196</v>
      </c>
      <c r="AL80" s="100">
        <v>189</v>
      </c>
      <c r="AM80" s="100">
        <v>168</v>
      </c>
      <c r="AN80" s="100">
        <v>135</v>
      </c>
      <c r="AO80" s="100">
        <v>130</v>
      </c>
      <c r="AP80" s="100">
        <v>123</v>
      </c>
      <c r="AQ80" s="100">
        <v>0</v>
      </c>
      <c r="AR80" s="100">
        <v>1607</v>
      </c>
      <c r="AS80" s="128"/>
      <c r="AT80" s="122">
        <v>1973</v>
      </c>
      <c r="AU80" s="100">
        <v>0</v>
      </c>
      <c r="AV80" s="100">
        <v>0</v>
      </c>
      <c r="AW80" s="100">
        <v>0</v>
      </c>
      <c r="AX80" s="100">
        <v>0</v>
      </c>
      <c r="AY80" s="100">
        <v>0</v>
      </c>
      <c r="AZ80" s="100">
        <v>1</v>
      </c>
      <c r="BA80" s="100">
        <v>20</v>
      </c>
      <c r="BB80" s="100">
        <v>35</v>
      </c>
      <c r="BC80" s="100">
        <v>90</v>
      </c>
      <c r="BD80" s="100">
        <v>151</v>
      </c>
      <c r="BE80" s="100">
        <v>172</v>
      </c>
      <c r="BF80" s="100">
        <v>202</v>
      </c>
      <c r="BG80" s="100">
        <v>198</v>
      </c>
      <c r="BH80" s="100">
        <v>191</v>
      </c>
      <c r="BI80" s="100">
        <v>170</v>
      </c>
      <c r="BJ80" s="100">
        <v>136</v>
      </c>
      <c r="BK80" s="100">
        <v>131</v>
      </c>
      <c r="BL80" s="100">
        <v>125</v>
      </c>
      <c r="BM80" s="100">
        <v>0</v>
      </c>
      <c r="BN80" s="100">
        <v>1622</v>
      </c>
      <c r="BP80" s="122">
        <v>1973</v>
      </c>
    </row>
    <row r="81" spans="2:68">
      <c r="B81" s="122">
        <v>1974</v>
      </c>
      <c r="C81" s="100">
        <v>0</v>
      </c>
      <c r="D81" s="100">
        <v>0</v>
      </c>
      <c r="E81" s="100">
        <v>0</v>
      </c>
      <c r="F81" s="100">
        <v>0</v>
      </c>
      <c r="G81" s="100">
        <v>0</v>
      </c>
      <c r="H81" s="100">
        <v>0</v>
      </c>
      <c r="I81" s="100">
        <v>0</v>
      </c>
      <c r="J81" s="100">
        <v>0</v>
      </c>
      <c r="K81" s="100">
        <v>0</v>
      </c>
      <c r="L81" s="100">
        <v>3</v>
      </c>
      <c r="M81" s="100">
        <v>2</v>
      </c>
      <c r="N81" s="100">
        <v>2</v>
      </c>
      <c r="O81" s="100">
        <v>2</v>
      </c>
      <c r="P81" s="100">
        <v>0</v>
      </c>
      <c r="Q81" s="100">
        <v>2</v>
      </c>
      <c r="R81" s="100">
        <v>2</v>
      </c>
      <c r="S81" s="100">
        <v>0</v>
      </c>
      <c r="T81" s="100">
        <v>1</v>
      </c>
      <c r="U81" s="100">
        <v>0</v>
      </c>
      <c r="V81" s="100">
        <v>14</v>
      </c>
      <c r="W81" s="128"/>
      <c r="X81" s="122">
        <v>1974</v>
      </c>
      <c r="Y81" s="100">
        <v>0</v>
      </c>
      <c r="Z81" s="100">
        <v>0</v>
      </c>
      <c r="AA81" s="100">
        <v>0</v>
      </c>
      <c r="AB81" s="100">
        <v>0</v>
      </c>
      <c r="AC81" s="100">
        <v>0</v>
      </c>
      <c r="AD81" s="100">
        <v>0</v>
      </c>
      <c r="AE81" s="100">
        <v>16</v>
      </c>
      <c r="AF81" s="100">
        <v>45</v>
      </c>
      <c r="AG81" s="100">
        <v>75</v>
      </c>
      <c r="AH81" s="100">
        <v>126</v>
      </c>
      <c r="AI81" s="100">
        <v>204</v>
      </c>
      <c r="AJ81" s="100">
        <v>189</v>
      </c>
      <c r="AK81" s="100">
        <v>202</v>
      </c>
      <c r="AL81" s="100">
        <v>183</v>
      </c>
      <c r="AM81" s="100">
        <v>163</v>
      </c>
      <c r="AN81" s="100">
        <v>172</v>
      </c>
      <c r="AO81" s="100">
        <v>145</v>
      </c>
      <c r="AP81" s="100">
        <v>125</v>
      </c>
      <c r="AQ81" s="100">
        <v>0</v>
      </c>
      <c r="AR81" s="100">
        <v>1645</v>
      </c>
      <c r="AS81" s="128"/>
      <c r="AT81" s="122">
        <v>1974</v>
      </c>
      <c r="AU81" s="100">
        <v>0</v>
      </c>
      <c r="AV81" s="100">
        <v>0</v>
      </c>
      <c r="AW81" s="100">
        <v>0</v>
      </c>
      <c r="AX81" s="100">
        <v>0</v>
      </c>
      <c r="AY81" s="100">
        <v>0</v>
      </c>
      <c r="AZ81" s="100">
        <v>0</v>
      </c>
      <c r="BA81" s="100">
        <v>16</v>
      </c>
      <c r="BB81" s="100">
        <v>45</v>
      </c>
      <c r="BC81" s="100">
        <v>75</v>
      </c>
      <c r="BD81" s="100">
        <v>129</v>
      </c>
      <c r="BE81" s="100">
        <v>206</v>
      </c>
      <c r="BF81" s="100">
        <v>191</v>
      </c>
      <c r="BG81" s="100">
        <v>204</v>
      </c>
      <c r="BH81" s="100">
        <v>183</v>
      </c>
      <c r="BI81" s="100">
        <v>165</v>
      </c>
      <c r="BJ81" s="100">
        <v>174</v>
      </c>
      <c r="BK81" s="100">
        <v>145</v>
      </c>
      <c r="BL81" s="100">
        <v>126</v>
      </c>
      <c r="BM81" s="100">
        <v>0</v>
      </c>
      <c r="BN81" s="100">
        <v>1659</v>
      </c>
      <c r="BP81" s="122">
        <v>1974</v>
      </c>
    </row>
    <row r="82" spans="2:68">
      <c r="B82" s="122">
        <v>1975</v>
      </c>
      <c r="C82" s="100">
        <v>0</v>
      </c>
      <c r="D82" s="100">
        <v>0</v>
      </c>
      <c r="E82" s="100">
        <v>0</v>
      </c>
      <c r="F82" s="100">
        <v>0</v>
      </c>
      <c r="G82" s="100">
        <v>0</v>
      </c>
      <c r="H82" s="100">
        <v>0</v>
      </c>
      <c r="I82" s="100">
        <v>0</v>
      </c>
      <c r="J82" s="100">
        <v>1</v>
      </c>
      <c r="K82" s="100">
        <v>0</v>
      </c>
      <c r="L82" s="100">
        <v>1</v>
      </c>
      <c r="M82" s="100">
        <v>2</v>
      </c>
      <c r="N82" s="100">
        <v>3</v>
      </c>
      <c r="O82" s="100">
        <v>2</v>
      </c>
      <c r="P82" s="100">
        <v>2</v>
      </c>
      <c r="Q82" s="100">
        <v>2</v>
      </c>
      <c r="R82" s="100">
        <v>0</v>
      </c>
      <c r="S82" s="100">
        <v>0</v>
      </c>
      <c r="T82" s="100">
        <v>2</v>
      </c>
      <c r="U82" s="100">
        <v>0</v>
      </c>
      <c r="V82" s="100">
        <v>15</v>
      </c>
      <c r="W82" s="128"/>
      <c r="X82" s="122">
        <v>1975</v>
      </c>
      <c r="Y82" s="100">
        <v>0</v>
      </c>
      <c r="Z82" s="100">
        <v>0</v>
      </c>
      <c r="AA82" s="100">
        <v>0</v>
      </c>
      <c r="AB82" s="100">
        <v>1</v>
      </c>
      <c r="AC82" s="100">
        <v>3</v>
      </c>
      <c r="AD82" s="100">
        <v>5</v>
      </c>
      <c r="AE82" s="100">
        <v>18</v>
      </c>
      <c r="AF82" s="100">
        <v>44</v>
      </c>
      <c r="AG82" s="100">
        <v>84</v>
      </c>
      <c r="AH82" s="100">
        <v>129</v>
      </c>
      <c r="AI82" s="100">
        <v>185</v>
      </c>
      <c r="AJ82" s="100">
        <v>189</v>
      </c>
      <c r="AK82" s="100">
        <v>213</v>
      </c>
      <c r="AL82" s="100">
        <v>188</v>
      </c>
      <c r="AM82" s="100">
        <v>166</v>
      </c>
      <c r="AN82" s="100">
        <v>152</v>
      </c>
      <c r="AO82" s="100">
        <v>140</v>
      </c>
      <c r="AP82" s="100">
        <v>124</v>
      </c>
      <c r="AQ82" s="100">
        <v>0</v>
      </c>
      <c r="AR82" s="100">
        <v>1641</v>
      </c>
      <c r="AS82" s="128"/>
      <c r="AT82" s="122">
        <v>1975</v>
      </c>
      <c r="AU82" s="100">
        <v>0</v>
      </c>
      <c r="AV82" s="100">
        <v>0</v>
      </c>
      <c r="AW82" s="100">
        <v>0</v>
      </c>
      <c r="AX82" s="100">
        <v>1</v>
      </c>
      <c r="AY82" s="100">
        <v>3</v>
      </c>
      <c r="AZ82" s="100">
        <v>5</v>
      </c>
      <c r="BA82" s="100">
        <v>18</v>
      </c>
      <c r="BB82" s="100">
        <v>45</v>
      </c>
      <c r="BC82" s="100">
        <v>84</v>
      </c>
      <c r="BD82" s="100">
        <v>130</v>
      </c>
      <c r="BE82" s="100">
        <v>187</v>
      </c>
      <c r="BF82" s="100">
        <v>192</v>
      </c>
      <c r="BG82" s="100">
        <v>215</v>
      </c>
      <c r="BH82" s="100">
        <v>190</v>
      </c>
      <c r="BI82" s="100">
        <v>168</v>
      </c>
      <c r="BJ82" s="100">
        <v>152</v>
      </c>
      <c r="BK82" s="100">
        <v>140</v>
      </c>
      <c r="BL82" s="100">
        <v>126</v>
      </c>
      <c r="BM82" s="100">
        <v>0</v>
      </c>
      <c r="BN82" s="100">
        <v>1656</v>
      </c>
      <c r="BP82" s="122">
        <v>1975</v>
      </c>
    </row>
    <row r="83" spans="2:68">
      <c r="B83" s="122">
        <v>1976</v>
      </c>
      <c r="C83" s="100">
        <v>0</v>
      </c>
      <c r="D83" s="100">
        <v>0</v>
      </c>
      <c r="E83" s="100">
        <v>0</v>
      </c>
      <c r="F83" s="100">
        <v>0</v>
      </c>
      <c r="G83" s="100">
        <v>0</v>
      </c>
      <c r="H83" s="100">
        <v>0</v>
      </c>
      <c r="I83" s="100">
        <v>0</v>
      </c>
      <c r="J83" s="100">
        <v>0</v>
      </c>
      <c r="K83" s="100">
        <v>0</v>
      </c>
      <c r="L83" s="100">
        <v>0</v>
      </c>
      <c r="M83" s="100">
        <v>5</v>
      </c>
      <c r="N83" s="100">
        <v>1</v>
      </c>
      <c r="O83" s="100">
        <v>2</v>
      </c>
      <c r="P83" s="100">
        <v>5</v>
      </c>
      <c r="Q83" s="100">
        <v>3</v>
      </c>
      <c r="R83" s="100">
        <v>3</v>
      </c>
      <c r="S83" s="100">
        <v>0</v>
      </c>
      <c r="T83" s="100">
        <v>3</v>
      </c>
      <c r="U83" s="100">
        <v>0</v>
      </c>
      <c r="V83" s="100">
        <v>22</v>
      </c>
      <c r="W83" s="128"/>
      <c r="X83" s="122">
        <v>1976</v>
      </c>
      <c r="Y83" s="100">
        <v>0</v>
      </c>
      <c r="Z83" s="100">
        <v>0</v>
      </c>
      <c r="AA83" s="100">
        <v>0</v>
      </c>
      <c r="AB83" s="100">
        <v>0</v>
      </c>
      <c r="AC83" s="100">
        <v>1</v>
      </c>
      <c r="AD83" s="100">
        <v>6</v>
      </c>
      <c r="AE83" s="100">
        <v>31</v>
      </c>
      <c r="AF83" s="100">
        <v>42</v>
      </c>
      <c r="AG83" s="100">
        <v>82</v>
      </c>
      <c r="AH83" s="100">
        <v>127</v>
      </c>
      <c r="AI83" s="100">
        <v>208</v>
      </c>
      <c r="AJ83" s="100">
        <v>205</v>
      </c>
      <c r="AK83" s="100">
        <v>224</v>
      </c>
      <c r="AL83" s="100">
        <v>199</v>
      </c>
      <c r="AM83" s="100">
        <v>174</v>
      </c>
      <c r="AN83" s="100">
        <v>180</v>
      </c>
      <c r="AO83" s="100">
        <v>135</v>
      </c>
      <c r="AP83" s="100">
        <v>133</v>
      </c>
      <c r="AQ83" s="100">
        <v>0</v>
      </c>
      <c r="AR83" s="100">
        <v>1747</v>
      </c>
      <c r="AS83" s="128"/>
      <c r="AT83" s="122">
        <v>1976</v>
      </c>
      <c r="AU83" s="100">
        <v>0</v>
      </c>
      <c r="AV83" s="100">
        <v>0</v>
      </c>
      <c r="AW83" s="100">
        <v>0</v>
      </c>
      <c r="AX83" s="100">
        <v>0</v>
      </c>
      <c r="AY83" s="100">
        <v>1</v>
      </c>
      <c r="AZ83" s="100">
        <v>6</v>
      </c>
      <c r="BA83" s="100">
        <v>31</v>
      </c>
      <c r="BB83" s="100">
        <v>42</v>
      </c>
      <c r="BC83" s="100">
        <v>82</v>
      </c>
      <c r="BD83" s="100">
        <v>127</v>
      </c>
      <c r="BE83" s="100">
        <v>213</v>
      </c>
      <c r="BF83" s="100">
        <v>206</v>
      </c>
      <c r="BG83" s="100">
        <v>226</v>
      </c>
      <c r="BH83" s="100">
        <v>204</v>
      </c>
      <c r="BI83" s="100">
        <v>177</v>
      </c>
      <c r="BJ83" s="100">
        <v>183</v>
      </c>
      <c r="BK83" s="100">
        <v>135</v>
      </c>
      <c r="BL83" s="100">
        <v>136</v>
      </c>
      <c r="BM83" s="100">
        <v>0</v>
      </c>
      <c r="BN83" s="100">
        <v>1769</v>
      </c>
      <c r="BP83" s="122">
        <v>1976</v>
      </c>
    </row>
    <row r="84" spans="2:68">
      <c r="B84" s="122">
        <v>1977</v>
      </c>
      <c r="C84" s="100">
        <v>0</v>
      </c>
      <c r="D84" s="100">
        <v>0</v>
      </c>
      <c r="E84" s="100">
        <v>0</v>
      </c>
      <c r="F84" s="100">
        <v>0</v>
      </c>
      <c r="G84" s="100">
        <v>0</v>
      </c>
      <c r="H84" s="100">
        <v>0</v>
      </c>
      <c r="I84" s="100">
        <v>1</v>
      </c>
      <c r="J84" s="100">
        <v>0</v>
      </c>
      <c r="K84" s="100">
        <v>0</v>
      </c>
      <c r="L84" s="100">
        <v>1</v>
      </c>
      <c r="M84" s="100">
        <v>0</v>
      </c>
      <c r="N84" s="100">
        <v>1</v>
      </c>
      <c r="O84" s="100">
        <v>1</v>
      </c>
      <c r="P84" s="100">
        <v>3</v>
      </c>
      <c r="Q84" s="100">
        <v>2</v>
      </c>
      <c r="R84" s="100">
        <v>1</v>
      </c>
      <c r="S84" s="100">
        <v>2</v>
      </c>
      <c r="T84" s="100">
        <v>2</v>
      </c>
      <c r="U84" s="100">
        <v>0</v>
      </c>
      <c r="V84" s="100">
        <v>14</v>
      </c>
      <c r="W84" s="128"/>
      <c r="X84" s="122">
        <v>1977</v>
      </c>
      <c r="Y84" s="100">
        <v>0</v>
      </c>
      <c r="Z84" s="100">
        <v>0</v>
      </c>
      <c r="AA84" s="100">
        <v>0</v>
      </c>
      <c r="AB84" s="100">
        <v>0</v>
      </c>
      <c r="AC84" s="100">
        <v>1</v>
      </c>
      <c r="AD84" s="100">
        <v>3</v>
      </c>
      <c r="AE84" s="100">
        <v>21</v>
      </c>
      <c r="AF84" s="100">
        <v>60</v>
      </c>
      <c r="AG84" s="100">
        <v>85</v>
      </c>
      <c r="AH84" s="100">
        <v>144</v>
      </c>
      <c r="AI84" s="100">
        <v>217</v>
      </c>
      <c r="AJ84" s="100">
        <v>192</v>
      </c>
      <c r="AK84" s="100">
        <v>240</v>
      </c>
      <c r="AL84" s="100">
        <v>216</v>
      </c>
      <c r="AM84" s="100">
        <v>175</v>
      </c>
      <c r="AN84" s="100">
        <v>179</v>
      </c>
      <c r="AO84" s="100">
        <v>115</v>
      </c>
      <c r="AP84" s="100">
        <v>120</v>
      </c>
      <c r="AQ84" s="100">
        <v>0</v>
      </c>
      <c r="AR84" s="100">
        <v>1768</v>
      </c>
      <c r="AS84" s="128"/>
      <c r="AT84" s="122">
        <v>1977</v>
      </c>
      <c r="AU84" s="100">
        <v>0</v>
      </c>
      <c r="AV84" s="100">
        <v>0</v>
      </c>
      <c r="AW84" s="100">
        <v>0</v>
      </c>
      <c r="AX84" s="100">
        <v>0</v>
      </c>
      <c r="AY84" s="100">
        <v>1</v>
      </c>
      <c r="AZ84" s="100">
        <v>3</v>
      </c>
      <c r="BA84" s="100">
        <v>22</v>
      </c>
      <c r="BB84" s="100">
        <v>60</v>
      </c>
      <c r="BC84" s="100">
        <v>85</v>
      </c>
      <c r="BD84" s="100">
        <v>145</v>
      </c>
      <c r="BE84" s="100">
        <v>217</v>
      </c>
      <c r="BF84" s="100">
        <v>193</v>
      </c>
      <c r="BG84" s="100">
        <v>241</v>
      </c>
      <c r="BH84" s="100">
        <v>219</v>
      </c>
      <c r="BI84" s="100">
        <v>177</v>
      </c>
      <c r="BJ84" s="100">
        <v>180</v>
      </c>
      <c r="BK84" s="100">
        <v>117</v>
      </c>
      <c r="BL84" s="100">
        <v>122</v>
      </c>
      <c r="BM84" s="100">
        <v>0</v>
      </c>
      <c r="BN84" s="100">
        <v>1782</v>
      </c>
      <c r="BP84" s="122">
        <v>1977</v>
      </c>
    </row>
    <row r="85" spans="2:68">
      <c r="B85" s="122">
        <v>1978</v>
      </c>
      <c r="C85" s="100">
        <v>0</v>
      </c>
      <c r="D85" s="100">
        <v>0</v>
      </c>
      <c r="E85" s="100">
        <v>0</v>
      </c>
      <c r="F85" s="100">
        <v>0</v>
      </c>
      <c r="G85" s="100">
        <v>0</v>
      </c>
      <c r="H85" s="100">
        <v>0</v>
      </c>
      <c r="I85" s="100">
        <v>0</v>
      </c>
      <c r="J85" s="100">
        <v>0</v>
      </c>
      <c r="K85" s="100">
        <v>1</v>
      </c>
      <c r="L85" s="100">
        <v>0</v>
      </c>
      <c r="M85" s="100">
        <v>1</v>
      </c>
      <c r="N85" s="100">
        <v>1</v>
      </c>
      <c r="O85" s="100">
        <v>1</v>
      </c>
      <c r="P85" s="100">
        <v>1</v>
      </c>
      <c r="Q85" s="100">
        <v>1</v>
      </c>
      <c r="R85" s="100">
        <v>3</v>
      </c>
      <c r="S85" s="100">
        <v>1</v>
      </c>
      <c r="T85" s="100">
        <v>0</v>
      </c>
      <c r="U85" s="100">
        <v>0</v>
      </c>
      <c r="V85" s="100">
        <v>10</v>
      </c>
      <c r="W85" s="128"/>
      <c r="X85" s="122">
        <v>1978</v>
      </c>
      <c r="Y85" s="100">
        <v>0</v>
      </c>
      <c r="Z85" s="100">
        <v>0</v>
      </c>
      <c r="AA85" s="100">
        <v>0</v>
      </c>
      <c r="AB85" s="100">
        <v>0</v>
      </c>
      <c r="AC85" s="100">
        <v>1</v>
      </c>
      <c r="AD85" s="100">
        <v>3</v>
      </c>
      <c r="AE85" s="100">
        <v>36</v>
      </c>
      <c r="AF85" s="100">
        <v>58</v>
      </c>
      <c r="AG85" s="100">
        <v>73</v>
      </c>
      <c r="AH85" s="100">
        <v>127</v>
      </c>
      <c r="AI85" s="100">
        <v>195</v>
      </c>
      <c r="AJ85" s="100">
        <v>224</v>
      </c>
      <c r="AK85" s="100">
        <v>208</v>
      </c>
      <c r="AL85" s="100">
        <v>200</v>
      </c>
      <c r="AM85" s="100">
        <v>173</v>
      </c>
      <c r="AN85" s="100">
        <v>148</v>
      </c>
      <c r="AO85" s="100">
        <v>134</v>
      </c>
      <c r="AP85" s="100">
        <v>110</v>
      </c>
      <c r="AQ85" s="100">
        <v>0</v>
      </c>
      <c r="AR85" s="100">
        <v>1690</v>
      </c>
      <c r="AS85" s="128"/>
      <c r="AT85" s="122">
        <v>1978</v>
      </c>
      <c r="AU85" s="100">
        <v>0</v>
      </c>
      <c r="AV85" s="100">
        <v>0</v>
      </c>
      <c r="AW85" s="100">
        <v>0</v>
      </c>
      <c r="AX85" s="100">
        <v>0</v>
      </c>
      <c r="AY85" s="100">
        <v>1</v>
      </c>
      <c r="AZ85" s="100">
        <v>3</v>
      </c>
      <c r="BA85" s="100">
        <v>36</v>
      </c>
      <c r="BB85" s="100">
        <v>58</v>
      </c>
      <c r="BC85" s="100">
        <v>74</v>
      </c>
      <c r="BD85" s="100">
        <v>127</v>
      </c>
      <c r="BE85" s="100">
        <v>196</v>
      </c>
      <c r="BF85" s="100">
        <v>225</v>
      </c>
      <c r="BG85" s="100">
        <v>209</v>
      </c>
      <c r="BH85" s="100">
        <v>201</v>
      </c>
      <c r="BI85" s="100">
        <v>174</v>
      </c>
      <c r="BJ85" s="100">
        <v>151</v>
      </c>
      <c r="BK85" s="100">
        <v>135</v>
      </c>
      <c r="BL85" s="100">
        <v>110</v>
      </c>
      <c r="BM85" s="100">
        <v>0</v>
      </c>
      <c r="BN85" s="100">
        <v>1700</v>
      </c>
      <c r="BP85" s="122">
        <v>1978</v>
      </c>
    </row>
    <row r="86" spans="2:68">
      <c r="B86" s="123">
        <v>1979</v>
      </c>
      <c r="C86" s="100">
        <v>0</v>
      </c>
      <c r="D86" s="100">
        <v>0</v>
      </c>
      <c r="E86" s="100">
        <v>0</v>
      </c>
      <c r="F86" s="100">
        <v>0</v>
      </c>
      <c r="G86" s="100">
        <v>0</v>
      </c>
      <c r="H86" s="100">
        <v>0</v>
      </c>
      <c r="I86" s="100">
        <v>0</v>
      </c>
      <c r="J86" s="100">
        <v>1</v>
      </c>
      <c r="K86" s="100">
        <v>0</v>
      </c>
      <c r="L86" s="100">
        <v>1</v>
      </c>
      <c r="M86" s="100">
        <v>0</v>
      </c>
      <c r="N86" s="100">
        <v>2</v>
      </c>
      <c r="O86" s="100">
        <v>1</v>
      </c>
      <c r="P86" s="100">
        <v>2</v>
      </c>
      <c r="Q86" s="100">
        <v>2</v>
      </c>
      <c r="R86" s="100">
        <v>1</v>
      </c>
      <c r="S86" s="100">
        <v>2</v>
      </c>
      <c r="T86" s="100">
        <v>1</v>
      </c>
      <c r="U86" s="100">
        <v>0</v>
      </c>
      <c r="V86" s="100">
        <v>13</v>
      </c>
      <c r="W86" s="128"/>
      <c r="X86" s="123">
        <v>1979</v>
      </c>
      <c r="Y86" s="100">
        <v>0</v>
      </c>
      <c r="Z86" s="100">
        <v>0</v>
      </c>
      <c r="AA86" s="100">
        <v>0</v>
      </c>
      <c r="AB86" s="100">
        <v>0</v>
      </c>
      <c r="AC86" s="100">
        <v>1</v>
      </c>
      <c r="AD86" s="100">
        <v>5</v>
      </c>
      <c r="AE86" s="100">
        <v>22</v>
      </c>
      <c r="AF86" s="100">
        <v>46</v>
      </c>
      <c r="AG86" s="100">
        <v>78</v>
      </c>
      <c r="AH86" s="100">
        <v>113</v>
      </c>
      <c r="AI86" s="100">
        <v>194</v>
      </c>
      <c r="AJ86" s="100">
        <v>202</v>
      </c>
      <c r="AK86" s="100">
        <v>192</v>
      </c>
      <c r="AL86" s="100">
        <v>215</v>
      </c>
      <c r="AM86" s="100">
        <v>217</v>
      </c>
      <c r="AN86" s="100">
        <v>171</v>
      </c>
      <c r="AO86" s="100">
        <v>135</v>
      </c>
      <c r="AP86" s="100">
        <v>156</v>
      </c>
      <c r="AQ86" s="100">
        <v>0</v>
      </c>
      <c r="AR86" s="100">
        <v>1747</v>
      </c>
      <c r="AS86" s="128"/>
      <c r="AT86" s="123">
        <v>1979</v>
      </c>
      <c r="AU86" s="100">
        <v>0</v>
      </c>
      <c r="AV86" s="100">
        <v>0</v>
      </c>
      <c r="AW86" s="100">
        <v>0</v>
      </c>
      <c r="AX86" s="100">
        <v>0</v>
      </c>
      <c r="AY86" s="100">
        <v>1</v>
      </c>
      <c r="AZ86" s="100">
        <v>5</v>
      </c>
      <c r="BA86" s="100">
        <v>22</v>
      </c>
      <c r="BB86" s="100">
        <v>47</v>
      </c>
      <c r="BC86" s="100">
        <v>78</v>
      </c>
      <c r="BD86" s="100">
        <v>114</v>
      </c>
      <c r="BE86" s="100">
        <v>194</v>
      </c>
      <c r="BF86" s="100">
        <v>204</v>
      </c>
      <c r="BG86" s="100">
        <v>193</v>
      </c>
      <c r="BH86" s="100">
        <v>217</v>
      </c>
      <c r="BI86" s="100">
        <v>219</v>
      </c>
      <c r="BJ86" s="100">
        <v>172</v>
      </c>
      <c r="BK86" s="100">
        <v>137</v>
      </c>
      <c r="BL86" s="100">
        <v>157</v>
      </c>
      <c r="BM86" s="100">
        <v>0</v>
      </c>
      <c r="BN86" s="100">
        <v>1760</v>
      </c>
      <c r="BP86" s="123">
        <v>1979</v>
      </c>
    </row>
    <row r="87" spans="2:68">
      <c r="B87" s="123">
        <v>1980</v>
      </c>
      <c r="C87" s="100">
        <v>0</v>
      </c>
      <c r="D87" s="100">
        <v>0</v>
      </c>
      <c r="E87" s="100">
        <v>0</v>
      </c>
      <c r="F87" s="100">
        <v>0</v>
      </c>
      <c r="G87" s="100">
        <v>0</v>
      </c>
      <c r="H87" s="100">
        <v>0</v>
      </c>
      <c r="I87" s="100">
        <v>0</v>
      </c>
      <c r="J87" s="100">
        <v>0</v>
      </c>
      <c r="K87" s="100">
        <v>1</v>
      </c>
      <c r="L87" s="100">
        <v>0</v>
      </c>
      <c r="M87" s="100">
        <v>2</v>
      </c>
      <c r="N87" s="100">
        <v>2</v>
      </c>
      <c r="O87" s="100">
        <v>1</v>
      </c>
      <c r="P87" s="100">
        <v>2</v>
      </c>
      <c r="Q87" s="100">
        <v>2</v>
      </c>
      <c r="R87" s="100">
        <v>0</v>
      </c>
      <c r="S87" s="100">
        <v>2</v>
      </c>
      <c r="T87" s="100">
        <v>0</v>
      </c>
      <c r="U87" s="100">
        <v>0</v>
      </c>
      <c r="V87" s="100">
        <v>12</v>
      </c>
      <c r="W87" s="128"/>
      <c r="X87" s="123">
        <v>1980</v>
      </c>
      <c r="Y87" s="100">
        <v>0</v>
      </c>
      <c r="Z87" s="100">
        <v>0</v>
      </c>
      <c r="AA87" s="100">
        <v>0</v>
      </c>
      <c r="AB87" s="100">
        <v>0</v>
      </c>
      <c r="AC87" s="100">
        <v>0</v>
      </c>
      <c r="AD87" s="100">
        <v>6</v>
      </c>
      <c r="AE87" s="100">
        <v>28</v>
      </c>
      <c r="AF87" s="100">
        <v>58</v>
      </c>
      <c r="AG87" s="100">
        <v>70</v>
      </c>
      <c r="AH87" s="100">
        <v>110</v>
      </c>
      <c r="AI87" s="100">
        <v>201</v>
      </c>
      <c r="AJ87" s="100">
        <v>212</v>
      </c>
      <c r="AK87" s="100">
        <v>212</v>
      </c>
      <c r="AL87" s="100">
        <v>217</v>
      </c>
      <c r="AM87" s="100">
        <v>232</v>
      </c>
      <c r="AN87" s="100">
        <v>163</v>
      </c>
      <c r="AO87" s="100">
        <v>140</v>
      </c>
      <c r="AP87" s="100">
        <v>153</v>
      </c>
      <c r="AQ87" s="100">
        <v>1</v>
      </c>
      <c r="AR87" s="100">
        <v>1803</v>
      </c>
      <c r="AS87" s="128"/>
      <c r="AT87" s="123">
        <v>1980</v>
      </c>
      <c r="AU87" s="100">
        <v>0</v>
      </c>
      <c r="AV87" s="100">
        <v>0</v>
      </c>
      <c r="AW87" s="100">
        <v>0</v>
      </c>
      <c r="AX87" s="100">
        <v>0</v>
      </c>
      <c r="AY87" s="100">
        <v>0</v>
      </c>
      <c r="AZ87" s="100">
        <v>6</v>
      </c>
      <c r="BA87" s="100">
        <v>28</v>
      </c>
      <c r="BB87" s="100">
        <v>58</v>
      </c>
      <c r="BC87" s="100">
        <v>71</v>
      </c>
      <c r="BD87" s="100">
        <v>110</v>
      </c>
      <c r="BE87" s="100">
        <v>203</v>
      </c>
      <c r="BF87" s="100">
        <v>214</v>
      </c>
      <c r="BG87" s="100">
        <v>213</v>
      </c>
      <c r="BH87" s="100">
        <v>219</v>
      </c>
      <c r="BI87" s="100">
        <v>234</v>
      </c>
      <c r="BJ87" s="100">
        <v>163</v>
      </c>
      <c r="BK87" s="100">
        <v>142</v>
      </c>
      <c r="BL87" s="100">
        <v>153</v>
      </c>
      <c r="BM87" s="100">
        <v>1</v>
      </c>
      <c r="BN87" s="100">
        <v>1815</v>
      </c>
      <c r="BP87" s="123">
        <v>1980</v>
      </c>
    </row>
    <row r="88" spans="2:68">
      <c r="B88" s="123">
        <v>1981</v>
      </c>
      <c r="C88" s="100">
        <v>0</v>
      </c>
      <c r="D88" s="100">
        <v>0</v>
      </c>
      <c r="E88" s="100">
        <v>0</v>
      </c>
      <c r="F88" s="100">
        <v>0</v>
      </c>
      <c r="G88" s="100">
        <v>0</v>
      </c>
      <c r="H88" s="100">
        <v>0</v>
      </c>
      <c r="I88" s="100">
        <v>0</v>
      </c>
      <c r="J88" s="100">
        <v>0</v>
      </c>
      <c r="K88" s="100">
        <v>0</v>
      </c>
      <c r="L88" s="100">
        <v>1</v>
      </c>
      <c r="M88" s="100">
        <v>1</v>
      </c>
      <c r="N88" s="100">
        <v>0</v>
      </c>
      <c r="O88" s="100">
        <v>2</v>
      </c>
      <c r="P88" s="100">
        <v>1</v>
      </c>
      <c r="Q88" s="100">
        <v>1</v>
      </c>
      <c r="R88" s="100">
        <v>0</v>
      </c>
      <c r="S88" s="100">
        <v>3</v>
      </c>
      <c r="T88" s="100">
        <v>1</v>
      </c>
      <c r="U88" s="100">
        <v>0</v>
      </c>
      <c r="V88" s="100">
        <v>10</v>
      </c>
      <c r="W88" s="128"/>
      <c r="X88" s="123">
        <v>1981</v>
      </c>
      <c r="Y88" s="100">
        <v>0</v>
      </c>
      <c r="Z88" s="100">
        <v>0</v>
      </c>
      <c r="AA88" s="100">
        <v>0</v>
      </c>
      <c r="AB88" s="100">
        <v>0</v>
      </c>
      <c r="AC88" s="100">
        <v>2</v>
      </c>
      <c r="AD88" s="100">
        <v>8</v>
      </c>
      <c r="AE88" s="100">
        <v>27</v>
      </c>
      <c r="AF88" s="100">
        <v>43</v>
      </c>
      <c r="AG88" s="100">
        <v>86</v>
      </c>
      <c r="AH88" s="100">
        <v>135</v>
      </c>
      <c r="AI88" s="100">
        <v>190</v>
      </c>
      <c r="AJ88" s="100">
        <v>247</v>
      </c>
      <c r="AK88" s="100">
        <v>239</v>
      </c>
      <c r="AL88" s="100">
        <v>232</v>
      </c>
      <c r="AM88" s="100">
        <v>197</v>
      </c>
      <c r="AN88" s="100">
        <v>188</v>
      </c>
      <c r="AO88" s="100">
        <v>158</v>
      </c>
      <c r="AP88" s="100">
        <v>136</v>
      </c>
      <c r="AQ88" s="100">
        <v>0</v>
      </c>
      <c r="AR88" s="100">
        <v>1888</v>
      </c>
      <c r="AS88" s="128"/>
      <c r="AT88" s="123">
        <v>1981</v>
      </c>
      <c r="AU88" s="100">
        <v>0</v>
      </c>
      <c r="AV88" s="100">
        <v>0</v>
      </c>
      <c r="AW88" s="100">
        <v>0</v>
      </c>
      <c r="AX88" s="100">
        <v>0</v>
      </c>
      <c r="AY88" s="100">
        <v>2</v>
      </c>
      <c r="AZ88" s="100">
        <v>8</v>
      </c>
      <c r="BA88" s="100">
        <v>27</v>
      </c>
      <c r="BB88" s="100">
        <v>43</v>
      </c>
      <c r="BC88" s="100">
        <v>86</v>
      </c>
      <c r="BD88" s="100">
        <v>136</v>
      </c>
      <c r="BE88" s="100">
        <v>191</v>
      </c>
      <c r="BF88" s="100">
        <v>247</v>
      </c>
      <c r="BG88" s="100">
        <v>241</v>
      </c>
      <c r="BH88" s="100">
        <v>233</v>
      </c>
      <c r="BI88" s="100">
        <v>198</v>
      </c>
      <c r="BJ88" s="100">
        <v>188</v>
      </c>
      <c r="BK88" s="100">
        <v>161</v>
      </c>
      <c r="BL88" s="100">
        <v>137</v>
      </c>
      <c r="BM88" s="100">
        <v>0</v>
      </c>
      <c r="BN88" s="100">
        <v>1898</v>
      </c>
      <c r="BP88" s="123">
        <v>1981</v>
      </c>
    </row>
    <row r="89" spans="2:68">
      <c r="B89" s="123">
        <v>1982</v>
      </c>
      <c r="C89" s="100">
        <v>0</v>
      </c>
      <c r="D89" s="100">
        <v>0</v>
      </c>
      <c r="E89" s="100">
        <v>0</v>
      </c>
      <c r="F89" s="100">
        <v>0</v>
      </c>
      <c r="G89" s="100">
        <v>0</v>
      </c>
      <c r="H89" s="100">
        <v>0</v>
      </c>
      <c r="I89" s="100">
        <v>0</v>
      </c>
      <c r="J89" s="100">
        <v>0</v>
      </c>
      <c r="K89" s="100">
        <v>0</v>
      </c>
      <c r="L89" s="100">
        <v>0</v>
      </c>
      <c r="M89" s="100">
        <v>1</v>
      </c>
      <c r="N89" s="100">
        <v>3</v>
      </c>
      <c r="O89" s="100">
        <v>1</v>
      </c>
      <c r="P89" s="100">
        <v>3</v>
      </c>
      <c r="Q89" s="100">
        <v>3</v>
      </c>
      <c r="R89" s="100">
        <v>1</v>
      </c>
      <c r="S89" s="100">
        <v>3</v>
      </c>
      <c r="T89" s="100">
        <v>2</v>
      </c>
      <c r="U89" s="100">
        <v>0</v>
      </c>
      <c r="V89" s="100">
        <v>17</v>
      </c>
      <c r="W89" s="128"/>
      <c r="X89" s="123">
        <v>1982</v>
      </c>
      <c r="Y89" s="100">
        <v>0</v>
      </c>
      <c r="Z89" s="100">
        <v>0</v>
      </c>
      <c r="AA89" s="100">
        <v>0</v>
      </c>
      <c r="AB89" s="100">
        <v>0</v>
      </c>
      <c r="AC89" s="100">
        <v>2</v>
      </c>
      <c r="AD89" s="100">
        <v>5</v>
      </c>
      <c r="AE89" s="100">
        <v>28</v>
      </c>
      <c r="AF89" s="100">
        <v>69</v>
      </c>
      <c r="AG89" s="100">
        <v>92</v>
      </c>
      <c r="AH89" s="100">
        <v>126</v>
      </c>
      <c r="AI89" s="100">
        <v>208</v>
      </c>
      <c r="AJ89" s="100">
        <v>247</v>
      </c>
      <c r="AK89" s="100">
        <v>255</v>
      </c>
      <c r="AL89" s="100">
        <v>230</v>
      </c>
      <c r="AM89" s="100">
        <v>222</v>
      </c>
      <c r="AN89" s="100">
        <v>181</v>
      </c>
      <c r="AO89" s="100">
        <v>148</v>
      </c>
      <c r="AP89" s="100">
        <v>182</v>
      </c>
      <c r="AQ89" s="100">
        <v>0</v>
      </c>
      <c r="AR89" s="100">
        <v>1995</v>
      </c>
      <c r="AS89" s="128"/>
      <c r="AT89" s="123">
        <v>1982</v>
      </c>
      <c r="AU89" s="100">
        <v>0</v>
      </c>
      <c r="AV89" s="100">
        <v>0</v>
      </c>
      <c r="AW89" s="100">
        <v>0</v>
      </c>
      <c r="AX89" s="100">
        <v>0</v>
      </c>
      <c r="AY89" s="100">
        <v>2</v>
      </c>
      <c r="AZ89" s="100">
        <v>5</v>
      </c>
      <c r="BA89" s="100">
        <v>28</v>
      </c>
      <c r="BB89" s="100">
        <v>69</v>
      </c>
      <c r="BC89" s="100">
        <v>92</v>
      </c>
      <c r="BD89" s="100">
        <v>126</v>
      </c>
      <c r="BE89" s="100">
        <v>209</v>
      </c>
      <c r="BF89" s="100">
        <v>250</v>
      </c>
      <c r="BG89" s="100">
        <v>256</v>
      </c>
      <c r="BH89" s="100">
        <v>233</v>
      </c>
      <c r="BI89" s="100">
        <v>225</v>
      </c>
      <c r="BJ89" s="100">
        <v>182</v>
      </c>
      <c r="BK89" s="100">
        <v>151</v>
      </c>
      <c r="BL89" s="100">
        <v>184</v>
      </c>
      <c r="BM89" s="100">
        <v>0</v>
      </c>
      <c r="BN89" s="100">
        <v>2012</v>
      </c>
      <c r="BP89" s="123">
        <v>1982</v>
      </c>
    </row>
    <row r="90" spans="2:68">
      <c r="B90" s="123">
        <v>1983</v>
      </c>
      <c r="C90" s="100">
        <v>0</v>
      </c>
      <c r="D90" s="100">
        <v>0</v>
      </c>
      <c r="E90" s="100">
        <v>0</v>
      </c>
      <c r="F90" s="100">
        <v>0</v>
      </c>
      <c r="G90" s="100">
        <v>0</v>
      </c>
      <c r="H90" s="100">
        <v>0</v>
      </c>
      <c r="I90" s="100">
        <v>0</v>
      </c>
      <c r="J90" s="100">
        <v>0</v>
      </c>
      <c r="K90" s="100">
        <v>0</v>
      </c>
      <c r="L90" s="100">
        <v>0</v>
      </c>
      <c r="M90" s="100">
        <v>0</v>
      </c>
      <c r="N90" s="100">
        <v>1</v>
      </c>
      <c r="O90" s="100">
        <v>1</v>
      </c>
      <c r="P90" s="100">
        <v>1</v>
      </c>
      <c r="Q90" s="100">
        <v>4</v>
      </c>
      <c r="R90" s="100">
        <v>0</v>
      </c>
      <c r="S90" s="100">
        <v>1</v>
      </c>
      <c r="T90" s="100">
        <v>3</v>
      </c>
      <c r="U90" s="100">
        <v>0</v>
      </c>
      <c r="V90" s="100">
        <v>11</v>
      </c>
      <c r="W90" s="128"/>
      <c r="X90" s="123">
        <v>1983</v>
      </c>
      <c r="Y90" s="100">
        <v>0</v>
      </c>
      <c r="Z90" s="100">
        <v>0</v>
      </c>
      <c r="AA90" s="100">
        <v>0</v>
      </c>
      <c r="AB90" s="100">
        <v>0</v>
      </c>
      <c r="AC90" s="100">
        <v>0</v>
      </c>
      <c r="AD90" s="100">
        <v>6</v>
      </c>
      <c r="AE90" s="100">
        <v>20</v>
      </c>
      <c r="AF90" s="100">
        <v>58</v>
      </c>
      <c r="AG90" s="100">
        <v>89</v>
      </c>
      <c r="AH90" s="100">
        <v>128</v>
      </c>
      <c r="AI90" s="100">
        <v>199</v>
      </c>
      <c r="AJ90" s="100">
        <v>238</v>
      </c>
      <c r="AK90" s="100">
        <v>304</v>
      </c>
      <c r="AL90" s="100">
        <v>249</v>
      </c>
      <c r="AM90" s="100">
        <v>257</v>
      </c>
      <c r="AN90" s="100">
        <v>169</v>
      </c>
      <c r="AO90" s="100">
        <v>144</v>
      </c>
      <c r="AP90" s="100">
        <v>172</v>
      </c>
      <c r="AQ90" s="100">
        <v>0</v>
      </c>
      <c r="AR90" s="100">
        <v>2033</v>
      </c>
      <c r="AS90" s="128"/>
      <c r="AT90" s="123">
        <v>1983</v>
      </c>
      <c r="AU90" s="100">
        <v>0</v>
      </c>
      <c r="AV90" s="100">
        <v>0</v>
      </c>
      <c r="AW90" s="100">
        <v>0</v>
      </c>
      <c r="AX90" s="100">
        <v>0</v>
      </c>
      <c r="AY90" s="100">
        <v>0</v>
      </c>
      <c r="AZ90" s="100">
        <v>6</v>
      </c>
      <c r="BA90" s="100">
        <v>20</v>
      </c>
      <c r="BB90" s="100">
        <v>58</v>
      </c>
      <c r="BC90" s="100">
        <v>89</v>
      </c>
      <c r="BD90" s="100">
        <v>128</v>
      </c>
      <c r="BE90" s="100">
        <v>199</v>
      </c>
      <c r="BF90" s="100">
        <v>239</v>
      </c>
      <c r="BG90" s="100">
        <v>305</v>
      </c>
      <c r="BH90" s="100">
        <v>250</v>
      </c>
      <c r="BI90" s="100">
        <v>261</v>
      </c>
      <c r="BJ90" s="100">
        <v>169</v>
      </c>
      <c r="BK90" s="100">
        <v>145</v>
      </c>
      <c r="BL90" s="100">
        <v>175</v>
      </c>
      <c r="BM90" s="100">
        <v>0</v>
      </c>
      <c r="BN90" s="100">
        <v>2044</v>
      </c>
      <c r="BP90" s="123">
        <v>1983</v>
      </c>
    </row>
    <row r="91" spans="2:68">
      <c r="B91" s="123">
        <v>1984</v>
      </c>
      <c r="C91" s="100">
        <v>0</v>
      </c>
      <c r="D91" s="100">
        <v>0</v>
      </c>
      <c r="E91" s="100">
        <v>0</v>
      </c>
      <c r="F91" s="100">
        <v>0</v>
      </c>
      <c r="G91" s="100">
        <v>0</v>
      </c>
      <c r="H91" s="100">
        <v>0</v>
      </c>
      <c r="I91" s="100">
        <v>0</v>
      </c>
      <c r="J91" s="100">
        <v>0</v>
      </c>
      <c r="K91" s="100">
        <v>0</v>
      </c>
      <c r="L91" s="100">
        <v>1</v>
      </c>
      <c r="M91" s="100">
        <v>2</v>
      </c>
      <c r="N91" s="100">
        <v>2</v>
      </c>
      <c r="O91" s="100">
        <v>1</v>
      </c>
      <c r="P91" s="100">
        <v>5</v>
      </c>
      <c r="Q91" s="100">
        <v>2</v>
      </c>
      <c r="R91" s="100">
        <v>1</v>
      </c>
      <c r="S91" s="100">
        <v>2</v>
      </c>
      <c r="T91" s="100">
        <v>3</v>
      </c>
      <c r="U91" s="100">
        <v>0</v>
      </c>
      <c r="V91" s="100">
        <v>19</v>
      </c>
      <c r="W91" s="128"/>
      <c r="X91" s="123">
        <v>1984</v>
      </c>
      <c r="Y91" s="100">
        <v>0</v>
      </c>
      <c r="Z91" s="100">
        <v>0</v>
      </c>
      <c r="AA91" s="100">
        <v>0</v>
      </c>
      <c r="AB91" s="100">
        <v>0</v>
      </c>
      <c r="AC91" s="100">
        <v>0</v>
      </c>
      <c r="AD91" s="100">
        <v>7</v>
      </c>
      <c r="AE91" s="100">
        <v>16</v>
      </c>
      <c r="AF91" s="100">
        <v>63</v>
      </c>
      <c r="AG91" s="100">
        <v>102</v>
      </c>
      <c r="AH91" s="100">
        <v>137</v>
      </c>
      <c r="AI91" s="100">
        <v>203</v>
      </c>
      <c r="AJ91" s="100">
        <v>244</v>
      </c>
      <c r="AK91" s="100">
        <v>236</v>
      </c>
      <c r="AL91" s="100">
        <v>257</v>
      </c>
      <c r="AM91" s="100">
        <v>274</v>
      </c>
      <c r="AN91" s="100">
        <v>191</v>
      </c>
      <c r="AO91" s="100">
        <v>185</v>
      </c>
      <c r="AP91" s="100">
        <v>170</v>
      </c>
      <c r="AQ91" s="100">
        <v>0</v>
      </c>
      <c r="AR91" s="100">
        <v>2085</v>
      </c>
      <c r="AS91" s="128"/>
      <c r="AT91" s="123">
        <v>1984</v>
      </c>
      <c r="AU91" s="100">
        <v>0</v>
      </c>
      <c r="AV91" s="100">
        <v>0</v>
      </c>
      <c r="AW91" s="100">
        <v>0</v>
      </c>
      <c r="AX91" s="100">
        <v>0</v>
      </c>
      <c r="AY91" s="100">
        <v>0</v>
      </c>
      <c r="AZ91" s="100">
        <v>7</v>
      </c>
      <c r="BA91" s="100">
        <v>16</v>
      </c>
      <c r="BB91" s="100">
        <v>63</v>
      </c>
      <c r="BC91" s="100">
        <v>102</v>
      </c>
      <c r="BD91" s="100">
        <v>138</v>
      </c>
      <c r="BE91" s="100">
        <v>205</v>
      </c>
      <c r="BF91" s="100">
        <v>246</v>
      </c>
      <c r="BG91" s="100">
        <v>237</v>
      </c>
      <c r="BH91" s="100">
        <v>262</v>
      </c>
      <c r="BI91" s="100">
        <v>276</v>
      </c>
      <c r="BJ91" s="100">
        <v>192</v>
      </c>
      <c r="BK91" s="100">
        <v>187</v>
      </c>
      <c r="BL91" s="100">
        <v>173</v>
      </c>
      <c r="BM91" s="100">
        <v>0</v>
      </c>
      <c r="BN91" s="100">
        <v>2104</v>
      </c>
      <c r="BP91" s="123">
        <v>1984</v>
      </c>
    </row>
    <row r="92" spans="2:68">
      <c r="B92" s="123">
        <v>1985</v>
      </c>
      <c r="C92" s="100">
        <v>0</v>
      </c>
      <c r="D92" s="100">
        <v>0</v>
      </c>
      <c r="E92" s="100">
        <v>0</v>
      </c>
      <c r="F92" s="100">
        <v>0</v>
      </c>
      <c r="G92" s="100">
        <v>0</v>
      </c>
      <c r="H92" s="100">
        <v>0</v>
      </c>
      <c r="I92" s="100">
        <v>0</v>
      </c>
      <c r="J92" s="100">
        <v>0</v>
      </c>
      <c r="K92" s="100">
        <v>1</v>
      </c>
      <c r="L92" s="100">
        <v>0</v>
      </c>
      <c r="M92" s="100">
        <v>0</v>
      </c>
      <c r="N92" s="100">
        <v>0</v>
      </c>
      <c r="O92" s="100">
        <v>1</v>
      </c>
      <c r="P92" s="100">
        <v>2</v>
      </c>
      <c r="Q92" s="100">
        <v>5</v>
      </c>
      <c r="R92" s="100">
        <v>0</v>
      </c>
      <c r="S92" s="100">
        <v>2</v>
      </c>
      <c r="T92" s="100">
        <v>0</v>
      </c>
      <c r="U92" s="100">
        <v>0</v>
      </c>
      <c r="V92" s="100">
        <v>11</v>
      </c>
      <c r="W92" s="128"/>
      <c r="X92" s="123">
        <v>1985</v>
      </c>
      <c r="Y92" s="100">
        <v>0</v>
      </c>
      <c r="Z92" s="100">
        <v>0</v>
      </c>
      <c r="AA92" s="100">
        <v>0</v>
      </c>
      <c r="AB92" s="100">
        <v>0</v>
      </c>
      <c r="AC92" s="100">
        <v>0</v>
      </c>
      <c r="AD92" s="100">
        <v>10</v>
      </c>
      <c r="AE92" s="100">
        <v>39</v>
      </c>
      <c r="AF92" s="100">
        <v>80</v>
      </c>
      <c r="AG92" s="100">
        <v>96</v>
      </c>
      <c r="AH92" s="100">
        <v>164</v>
      </c>
      <c r="AI92" s="100">
        <v>190</v>
      </c>
      <c r="AJ92" s="100">
        <v>251</v>
      </c>
      <c r="AK92" s="100">
        <v>278</v>
      </c>
      <c r="AL92" s="100">
        <v>275</v>
      </c>
      <c r="AM92" s="100">
        <v>249</v>
      </c>
      <c r="AN92" s="100">
        <v>209</v>
      </c>
      <c r="AO92" s="100">
        <v>169</v>
      </c>
      <c r="AP92" s="100">
        <v>197</v>
      </c>
      <c r="AQ92" s="100">
        <v>0</v>
      </c>
      <c r="AR92" s="100">
        <v>2207</v>
      </c>
      <c r="AS92" s="128"/>
      <c r="AT92" s="123">
        <v>1985</v>
      </c>
      <c r="AU92" s="100">
        <v>0</v>
      </c>
      <c r="AV92" s="100">
        <v>0</v>
      </c>
      <c r="AW92" s="100">
        <v>0</v>
      </c>
      <c r="AX92" s="100">
        <v>0</v>
      </c>
      <c r="AY92" s="100">
        <v>0</v>
      </c>
      <c r="AZ92" s="100">
        <v>10</v>
      </c>
      <c r="BA92" s="100">
        <v>39</v>
      </c>
      <c r="BB92" s="100">
        <v>80</v>
      </c>
      <c r="BC92" s="100">
        <v>97</v>
      </c>
      <c r="BD92" s="100">
        <v>164</v>
      </c>
      <c r="BE92" s="100">
        <v>190</v>
      </c>
      <c r="BF92" s="100">
        <v>251</v>
      </c>
      <c r="BG92" s="100">
        <v>279</v>
      </c>
      <c r="BH92" s="100">
        <v>277</v>
      </c>
      <c r="BI92" s="100">
        <v>254</v>
      </c>
      <c r="BJ92" s="100">
        <v>209</v>
      </c>
      <c r="BK92" s="100">
        <v>171</v>
      </c>
      <c r="BL92" s="100">
        <v>197</v>
      </c>
      <c r="BM92" s="100">
        <v>0</v>
      </c>
      <c r="BN92" s="100">
        <v>2218</v>
      </c>
      <c r="BP92" s="123">
        <v>1985</v>
      </c>
    </row>
    <row r="93" spans="2:68">
      <c r="B93" s="123">
        <v>1986</v>
      </c>
      <c r="C93" s="100">
        <v>0</v>
      </c>
      <c r="D93" s="100">
        <v>0</v>
      </c>
      <c r="E93" s="100">
        <v>0</v>
      </c>
      <c r="F93" s="100">
        <v>0</v>
      </c>
      <c r="G93" s="100">
        <v>0</v>
      </c>
      <c r="H93" s="100">
        <v>0</v>
      </c>
      <c r="I93" s="100">
        <v>0</v>
      </c>
      <c r="J93" s="100">
        <v>0</v>
      </c>
      <c r="K93" s="100">
        <v>0</v>
      </c>
      <c r="L93" s="100">
        <v>3</v>
      </c>
      <c r="M93" s="100">
        <v>1</v>
      </c>
      <c r="N93" s="100">
        <v>1</v>
      </c>
      <c r="O93" s="100">
        <v>3</v>
      </c>
      <c r="P93" s="100">
        <v>2</v>
      </c>
      <c r="Q93" s="100">
        <v>1</v>
      </c>
      <c r="R93" s="100">
        <v>2</v>
      </c>
      <c r="S93" s="100">
        <v>2</v>
      </c>
      <c r="T93" s="100">
        <v>1</v>
      </c>
      <c r="U93" s="100">
        <v>0</v>
      </c>
      <c r="V93" s="100">
        <v>16</v>
      </c>
      <c r="W93" s="128"/>
      <c r="X93" s="123">
        <v>1986</v>
      </c>
      <c r="Y93" s="100">
        <v>0</v>
      </c>
      <c r="Z93" s="100">
        <v>0</v>
      </c>
      <c r="AA93" s="100">
        <v>0</v>
      </c>
      <c r="AB93" s="100">
        <v>0</v>
      </c>
      <c r="AC93" s="100">
        <v>0</v>
      </c>
      <c r="AD93" s="100">
        <v>4</v>
      </c>
      <c r="AE93" s="100">
        <v>34</v>
      </c>
      <c r="AF93" s="100">
        <v>76</v>
      </c>
      <c r="AG93" s="100">
        <v>114</v>
      </c>
      <c r="AH93" s="100">
        <v>150</v>
      </c>
      <c r="AI93" s="100">
        <v>184</v>
      </c>
      <c r="AJ93" s="100">
        <v>254</v>
      </c>
      <c r="AK93" s="100">
        <v>257</v>
      </c>
      <c r="AL93" s="100">
        <v>308</v>
      </c>
      <c r="AM93" s="100">
        <v>262</v>
      </c>
      <c r="AN93" s="100">
        <v>230</v>
      </c>
      <c r="AO93" s="100">
        <v>168</v>
      </c>
      <c r="AP93" s="100">
        <v>189</v>
      </c>
      <c r="AQ93" s="100">
        <v>0</v>
      </c>
      <c r="AR93" s="100">
        <v>2230</v>
      </c>
      <c r="AS93" s="128"/>
      <c r="AT93" s="123">
        <v>1986</v>
      </c>
      <c r="AU93" s="100">
        <v>0</v>
      </c>
      <c r="AV93" s="100">
        <v>0</v>
      </c>
      <c r="AW93" s="100">
        <v>0</v>
      </c>
      <c r="AX93" s="100">
        <v>0</v>
      </c>
      <c r="AY93" s="100">
        <v>0</v>
      </c>
      <c r="AZ93" s="100">
        <v>4</v>
      </c>
      <c r="BA93" s="100">
        <v>34</v>
      </c>
      <c r="BB93" s="100">
        <v>76</v>
      </c>
      <c r="BC93" s="100">
        <v>114</v>
      </c>
      <c r="BD93" s="100">
        <v>153</v>
      </c>
      <c r="BE93" s="100">
        <v>185</v>
      </c>
      <c r="BF93" s="100">
        <v>255</v>
      </c>
      <c r="BG93" s="100">
        <v>260</v>
      </c>
      <c r="BH93" s="100">
        <v>310</v>
      </c>
      <c r="BI93" s="100">
        <v>263</v>
      </c>
      <c r="BJ93" s="100">
        <v>232</v>
      </c>
      <c r="BK93" s="100">
        <v>170</v>
      </c>
      <c r="BL93" s="100">
        <v>190</v>
      </c>
      <c r="BM93" s="100">
        <v>0</v>
      </c>
      <c r="BN93" s="100">
        <v>2246</v>
      </c>
      <c r="BP93" s="123">
        <v>1986</v>
      </c>
    </row>
    <row r="94" spans="2:68">
      <c r="B94" s="123">
        <v>1987</v>
      </c>
      <c r="C94" s="100">
        <v>0</v>
      </c>
      <c r="D94" s="100">
        <v>0</v>
      </c>
      <c r="E94" s="100">
        <v>0</v>
      </c>
      <c r="F94" s="100">
        <v>0</v>
      </c>
      <c r="G94" s="100">
        <v>0</v>
      </c>
      <c r="H94" s="100">
        <v>1</v>
      </c>
      <c r="I94" s="100">
        <v>0</v>
      </c>
      <c r="J94" s="100">
        <v>1</v>
      </c>
      <c r="K94" s="100">
        <v>0</v>
      </c>
      <c r="L94" s="100">
        <v>1</v>
      </c>
      <c r="M94" s="100">
        <v>2</v>
      </c>
      <c r="N94" s="100">
        <v>3</v>
      </c>
      <c r="O94" s="100">
        <v>2</v>
      </c>
      <c r="P94" s="100">
        <v>2</v>
      </c>
      <c r="Q94" s="100">
        <v>1</v>
      </c>
      <c r="R94" s="100">
        <v>2</v>
      </c>
      <c r="S94" s="100">
        <v>5</v>
      </c>
      <c r="T94" s="100">
        <v>1</v>
      </c>
      <c r="U94" s="100">
        <v>0</v>
      </c>
      <c r="V94" s="100">
        <v>21</v>
      </c>
      <c r="W94" s="128"/>
      <c r="X94" s="123">
        <v>1987</v>
      </c>
      <c r="Y94" s="100">
        <v>0</v>
      </c>
      <c r="Z94" s="100">
        <v>0</v>
      </c>
      <c r="AA94" s="100">
        <v>0</v>
      </c>
      <c r="AB94" s="100">
        <v>0</v>
      </c>
      <c r="AC94" s="100">
        <v>2</v>
      </c>
      <c r="AD94" s="100">
        <v>10</v>
      </c>
      <c r="AE94" s="100">
        <v>31</v>
      </c>
      <c r="AF94" s="100">
        <v>77</v>
      </c>
      <c r="AG94" s="100">
        <v>126</v>
      </c>
      <c r="AH94" s="100">
        <v>132</v>
      </c>
      <c r="AI94" s="100">
        <v>210</v>
      </c>
      <c r="AJ94" s="100">
        <v>249</v>
      </c>
      <c r="AK94" s="100">
        <v>275</v>
      </c>
      <c r="AL94" s="100">
        <v>259</v>
      </c>
      <c r="AM94" s="100">
        <v>262</v>
      </c>
      <c r="AN94" s="100">
        <v>235</v>
      </c>
      <c r="AO94" s="100">
        <v>169</v>
      </c>
      <c r="AP94" s="100">
        <v>221</v>
      </c>
      <c r="AQ94" s="100">
        <v>0</v>
      </c>
      <c r="AR94" s="100">
        <v>2258</v>
      </c>
      <c r="AS94" s="128"/>
      <c r="AT94" s="123">
        <v>1987</v>
      </c>
      <c r="AU94" s="100">
        <v>0</v>
      </c>
      <c r="AV94" s="100">
        <v>0</v>
      </c>
      <c r="AW94" s="100">
        <v>0</v>
      </c>
      <c r="AX94" s="100">
        <v>0</v>
      </c>
      <c r="AY94" s="100">
        <v>2</v>
      </c>
      <c r="AZ94" s="100">
        <v>11</v>
      </c>
      <c r="BA94" s="100">
        <v>31</v>
      </c>
      <c r="BB94" s="100">
        <v>78</v>
      </c>
      <c r="BC94" s="100">
        <v>126</v>
      </c>
      <c r="BD94" s="100">
        <v>133</v>
      </c>
      <c r="BE94" s="100">
        <v>212</v>
      </c>
      <c r="BF94" s="100">
        <v>252</v>
      </c>
      <c r="BG94" s="100">
        <v>277</v>
      </c>
      <c r="BH94" s="100">
        <v>261</v>
      </c>
      <c r="BI94" s="100">
        <v>263</v>
      </c>
      <c r="BJ94" s="100">
        <v>237</v>
      </c>
      <c r="BK94" s="100">
        <v>174</v>
      </c>
      <c r="BL94" s="100">
        <v>222</v>
      </c>
      <c r="BM94" s="100">
        <v>0</v>
      </c>
      <c r="BN94" s="100">
        <v>2279</v>
      </c>
      <c r="BP94" s="123">
        <v>1987</v>
      </c>
    </row>
    <row r="95" spans="2:68">
      <c r="B95" s="123">
        <v>1988</v>
      </c>
      <c r="C95" s="100">
        <v>0</v>
      </c>
      <c r="D95" s="100">
        <v>0</v>
      </c>
      <c r="E95" s="100">
        <v>0</v>
      </c>
      <c r="F95" s="100">
        <v>0</v>
      </c>
      <c r="G95" s="100">
        <v>0</v>
      </c>
      <c r="H95" s="100">
        <v>0</v>
      </c>
      <c r="I95" s="100">
        <v>0</v>
      </c>
      <c r="J95" s="100">
        <v>0</v>
      </c>
      <c r="K95" s="100">
        <v>0</v>
      </c>
      <c r="L95" s="100">
        <v>0</v>
      </c>
      <c r="M95" s="100">
        <v>1</v>
      </c>
      <c r="N95" s="100">
        <v>1</v>
      </c>
      <c r="O95" s="100">
        <v>3</v>
      </c>
      <c r="P95" s="100">
        <v>6</v>
      </c>
      <c r="Q95" s="100">
        <v>4</v>
      </c>
      <c r="R95" s="100">
        <v>3</v>
      </c>
      <c r="S95" s="100">
        <v>1</v>
      </c>
      <c r="T95" s="100">
        <v>4</v>
      </c>
      <c r="U95" s="100">
        <v>0</v>
      </c>
      <c r="V95" s="100">
        <v>23</v>
      </c>
      <c r="W95" s="128"/>
      <c r="X95" s="123">
        <v>1988</v>
      </c>
      <c r="Y95" s="100">
        <v>0</v>
      </c>
      <c r="Z95" s="100">
        <v>0</v>
      </c>
      <c r="AA95" s="100">
        <v>0</v>
      </c>
      <c r="AB95" s="100">
        <v>0</v>
      </c>
      <c r="AC95" s="100">
        <v>0</v>
      </c>
      <c r="AD95" s="100">
        <v>5</v>
      </c>
      <c r="AE95" s="100">
        <v>27</v>
      </c>
      <c r="AF95" s="100">
        <v>67</v>
      </c>
      <c r="AG95" s="100">
        <v>122</v>
      </c>
      <c r="AH95" s="100">
        <v>155</v>
      </c>
      <c r="AI95" s="100">
        <v>206</v>
      </c>
      <c r="AJ95" s="100">
        <v>243</v>
      </c>
      <c r="AK95" s="100">
        <v>297</v>
      </c>
      <c r="AL95" s="100">
        <v>296</v>
      </c>
      <c r="AM95" s="100">
        <v>256</v>
      </c>
      <c r="AN95" s="100">
        <v>259</v>
      </c>
      <c r="AO95" s="100">
        <v>188</v>
      </c>
      <c r="AP95" s="100">
        <v>227</v>
      </c>
      <c r="AQ95" s="100">
        <v>0</v>
      </c>
      <c r="AR95" s="100">
        <v>2348</v>
      </c>
      <c r="AS95" s="128"/>
      <c r="AT95" s="123">
        <v>1988</v>
      </c>
      <c r="AU95" s="100">
        <v>0</v>
      </c>
      <c r="AV95" s="100">
        <v>0</v>
      </c>
      <c r="AW95" s="100">
        <v>0</v>
      </c>
      <c r="AX95" s="100">
        <v>0</v>
      </c>
      <c r="AY95" s="100">
        <v>0</v>
      </c>
      <c r="AZ95" s="100">
        <v>5</v>
      </c>
      <c r="BA95" s="100">
        <v>27</v>
      </c>
      <c r="BB95" s="100">
        <v>67</v>
      </c>
      <c r="BC95" s="100">
        <v>122</v>
      </c>
      <c r="BD95" s="100">
        <v>155</v>
      </c>
      <c r="BE95" s="100">
        <v>207</v>
      </c>
      <c r="BF95" s="100">
        <v>244</v>
      </c>
      <c r="BG95" s="100">
        <v>300</v>
      </c>
      <c r="BH95" s="100">
        <v>302</v>
      </c>
      <c r="BI95" s="100">
        <v>260</v>
      </c>
      <c r="BJ95" s="100">
        <v>262</v>
      </c>
      <c r="BK95" s="100">
        <v>189</v>
      </c>
      <c r="BL95" s="100">
        <v>231</v>
      </c>
      <c r="BM95" s="100">
        <v>0</v>
      </c>
      <c r="BN95" s="100">
        <v>2371</v>
      </c>
      <c r="BP95" s="123">
        <v>1988</v>
      </c>
    </row>
    <row r="96" spans="2:68">
      <c r="B96" s="123">
        <v>1989</v>
      </c>
      <c r="C96" s="100">
        <v>0</v>
      </c>
      <c r="D96" s="100">
        <v>0</v>
      </c>
      <c r="E96" s="100">
        <v>0</v>
      </c>
      <c r="F96" s="100">
        <v>0</v>
      </c>
      <c r="G96" s="100">
        <v>0</v>
      </c>
      <c r="H96" s="100">
        <v>0</v>
      </c>
      <c r="I96" s="100">
        <v>0</v>
      </c>
      <c r="J96" s="100">
        <v>0</v>
      </c>
      <c r="K96" s="100">
        <v>1</v>
      </c>
      <c r="L96" s="100">
        <v>2</v>
      </c>
      <c r="M96" s="100">
        <v>0</v>
      </c>
      <c r="N96" s="100">
        <v>0</v>
      </c>
      <c r="O96" s="100">
        <v>3</v>
      </c>
      <c r="P96" s="100">
        <v>3</v>
      </c>
      <c r="Q96" s="100">
        <v>2</v>
      </c>
      <c r="R96" s="100">
        <v>3</v>
      </c>
      <c r="S96" s="100">
        <v>2</v>
      </c>
      <c r="T96" s="100">
        <v>1</v>
      </c>
      <c r="U96" s="100">
        <v>0</v>
      </c>
      <c r="V96" s="100">
        <v>17</v>
      </c>
      <c r="W96" s="128"/>
      <c r="X96" s="123">
        <v>1989</v>
      </c>
      <c r="Y96" s="100">
        <v>0</v>
      </c>
      <c r="Z96" s="100">
        <v>0</v>
      </c>
      <c r="AA96" s="100">
        <v>0</v>
      </c>
      <c r="AB96" s="100">
        <v>0</v>
      </c>
      <c r="AC96" s="100">
        <v>1</v>
      </c>
      <c r="AD96" s="100">
        <v>7</v>
      </c>
      <c r="AE96" s="100">
        <v>35</v>
      </c>
      <c r="AF96" s="100">
        <v>68</v>
      </c>
      <c r="AG96" s="100">
        <v>140</v>
      </c>
      <c r="AH96" s="100">
        <v>173</v>
      </c>
      <c r="AI96" s="100">
        <v>216</v>
      </c>
      <c r="AJ96" s="100">
        <v>221</v>
      </c>
      <c r="AK96" s="100">
        <v>293</v>
      </c>
      <c r="AL96" s="100">
        <v>303</v>
      </c>
      <c r="AM96" s="100">
        <v>256</v>
      </c>
      <c r="AN96" s="100">
        <v>266</v>
      </c>
      <c r="AO96" s="100">
        <v>209</v>
      </c>
      <c r="AP96" s="100">
        <v>243</v>
      </c>
      <c r="AQ96" s="100">
        <v>0</v>
      </c>
      <c r="AR96" s="100">
        <v>2431</v>
      </c>
      <c r="AS96" s="128"/>
      <c r="AT96" s="123">
        <v>1989</v>
      </c>
      <c r="AU96" s="100">
        <v>0</v>
      </c>
      <c r="AV96" s="100">
        <v>0</v>
      </c>
      <c r="AW96" s="100">
        <v>0</v>
      </c>
      <c r="AX96" s="100">
        <v>0</v>
      </c>
      <c r="AY96" s="100">
        <v>1</v>
      </c>
      <c r="AZ96" s="100">
        <v>7</v>
      </c>
      <c r="BA96" s="100">
        <v>35</v>
      </c>
      <c r="BB96" s="100">
        <v>68</v>
      </c>
      <c r="BC96" s="100">
        <v>141</v>
      </c>
      <c r="BD96" s="100">
        <v>175</v>
      </c>
      <c r="BE96" s="100">
        <v>216</v>
      </c>
      <c r="BF96" s="100">
        <v>221</v>
      </c>
      <c r="BG96" s="100">
        <v>296</v>
      </c>
      <c r="BH96" s="100">
        <v>306</v>
      </c>
      <c r="BI96" s="100">
        <v>258</v>
      </c>
      <c r="BJ96" s="100">
        <v>269</v>
      </c>
      <c r="BK96" s="100">
        <v>211</v>
      </c>
      <c r="BL96" s="100">
        <v>244</v>
      </c>
      <c r="BM96" s="100">
        <v>0</v>
      </c>
      <c r="BN96" s="100">
        <v>2448</v>
      </c>
      <c r="BP96" s="123">
        <v>1989</v>
      </c>
    </row>
    <row r="97" spans="2:68">
      <c r="B97" s="123">
        <v>1990</v>
      </c>
      <c r="C97" s="100">
        <v>0</v>
      </c>
      <c r="D97" s="100">
        <v>0</v>
      </c>
      <c r="E97" s="100">
        <v>0</v>
      </c>
      <c r="F97" s="100">
        <v>0</v>
      </c>
      <c r="G97" s="100">
        <v>0</v>
      </c>
      <c r="H97" s="100">
        <v>0</v>
      </c>
      <c r="I97" s="100">
        <v>0</v>
      </c>
      <c r="J97" s="100">
        <v>0</v>
      </c>
      <c r="K97" s="100">
        <v>0</v>
      </c>
      <c r="L97" s="100">
        <v>0</v>
      </c>
      <c r="M97" s="100">
        <v>0</v>
      </c>
      <c r="N97" s="100">
        <v>1</v>
      </c>
      <c r="O97" s="100">
        <v>4</v>
      </c>
      <c r="P97" s="100">
        <v>3</v>
      </c>
      <c r="Q97" s="100">
        <v>3</v>
      </c>
      <c r="R97" s="100">
        <v>1</v>
      </c>
      <c r="S97" s="100">
        <v>3</v>
      </c>
      <c r="T97" s="100">
        <v>1</v>
      </c>
      <c r="U97" s="100">
        <v>0</v>
      </c>
      <c r="V97" s="100">
        <v>16</v>
      </c>
      <c r="W97" s="128"/>
      <c r="X97" s="123">
        <v>1990</v>
      </c>
      <c r="Y97" s="100">
        <v>0</v>
      </c>
      <c r="Z97" s="100">
        <v>0</v>
      </c>
      <c r="AA97" s="100">
        <v>0</v>
      </c>
      <c r="AB97" s="100">
        <v>0</v>
      </c>
      <c r="AC97" s="100">
        <v>0</v>
      </c>
      <c r="AD97" s="100">
        <v>6</v>
      </c>
      <c r="AE97" s="100">
        <v>27</v>
      </c>
      <c r="AF97" s="100">
        <v>64</v>
      </c>
      <c r="AG97" s="100">
        <v>152</v>
      </c>
      <c r="AH97" s="100">
        <v>171</v>
      </c>
      <c r="AI97" s="100">
        <v>233</v>
      </c>
      <c r="AJ97" s="100">
        <v>219</v>
      </c>
      <c r="AK97" s="100">
        <v>288</v>
      </c>
      <c r="AL97" s="100">
        <v>335</v>
      </c>
      <c r="AM97" s="100">
        <v>263</v>
      </c>
      <c r="AN97" s="100">
        <v>259</v>
      </c>
      <c r="AO97" s="100">
        <v>209</v>
      </c>
      <c r="AP97" s="100">
        <v>223</v>
      </c>
      <c r="AQ97" s="100">
        <v>0</v>
      </c>
      <c r="AR97" s="100">
        <v>2449</v>
      </c>
      <c r="AS97" s="128"/>
      <c r="AT97" s="123">
        <v>1990</v>
      </c>
      <c r="AU97" s="100">
        <v>0</v>
      </c>
      <c r="AV97" s="100">
        <v>0</v>
      </c>
      <c r="AW97" s="100">
        <v>0</v>
      </c>
      <c r="AX97" s="100">
        <v>0</v>
      </c>
      <c r="AY97" s="100">
        <v>0</v>
      </c>
      <c r="AZ97" s="100">
        <v>6</v>
      </c>
      <c r="BA97" s="100">
        <v>27</v>
      </c>
      <c r="BB97" s="100">
        <v>64</v>
      </c>
      <c r="BC97" s="100">
        <v>152</v>
      </c>
      <c r="BD97" s="100">
        <v>171</v>
      </c>
      <c r="BE97" s="100">
        <v>233</v>
      </c>
      <c r="BF97" s="100">
        <v>220</v>
      </c>
      <c r="BG97" s="100">
        <v>292</v>
      </c>
      <c r="BH97" s="100">
        <v>338</v>
      </c>
      <c r="BI97" s="100">
        <v>266</v>
      </c>
      <c r="BJ97" s="100">
        <v>260</v>
      </c>
      <c r="BK97" s="100">
        <v>212</v>
      </c>
      <c r="BL97" s="100">
        <v>224</v>
      </c>
      <c r="BM97" s="100">
        <v>0</v>
      </c>
      <c r="BN97" s="100">
        <v>2465</v>
      </c>
      <c r="BP97" s="123">
        <v>1990</v>
      </c>
    </row>
    <row r="98" spans="2:68">
      <c r="B98" s="123">
        <v>1991</v>
      </c>
      <c r="C98" s="100">
        <v>0</v>
      </c>
      <c r="D98" s="100">
        <v>0</v>
      </c>
      <c r="E98" s="100">
        <v>0</v>
      </c>
      <c r="F98" s="100">
        <v>0</v>
      </c>
      <c r="G98" s="100">
        <v>0</v>
      </c>
      <c r="H98" s="100">
        <v>0</v>
      </c>
      <c r="I98" s="100">
        <v>0</v>
      </c>
      <c r="J98" s="100">
        <v>0</v>
      </c>
      <c r="K98" s="100">
        <v>0</v>
      </c>
      <c r="L98" s="100">
        <v>0</v>
      </c>
      <c r="M98" s="100">
        <v>0</v>
      </c>
      <c r="N98" s="100">
        <v>3</v>
      </c>
      <c r="O98" s="100">
        <v>1</v>
      </c>
      <c r="P98" s="100">
        <v>3</v>
      </c>
      <c r="Q98" s="100">
        <v>4</v>
      </c>
      <c r="R98" s="100">
        <v>1</v>
      </c>
      <c r="S98" s="100">
        <v>0</v>
      </c>
      <c r="T98" s="100">
        <v>3</v>
      </c>
      <c r="U98" s="100">
        <v>0</v>
      </c>
      <c r="V98" s="100">
        <v>15</v>
      </c>
      <c r="W98" s="128"/>
      <c r="X98" s="123">
        <v>1991</v>
      </c>
      <c r="Y98" s="100">
        <v>0</v>
      </c>
      <c r="Z98" s="100">
        <v>0</v>
      </c>
      <c r="AA98" s="100">
        <v>0</v>
      </c>
      <c r="AB98" s="100">
        <v>0</v>
      </c>
      <c r="AC98" s="100">
        <v>2</v>
      </c>
      <c r="AD98" s="100">
        <v>12</v>
      </c>
      <c r="AE98" s="100">
        <v>26</v>
      </c>
      <c r="AF98" s="100">
        <v>81</v>
      </c>
      <c r="AG98" s="100">
        <v>153</v>
      </c>
      <c r="AH98" s="100">
        <v>181</v>
      </c>
      <c r="AI98" s="100">
        <v>237</v>
      </c>
      <c r="AJ98" s="100">
        <v>232</v>
      </c>
      <c r="AK98" s="100">
        <v>263</v>
      </c>
      <c r="AL98" s="100">
        <v>312</v>
      </c>
      <c r="AM98" s="100">
        <v>311</v>
      </c>
      <c r="AN98" s="100">
        <v>254</v>
      </c>
      <c r="AO98" s="100">
        <v>215</v>
      </c>
      <c r="AP98" s="100">
        <v>234</v>
      </c>
      <c r="AQ98" s="100">
        <v>0</v>
      </c>
      <c r="AR98" s="100">
        <v>2513</v>
      </c>
      <c r="AS98" s="128"/>
      <c r="AT98" s="123">
        <v>1991</v>
      </c>
      <c r="AU98" s="100">
        <v>0</v>
      </c>
      <c r="AV98" s="100">
        <v>0</v>
      </c>
      <c r="AW98" s="100">
        <v>0</v>
      </c>
      <c r="AX98" s="100">
        <v>0</v>
      </c>
      <c r="AY98" s="100">
        <v>2</v>
      </c>
      <c r="AZ98" s="100">
        <v>12</v>
      </c>
      <c r="BA98" s="100">
        <v>26</v>
      </c>
      <c r="BB98" s="100">
        <v>81</v>
      </c>
      <c r="BC98" s="100">
        <v>153</v>
      </c>
      <c r="BD98" s="100">
        <v>181</v>
      </c>
      <c r="BE98" s="100">
        <v>237</v>
      </c>
      <c r="BF98" s="100">
        <v>235</v>
      </c>
      <c r="BG98" s="100">
        <v>264</v>
      </c>
      <c r="BH98" s="100">
        <v>315</v>
      </c>
      <c r="BI98" s="100">
        <v>315</v>
      </c>
      <c r="BJ98" s="100">
        <v>255</v>
      </c>
      <c r="BK98" s="100">
        <v>215</v>
      </c>
      <c r="BL98" s="100">
        <v>237</v>
      </c>
      <c r="BM98" s="100">
        <v>0</v>
      </c>
      <c r="BN98" s="100">
        <v>2528</v>
      </c>
      <c r="BP98" s="123">
        <v>1991</v>
      </c>
    </row>
    <row r="99" spans="2:68">
      <c r="B99" s="123">
        <v>1992</v>
      </c>
      <c r="C99" s="100">
        <v>0</v>
      </c>
      <c r="D99" s="100">
        <v>0</v>
      </c>
      <c r="E99" s="100">
        <v>0</v>
      </c>
      <c r="F99" s="100">
        <v>0</v>
      </c>
      <c r="G99" s="100">
        <v>0</v>
      </c>
      <c r="H99" s="100">
        <v>0</v>
      </c>
      <c r="I99" s="100">
        <v>0</v>
      </c>
      <c r="J99" s="100">
        <v>0</v>
      </c>
      <c r="K99" s="100">
        <v>0</v>
      </c>
      <c r="L99" s="100">
        <v>0</v>
      </c>
      <c r="M99" s="100">
        <v>1</v>
      </c>
      <c r="N99" s="100">
        <v>1</v>
      </c>
      <c r="O99" s="100">
        <v>3</v>
      </c>
      <c r="P99" s="100">
        <v>3</v>
      </c>
      <c r="Q99" s="100">
        <v>1</v>
      </c>
      <c r="R99" s="100">
        <v>5</v>
      </c>
      <c r="S99" s="100">
        <v>3</v>
      </c>
      <c r="T99" s="100">
        <v>2</v>
      </c>
      <c r="U99" s="100">
        <v>0</v>
      </c>
      <c r="V99" s="100">
        <v>19</v>
      </c>
      <c r="W99" s="128"/>
      <c r="X99" s="123">
        <v>1992</v>
      </c>
      <c r="Y99" s="100">
        <v>0</v>
      </c>
      <c r="Z99" s="100">
        <v>0</v>
      </c>
      <c r="AA99" s="100">
        <v>0</v>
      </c>
      <c r="AB99" s="100">
        <v>0</v>
      </c>
      <c r="AC99" s="100">
        <v>1</v>
      </c>
      <c r="AD99" s="100">
        <v>4</v>
      </c>
      <c r="AE99" s="100">
        <v>34</v>
      </c>
      <c r="AF99" s="100">
        <v>81</v>
      </c>
      <c r="AG99" s="100">
        <v>139</v>
      </c>
      <c r="AH99" s="100">
        <v>200</v>
      </c>
      <c r="AI99" s="100">
        <v>216</v>
      </c>
      <c r="AJ99" s="100">
        <v>223</v>
      </c>
      <c r="AK99" s="100">
        <v>241</v>
      </c>
      <c r="AL99" s="100">
        <v>278</v>
      </c>
      <c r="AM99" s="100">
        <v>293</v>
      </c>
      <c r="AN99" s="100">
        <v>259</v>
      </c>
      <c r="AO99" s="100">
        <v>217</v>
      </c>
      <c r="AP99" s="100">
        <v>252</v>
      </c>
      <c r="AQ99" s="100">
        <v>0</v>
      </c>
      <c r="AR99" s="100">
        <v>2438</v>
      </c>
      <c r="AS99" s="128"/>
      <c r="AT99" s="123">
        <v>1992</v>
      </c>
      <c r="AU99" s="100">
        <v>0</v>
      </c>
      <c r="AV99" s="100">
        <v>0</v>
      </c>
      <c r="AW99" s="100">
        <v>0</v>
      </c>
      <c r="AX99" s="100">
        <v>0</v>
      </c>
      <c r="AY99" s="100">
        <v>1</v>
      </c>
      <c r="AZ99" s="100">
        <v>4</v>
      </c>
      <c r="BA99" s="100">
        <v>34</v>
      </c>
      <c r="BB99" s="100">
        <v>81</v>
      </c>
      <c r="BC99" s="100">
        <v>139</v>
      </c>
      <c r="BD99" s="100">
        <v>200</v>
      </c>
      <c r="BE99" s="100">
        <v>217</v>
      </c>
      <c r="BF99" s="100">
        <v>224</v>
      </c>
      <c r="BG99" s="100">
        <v>244</v>
      </c>
      <c r="BH99" s="100">
        <v>281</v>
      </c>
      <c r="BI99" s="100">
        <v>294</v>
      </c>
      <c r="BJ99" s="100">
        <v>264</v>
      </c>
      <c r="BK99" s="100">
        <v>220</v>
      </c>
      <c r="BL99" s="100">
        <v>254</v>
      </c>
      <c r="BM99" s="100">
        <v>0</v>
      </c>
      <c r="BN99" s="100">
        <v>2457</v>
      </c>
      <c r="BP99" s="123">
        <v>1992</v>
      </c>
    </row>
    <row r="100" spans="2:68">
      <c r="B100" s="123">
        <v>1993</v>
      </c>
      <c r="C100" s="100">
        <v>0</v>
      </c>
      <c r="D100" s="100">
        <v>0</v>
      </c>
      <c r="E100" s="100">
        <v>0</v>
      </c>
      <c r="F100" s="100">
        <v>0</v>
      </c>
      <c r="G100" s="100">
        <v>0</v>
      </c>
      <c r="H100" s="100">
        <v>0</v>
      </c>
      <c r="I100" s="100">
        <v>0</v>
      </c>
      <c r="J100" s="100">
        <v>0</v>
      </c>
      <c r="K100" s="100">
        <v>0</v>
      </c>
      <c r="L100" s="100">
        <v>0</v>
      </c>
      <c r="M100" s="100">
        <v>1</v>
      </c>
      <c r="N100" s="100">
        <v>0</v>
      </c>
      <c r="O100" s="100">
        <v>0</v>
      </c>
      <c r="P100" s="100">
        <v>5</v>
      </c>
      <c r="Q100" s="100">
        <v>3</v>
      </c>
      <c r="R100" s="100">
        <v>2</v>
      </c>
      <c r="S100" s="100">
        <v>3</v>
      </c>
      <c r="T100" s="100">
        <v>2</v>
      </c>
      <c r="U100" s="100">
        <v>0</v>
      </c>
      <c r="V100" s="100">
        <v>16</v>
      </c>
      <c r="W100" s="128"/>
      <c r="X100" s="123">
        <v>1993</v>
      </c>
      <c r="Y100" s="100">
        <v>0</v>
      </c>
      <c r="Z100" s="100">
        <v>1</v>
      </c>
      <c r="AA100" s="100">
        <v>0</v>
      </c>
      <c r="AB100" s="100">
        <v>0</v>
      </c>
      <c r="AC100" s="100">
        <v>0</v>
      </c>
      <c r="AD100" s="100">
        <v>2</v>
      </c>
      <c r="AE100" s="100">
        <v>40</v>
      </c>
      <c r="AF100" s="100">
        <v>75</v>
      </c>
      <c r="AG100" s="100">
        <v>118</v>
      </c>
      <c r="AH100" s="100">
        <v>206</v>
      </c>
      <c r="AI100" s="100">
        <v>230</v>
      </c>
      <c r="AJ100" s="100">
        <v>257</v>
      </c>
      <c r="AK100" s="100">
        <v>282</v>
      </c>
      <c r="AL100" s="100">
        <v>322</v>
      </c>
      <c r="AM100" s="100">
        <v>269</v>
      </c>
      <c r="AN100" s="100">
        <v>304</v>
      </c>
      <c r="AO100" s="100">
        <v>262</v>
      </c>
      <c r="AP100" s="100">
        <v>273</v>
      </c>
      <c r="AQ100" s="100">
        <v>0</v>
      </c>
      <c r="AR100" s="100">
        <v>2641</v>
      </c>
      <c r="AS100" s="128"/>
      <c r="AT100" s="123">
        <v>1993</v>
      </c>
      <c r="AU100" s="100">
        <v>0</v>
      </c>
      <c r="AV100" s="100">
        <v>1</v>
      </c>
      <c r="AW100" s="100">
        <v>0</v>
      </c>
      <c r="AX100" s="100">
        <v>0</v>
      </c>
      <c r="AY100" s="100">
        <v>0</v>
      </c>
      <c r="AZ100" s="100">
        <v>2</v>
      </c>
      <c r="BA100" s="100">
        <v>40</v>
      </c>
      <c r="BB100" s="100">
        <v>75</v>
      </c>
      <c r="BC100" s="100">
        <v>118</v>
      </c>
      <c r="BD100" s="100">
        <v>206</v>
      </c>
      <c r="BE100" s="100">
        <v>231</v>
      </c>
      <c r="BF100" s="100">
        <v>257</v>
      </c>
      <c r="BG100" s="100">
        <v>282</v>
      </c>
      <c r="BH100" s="100">
        <v>327</v>
      </c>
      <c r="BI100" s="100">
        <v>272</v>
      </c>
      <c r="BJ100" s="100">
        <v>306</v>
      </c>
      <c r="BK100" s="100">
        <v>265</v>
      </c>
      <c r="BL100" s="100">
        <v>275</v>
      </c>
      <c r="BM100" s="100">
        <v>0</v>
      </c>
      <c r="BN100" s="100">
        <v>2657</v>
      </c>
      <c r="BP100" s="123">
        <v>1993</v>
      </c>
    </row>
    <row r="101" spans="2:68">
      <c r="B101" s="123">
        <v>1994</v>
      </c>
      <c r="C101" s="100">
        <v>0</v>
      </c>
      <c r="D101" s="100">
        <v>0</v>
      </c>
      <c r="E101" s="100">
        <v>0</v>
      </c>
      <c r="F101" s="100">
        <v>0</v>
      </c>
      <c r="G101" s="100">
        <v>0</v>
      </c>
      <c r="H101" s="100">
        <v>0</v>
      </c>
      <c r="I101" s="100">
        <v>0</v>
      </c>
      <c r="J101" s="100">
        <v>0</v>
      </c>
      <c r="K101" s="100">
        <v>0</v>
      </c>
      <c r="L101" s="100">
        <v>0</v>
      </c>
      <c r="M101" s="100">
        <v>1</v>
      </c>
      <c r="N101" s="100">
        <v>0</v>
      </c>
      <c r="O101" s="100">
        <v>1</v>
      </c>
      <c r="P101" s="100">
        <v>7</v>
      </c>
      <c r="Q101" s="100">
        <v>3</v>
      </c>
      <c r="R101" s="100">
        <v>2</v>
      </c>
      <c r="S101" s="100">
        <v>2</v>
      </c>
      <c r="T101" s="100">
        <v>1</v>
      </c>
      <c r="U101" s="100">
        <v>0</v>
      </c>
      <c r="V101" s="100">
        <v>17</v>
      </c>
      <c r="W101" s="128"/>
      <c r="X101" s="123">
        <v>1994</v>
      </c>
      <c r="Y101" s="100">
        <v>0</v>
      </c>
      <c r="Z101" s="100">
        <v>0</v>
      </c>
      <c r="AA101" s="100">
        <v>0</v>
      </c>
      <c r="AB101" s="100">
        <v>0</v>
      </c>
      <c r="AC101" s="100">
        <v>1</v>
      </c>
      <c r="AD101" s="100">
        <v>2</v>
      </c>
      <c r="AE101" s="100">
        <v>19</v>
      </c>
      <c r="AF101" s="100">
        <v>89</v>
      </c>
      <c r="AG101" s="100">
        <v>142</v>
      </c>
      <c r="AH101" s="100">
        <v>215</v>
      </c>
      <c r="AI101" s="100">
        <v>244</v>
      </c>
      <c r="AJ101" s="100">
        <v>254</v>
      </c>
      <c r="AK101" s="100">
        <v>267</v>
      </c>
      <c r="AL101" s="100">
        <v>296</v>
      </c>
      <c r="AM101" s="100">
        <v>314</v>
      </c>
      <c r="AN101" s="100">
        <v>280</v>
      </c>
      <c r="AO101" s="100">
        <v>255</v>
      </c>
      <c r="AP101" s="100">
        <v>277</v>
      </c>
      <c r="AQ101" s="100">
        <v>0</v>
      </c>
      <c r="AR101" s="100">
        <v>2655</v>
      </c>
      <c r="AS101" s="128"/>
      <c r="AT101" s="123">
        <v>1994</v>
      </c>
      <c r="AU101" s="100">
        <v>0</v>
      </c>
      <c r="AV101" s="100">
        <v>0</v>
      </c>
      <c r="AW101" s="100">
        <v>0</v>
      </c>
      <c r="AX101" s="100">
        <v>0</v>
      </c>
      <c r="AY101" s="100">
        <v>1</v>
      </c>
      <c r="AZ101" s="100">
        <v>2</v>
      </c>
      <c r="BA101" s="100">
        <v>19</v>
      </c>
      <c r="BB101" s="100">
        <v>89</v>
      </c>
      <c r="BC101" s="100">
        <v>142</v>
      </c>
      <c r="BD101" s="100">
        <v>215</v>
      </c>
      <c r="BE101" s="100">
        <v>245</v>
      </c>
      <c r="BF101" s="100">
        <v>254</v>
      </c>
      <c r="BG101" s="100">
        <v>268</v>
      </c>
      <c r="BH101" s="100">
        <v>303</v>
      </c>
      <c r="BI101" s="100">
        <v>317</v>
      </c>
      <c r="BJ101" s="100">
        <v>282</v>
      </c>
      <c r="BK101" s="100">
        <v>257</v>
      </c>
      <c r="BL101" s="100">
        <v>278</v>
      </c>
      <c r="BM101" s="100">
        <v>0</v>
      </c>
      <c r="BN101" s="100">
        <v>2672</v>
      </c>
      <c r="BP101" s="123">
        <v>1994</v>
      </c>
    </row>
    <row r="102" spans="2:68">
      <c r="B102" s="123">
        <v>1995</v>
      </c>
      <c r="C102" s="100">
        <v>0</v>
      </c>
      <c r="D102" s="100">
        <v>0</v>
      </c>
      <c r="E102" s="100">
        <v>0</v>
      </c>
      <c r="F102" s="100">
        <v>0</v>
      </c>
      <c r="G102" s="100">
        <v>0</v>
      </c>
      <c r="H102" s="100">
        <v>0</v>
      </c>
      <c r="I102" s="100">
        <v>0</v>
      </c>
      <c r="J102" s="100">
        <v>1</v>
      </c>
      <c r="K102" s="100">
        <v>1</v>
      </c>
      <c r="L102" s="100">
        <v>0</v>
      </c>
      <c r="M102" s="100">
        <v>1</v>
      </c>
      <c r="N102" s="100">
        <v>3</v>
      </c>
      <c r="O102" s="100">
        <v>3</v>
      </c>
      <c r="P102" s="100">
        <v>4</v>
      </c>
      <c r="Q102" s="100">
        <v>4</v>
      </c>
      <c r="R102" s="100">
        <v>7</v>
      </c>
      <c r="S102" s="100">
        <v>1</v>
      </c>
      <c r="T102" s="100">
        <v>1</v>
      </c>
      <c r="U102" s="100">
        <v>0</v>
      </c>
      <c r="V102" s="100">
        <v>26</v>
      </c>
      <c r="W102" s="128"/>
      <c r="X102" s="123">
        <v>1995</v>
      </c>
      <c r="Y102" s="100">
        <v>0</v>
      </c>
      <c r="Z102" s="100">
        <v>0</v>
      </c>
      <c r="AA102" s="100">
        <v>0</v>
      </c>
      <c r="AB102" s="100">
        <v>0</v>
      </c>
      <c r="AC102" s="100">
        <v>1</v>
      </c>
      <c r="AD102" s="100">
        <v>5</v>
      </c>
      <c r="AE102" s="100">
        <v>26</v>
      </c>
      <c r="AF102" s="100">
        <v>58</v>
      </c>
      <c r="AG102" s="100">
        <v>122</v>
      </c>
      <c r="AH102" s="100">
        <v>211</v>
      </c>
      <c r="AI102" s="100">
        <v>226</v>
      </c>
      <c r="AJ102" s="100">
        <v>253</v>
      </c>
      <c r="AK102" s="100">
        <v>273</v>
      </c>
      <c r="AL102" s="100">
        <v>323</v>
      </c>
      <c r="AM102" s="100">
        <v>294</v>
      </c>
      <c r="AN102" s="100">
        <v>287</v>
      </c>
      <c r="AO102" s="100">
        <v>264</v>
      </c>
      <c r="AP102" s="100">
        <v>286</v>
      </c>
      <c r="AQ102" s="100">
        <v>0</v>
      </c>
      <c r="AR102" s="100">
        <v>2629</v>
      </c>
      <c r="AS102" s="128"/>
      <c r="AT102" s="123">
        <v>1995</v>
      </c>
      <c r="AU102" s="100">
        <v>0</v>
      </c>
      <c r="AV102" s="100">
        <v>0</v>
      </c>
      <c r="AW102" s="100">
        <v>0</v>
      </c>
      <c r="AX102" s="100">
        <v>0</v>
      </c>
      <c r="AY102" s="100">
        <v>1</v>
      </c>
      <c r="AZ102" s="100">
        <v>5</v>
      </c>
      <c r="BA102" s="100">
        <v>26</v>
      </c>
      <c r="BB102" s="100">
        <v>59</v>
      </c>
      <c r="BC102" s="100">
        <v>123</v>
      </c>
      <c r="BD102" s="100">
        <v>211</v>
      </c>
      <c r="BE102" s="100">
        <v>227</v>
      </c>
      <c r="BF102" s="100">
        <v>256</v>
      </c>
      <c r="BG102" s="100">
        <v>276</v>
      </c>
      <c r="BH102" s="100">
        <v>327</v>
      </c>
      <c r="BI102" s="100">
        <v>298</v>
      </c>
      <c r="BJ102" s="100">
        <v>294</v>
      </c>
      <c r="BK102" s="100">
        <v>265</v>
      </c>
      <c r="BL102" s="100">
        <v>287</v>
      </c>
      <c r="BM102" s="100">
        <v>0</v>
      </c>
      <c r="BN102" s="100">
        <v>2655</v>
      </c>
      <c r="BP102" s="123">
        <v>1995</v>
      </c>
    </row>
    <row r="103" spans="2:68">
      <c r="B103" s="123">
        <v>1996</v>
      </c>
      <c r="C103" s="100">
        <v>0</v>
      </c>
      <c r="D103" s="100">
        <v>0</v>
      </c>
      <c r="E103" s="100">
        <v>0</v>
      </c>
      <c r="F103" s="100">
        <v>0</v>
      </c>
      <c r="G103" s="100">
        <v>0</v>
      </c>
      <c r="H103" s="100">
        <v>0</v>
      </c>
      <c r="I103" s="100">
        <v>0</v>
      </c>
      <c r="J103" s="100">
        <v>0</v>
      </c>
      <c r="K103" s="100">
        <v>1</v>
      </c>
      <c r="L103" s="100">
        <v>1</v>
      </c>
      <c r="M103" s="100">
        <v>2</v>
      </c>
      <c r="N103" s="100">
        <v>2</v>
      </c>
      <c r="O103" s="100">
        <v>1</v>
      </c>
      <c r="P103" s="100">
        <v>3</v>
      </c>
      <c r="Q103" s="100">
        <v>2</v>
      </c>
      <c r="R103" s="100">
        <v>4</v>
      </c>
      <c r="S103" s="100">
        <v>1</v>
      </c>
      <c r="T103" s="100">
        <v>3</v>
      </c>
      <c r="U103" s="100">
        <v>0</v>
      </c>
      <c r="V103" s="100">
        <v>20</v>
      </c>
      <c r="W103" s="128"/>
      <c r="X103" s="123">
        <v>1996</v>
      </c>
      <c r="Y103" s="100">
        <v>0</v>
      </c>
      <c r="Z103" s="100">
        <v>0</v>
      </c>
      <c r="AA103" s="100">
        <v>0</v>
      </c>
      <c r="AB103" s="100">
        <v>0</v>
      </c>
      <c r="AC103" s="100">
        <v>0</v>
      </c>
      <c r="AD103" s="100">
        <v>9</v>
      </c>
      <c r="AE103" s="100">
        <v>29</v>
      </c>
      <c r="AF103" s="100">
        <v>92</v>
      </c>
      <c r="AG103" s="100">
        <v>139</v>
      </c>
      <c r="AH103" s="100">
        <v>193</v>
      </c>
      <c r="AI103" s="100">
        <v>235</v>
      </c>
      <c r="AJ103" s="100">
        <v>245</v>
      </c>
      <c r="AK103" s="100">
        <v>263</v>
      </c>
      <c r="AL103" s="100">
        <v>295</v>
      </c>
      <c r="AM103" s="100">
        <v>302</v>
      </c>
      <c r="AN103" s="100">
        <v>285</v>
      </c>
      <c r="AO103" s="100">
        <v>257</v>
      </c>
      <c r="AP103" s="100">
        <v>279</v>
      </c>
      <c r="AQ103" s="100">
        <v>0</v>
      </c>
      <c r="AR103" s="100">
        <v>2623</v>
      </c>
      <c r="AS103" s="128"/>
      <c r="AT103" s="123">
        <v>1996</v>
      </c>
      <c r="AU103" s="100">
        <v>0</v>
      </c>
      <c r="AV103" s="100">
        <v>0</v>
      </c>
      <c r="AW103" s="100">
        <v>0</v>
      </c>
      <c r="AX103" s="100">
        <v>0</v>
      </c>
      <c r="AY103" s="100">
        <v>0</v>
      </c>
      <c r="AZ103" s="100">
        <v>9</v>
      </c>
      <c r="BA103" s="100">
        <v>29</v>
      </c>
      <c r="BB103" s="100">
        <v>92</v>
      </c>
      <c r="BC103" s="100">
        <v>140</v>
      </c>
      <c r="BD103" s="100">
        <v>194</v>
      </c>
      <c r="BE103" s="100">
        <v>237</v>
      </c>
      <c r="BF103" s="100">
        <v>247</v>
      </c>
      <c r="BG103" s="100">
        <v>264</v>
      </c>
      <c r="BH103" s="100">
        <v>298</v>
      </c>
      <c r="BI103" s="100">
        <v>304</v>
      </c>
      <c r="BJ103" s="100">
        <v>289</v>
      </c>
      <c r="BK103" s="100">
        <v>258</v>
      </c>
      <c r="BL103" s="100">
        <v>282</v>
      </c>
      <c r="BM103" s="100">
        <v>0</v>
      </c>
      <c r="BN103" s="100">
        <v>2643</v>
      </c>
      <c r="BP103" s="123">
        <v>1996</v>
      </c>
    </row>
    <row r="104" spans="2:68">
      <c r="B104" s="124">
        <v>1997</v>
      </c>
      <c r="C104" s="100">
        <v>0</v>
      </c>
      <c r="D104" s="100">
        <v>0</v>
      </c>
      <c r="E104" s="100">
        <v>0</v>
      </c>
      <c r="F104" s="100">
        <v>0</v>
      </c>
      <c r="G104" s="100">
        <v>0</v>
      </c>
      <c r="H104" s="100">
        <v>0</v>
      </c>
      <c r="I104" s="100">
        <v>0</v>
      </c>
      <c r="J104" s="100">
        <v>0</v>
      </c>
      <c r="K104" s="100">
        <v>0</v>
      </c>
      <c r="L104" s="100">
        <v>1</v>
      </c>
      <c r="M104" s="100">
        <v>0</v>
      </c>
      <c r="N104" s="100">
        <v>0</v>
      </c>
      <c r="O104" s="100">
        <v>1</v>
      </c>
      <c r="P104" s="100">
        <v>2</v>
      </c>
      <c r="Q104" s="100">
        <v>3</v>
      </c>
      <c r="R104" s="100">
        <v>6</v>
      </c>
      <c r="S104" s="100">
        <v>5</v>
      </c>
      <c r="T104" s="100">
        <v>1</v>
      </c>
      <c r="U104" s="100">
        <v>0</v>
      </c>
      <c r="V104" s="100">
        <v>19</v>
      </c>
      <c r="W104" s="128"/>
      <c r="X104" s="124">
        <v>1997</v>
      </c>
      <c r="Y104" s="100">
        <v>0</v>
      </c>
      <c r="Z104" s="100">
        <v>0</v>
      </c>
      <c r="AA104" s="100">
        <v>0</v>
      </c>
      <c r="AB104" s="100">
        <v>0</v>
      </c>
      <c r="AC104" s="100">
        <v>1</v>
      </c>
      <c r="AD104" s="100">
        <v>6</v>
      </c>
      <c r="AE104" s="100">
        <v>37</v>
      </c>
      <c r="AF104" s="100">
        <v>84</v>
      </c>
      <c r="AG104" s="100">
        <v>135</v>
      </c>
      <c r="AH104" s="100">
        <v>211</v>
      </c>
      <c r="AI104" s="100">
        <v>271</v>
      </c>
      <c r="AJ104" s="100">
        <v>236</v>
      </c>
      <c r="AK104" s="100">
        <v>239</v>
      </c>
      <c r="AL104" s="100">
        <v>284</v>
      </c>
      <c r="AM104" s="100">
        <v>297</v>
      </c>
      <c r="AN104" s="100">
        <v>291</v>
      </c>
      <c r="AO104" s="100">
        <v>244</v>
      </c>
      <c r="AP104" s="100">
        <v>273</v>
      </c>
      <c r="AQ104" s="100">
        <v>0</v>
      </c>
      <c r="AR104" s="100">
        <v>2609</v>
      </c>
      <c r="AS104" s="128"/>
      <c r="AT104" s="124">
        <v>1997</v>
      </c>
      <c r="AU104" s="100">
        <v>0</v>
      </c>
      <c r="AV104" s="100">
        <v>0</v>
      </c>
      <c r="AW104" s="100">
        <v>0</v>
      </c>
      <c r="AX104" s="100">
        <v>0</v>
      </c>
      <c r="AY104" s="100">
        <v>1</v>
      </c>
      <c r="AZ104" s="100">
        <v>6</v>
      </c>
      <c r="BA104" s="100">
        <v>37</v>
      </c>
      <c r="BB104" s="100">
        <v>84</v>
      </c>
      <c r="BC104" s="100">
        <v>135</v>
      </c>
      <c r="BD104" s="100">
        <v>212</v>
      </c>
      <c r="BE104" s="100">
        <v>271</v>
      </c>
      <c r="BF104" s="100">
        <v>236</v>
      </c>
      <c r="BG104" s="100">
        <v>240</v>
      </c>
      <c r="BH104" s="100">
        <v>286</v>
      </c>
      <c r="BI104" s="100">
        <v>300</v>
      </c>
      <c r="BJ104" s="100">
        <v>297</v>
      </c>
      <c r="BK104" s="100">
        <v>249</v>
      </c>
      <c r="BL104" s="100">
        <v>274</v>
      </c>
      <c r="BM104" s="100">
        <v>0</v>
      </c>
      <c r="BN104" s="100">
        <v>2628</v>
      </c>
      <c r="BP104" s="124">
        <v>1997</v>
      </c>
    </row>
    <row r="105" spans="2:68">
      <c r="B105" s="124">
        <v>1998</v>
      </c>
      <c r="C105" s="100">
        <v>0</v>
      </c>
      <c r="D105" s="100">
        <v>0</v>
      </c>
      <c r="E105" s="100">
        <v>0</v>
      </c>
      <c r="F105" s="100">
        <v>0</v>
      </c>
      <c r="G105" s="100">
        <v>0</v>
      </c>
      <c r="H105" s="100">
        <v>0</v>
      </c>
      <c r="I105" s="100">
        <v>0</v>
      </c>
      <c r="J105" s="100">
        <v>0</v>
      </c>
      <c r="K105" s="100">
        <v>0</v>
      </c>
      <c r="L105" s="100">
        <v>1</v>
      </c>
      <c r="M105" s="100">
        <v>1</v>
      </c>
      <c r="N105" s="100">
        <v>1</v>
      </c>
      <c r="O105" s="100">
        <v>2</v>
      </c>
      <c r="P105" s="100">
        <v>2</v>
      </c>
      <c r="Q105" s="100">
        <v>4</v>
      </c>
      <c r="R105" s="100">
        <v>3</v>
      </c>
      <c r="S105" s="100">
        <v>4</v>
      </c>
      <c r="T105" s="100">
        <v>1</v>
      </c>
      <c r="U105" s="100">
        <v>0</v>
      </c>
      <c r="V105" s="100">
        <v>19</v>
      </c>
      <c r="W105" s="128"/>
      <c r="X105" s="124">
        <v>1998</v>
      </c>
      <c r="Y105" s="100">
        <v>0</v>
      </c>
      <c r="Z105" s="100">
        <v>0</v>
      </c>
      <c r="AA105" s="100">
        <v>0</v>
      </c>
      <c r="AB105" s="100">
        <v>0</v>
      </c>
      <c r="AC105" s="100">
        <v>2</v>
      </c>
      <c r="AD105" s="100">
        <v>7</v>
      </c>
      <c r="AE105" s="100">
        <v>28</v>
      </c>
      <c r="AF105" s="100">
        <v>68</v>
      </c>
      <c r="AG105" s="100">
        <v>128</v>
      </c>
      <c r="AH105" s="100">
        <v>207</v>
      </c>
      <c r="AI105" s="100">
        <v>265</v>
      </c>
      <c r="AJ105" s="100">
        <v>227</v>
      </c>
      <c r="AK105" s="100">
        <v>255</v>
      </c>
      <c r="AL105" s="100">
        <v>252</v>
      </c>
      <c r="AM105" s="100">
        <v>268</v>
      </c>
      <c r="AN105" s="100">
        <v>300</v>
      </c>
      <c r="AO105" s="100">
        <v>236</v>
      </c>
      <c r="AP105" s="100">
        <v>314</v>
      </c>
      <c r="AQ105" s="100">
        <v>0</v>
      </c>
      <c r="AR105" s="100">
        <v>2557</v>
      </c>
      <c r="AS105" s="128"/>
      <c r="AT105" s="124">
        <v>1998</v>
      </c>
      <c r="AU105" s="100">
        <v>0</v>
      </c>
      <c r="AV105" s="100">
        <v>0</v>
      </c>
      <c r="AW105" s="100">
        <v>0</v>
      </c>
      <c r="AX105" s="100">
        <v>0</v>
      </c>
      <c r="AY105" s="100">
        <v>2</v>
      </c>
      <c r="AZ105" s="100">
        <v>7</v>
      </c>
      <c r="BA105" s="100">
        <v>28</v>
      </c>
      <c r="BB105" s="100">
        <v>68</v>
      </c>
      <c r="BC105" s="100">
        <v>128</v>
      </c>
      <c r="BD105" s="100">
        <v>208</v>
      </c>
      <c r="BE105" s="100">
        <v>266</v>
      </c>
      <c r="BF105" s="100">
        <v>228</v>
      </c>
      <c r="BG105" s="100">
        <v>257</v>
      </c>
      <c r="BH105" s="100">
        <v>254</v>
      </c>
      <c r="BI105" s="100">
        <v>272</v>
      </c>
      <c r="BJ105" s="100">
        <v>303</v>
      </c>
      <c r="BK105" s="100">
        <v>240</v>
      </c>
      <c r="BL105" s="100">
        <v>315</v>
      </c>
      <c r="BM105" s="100">
        <v>0</v>
      </c>
      <c r="BN105" s="100">
        <v>2576</v>
      </c>
      <c r="BP105" s="124">
        <v>1998</v>
      </c>
    </row>
    <row r="106" spans="2:68">
      <c r="B106" s="124">
        <v>1999</v>
      </c>
      <c r="C106" s="100">
        <v>0</v>
      </c>
      <c r="D106" s="100">
        <v>0</v>
      </c>
      <c r="E106" s="100">
        <v>0</v>
      </c>
      <c r="F106" s="100">
        <v>0</v>
      </c>
      <c r="G106" s="100">
        <v>0</v>
      </c>
      <c r="H106" s="100">
        <v>0</v>
      </c>
      <c r="I106" s="100">
        <v>0</v>
      </c>
      <c r="J106" s="100">
        <v>1</v>
      </c>
      <c r="K106" s="100">
        <v>4</v>
      </c>
      <c r="L106" s="100">
        <v>0</v>
      </c>
      <c r="M106" s="100">
        <v>1</v>
      </c>
      <c r="N106" s="100">
        <v>0</v>
      </c>
      <c r="O106" s="100">
        <v>4</v>
      </c>
      <c r="P106" s="100">
        <v>5</v>
      </c>
      <c r="Q106" s="100">
        <v>1</v>
      </c>
      <c r="R106" s="100">
        <v>4</v>
      </c>
      <c r="S106" s="100">
        <v>2</v>
      </c>
      <c r="T106" s="100">
        <v>0</v>
      </c>
      <c r="U106" s="100">
        <v>0</v>
      </c>
      <c r="V106" s="100">
        <v>22</v>
      </c>
      <c r="W106" s="128"/>
      <c r="X106" s="124">
        <v>1999</v>
      </c>
      <c r="Y106" s="100">
        <v>0</v>
      </c>
      <c r="Z106" s="100">
        <v>0</v>
      </c>
      <c r="AA106" s="100">
        <v>0</v>
      </c>
      <c r="AB106" s="100">
        <v>0</v>
      </c>
      <c r="AC106" s="100">
        <v>2</v>
      </c>
      <c r="AD106" s="100">
        <v>6</v>
      </c>
      <c r="AE106" s="100">
        <v>20</v>
      </c>
      <c r="AF106" s="100">
        <v>59</v>
      </c>
      <c r="AG106" s="100">
        <v>141</v>
      </c>
      <c r="AH106" s="100">
        <v>203</v>
      </c>
      <c r="AI106" s="100">
        <v>247</v>
      </c>
      <c r="AJ106" s="100">
        <v>260</v>
      </c>
      <c r="AK106" s="100">
        <v>263</v>
      </c>
      <c r="AL106" s="100">
        <v>212</v>
      </c>
      <c r="AM106" s="100">
        <v>288</v>
      </c>
      <c r="AN106" s="100">
        <v>274</v>
      </c>
      <c r="AO106" s="100">
        <v>232</v>
      </c>
      <c r="AP106" s="100">
        <v>298</v>
      </c>
      <c r="AQ106" s="100">
        <v>0</v>
      </c>
      <c r="AR106" s="100">
        <v>2505</v>
      </c>
      <c r="AS106" s="128"/>
      <c r="AT106" s="124">
        <v>1999</v>
      </c>
      <c r="AU106" s="100">
        <v>0</v>
      </c>
      <c r="AV106" s="100">
        <v>0</v>
      </c>
      <c r="AW106" s="100">
        <v>0</v>
      </c>
      <c r="AX106" s="100">
        <v>0</v>
      </c>
      <c r="AY106" s="100">
        <v>2</v>
      </c>
      <c r="AZ106" s="100">
        <v>6</v>
      </c>
      <c r="BA106" s="100">
        <v>20</v>
      </c>
      <c r="BB106" s="100">
        <v>60</v>
      </c>
      <c r="BC106" s="100">
        <v>145</v>
      </c>
      <c r="BD106" s="100">
        <v>203</v>
      </c>
      <c r="BE106" s="100">
        <v>248</v>
      </c>
      <c r="BF106" s="100">
        <v>260</v>
      </c>
      <c r="BG106" s="100">
        <v>267</v>
      </c>
      <c r="BH106" s="100">
        <v>217</v>
      </c>
      <c r="BI106" s="100">
        <v>289</v>
      </c>
      <c r="BJ106" s="100">
        <v>278</v>
      </c>
      <c r="BK106" s="100">
        <v>234</v>
      </c>
      <c r="BL106" s="100">
        <v>298</v>
      </c>
      <c r="BM106" s="100">
        <v>0</v>
      </c>
      <c r="BN106" s="100">
        <v>2527</v>
      </c>
      <c r="BP106" s="124">
        <v>1999</v>
      </c>
    </row>
    <row r="107" spans="2:68" s="92" customFormat="1">
      <c r="B107" s="125">
        <v>2000</v>
      </c>
      <c r="C107" s="100">
        <v>0</v>
      </c>
      <c r="D107" s="100">
        <v>0</v>
      </c>
      <c r="E107" s="100">
        <v>0</v>
      </c>
      <c r="F107" s="100">
        <v>0</v>
      </c>
      <c r="G107" s="100">
        <v>0</v>
      </c>
      <c r="H107" s="100">
        <v>0</v>
      </c>
      <c r="I107" s="100">
        <v>1</v>
      </c>
      <c r="J107" s="100">
        <v>2</v>
      </c>
      <c r="K107" s="100">
        <v>0</v>
      </c>
      <c r="L107" s="100">
        <v>1</v>
      </c>
      <c r="M107" s="100">
        <v>0</v>
      </c>
      <c r="N107" s="100">
        <v>3</v>
      </c>
      <c r="O107" s="100">
        <v>2</v>
      </c>
      <c r="P107" s="100">
        <v>1</v>
      </c>
      <c r="Q107" s="100">
        <v>1</v>
      </c>
      <c r="R107" s="100">
        <v>4</v>
      </c>
      <c r="S107" s="100">
        <v>1</v>
      </c>
      <c r="T107" s="100">
        <v>3</v>
      </c>
      <c r="U107" s="100">
        <v>0</v>
      </c>
      <c r="V107" s="100">
        <v>19</v>
      </c>
      <c r="W107" s="126"/>
      <c r="X107" s="125">
        <v>2000</v>
      </c>
      <c r="Y107" s="100">
        <v>0</v>
      </c>
      <c r="Z107" s="100">
        <v>0</v>
      </c>
      <c r="AA107" s="100">
        <v>0</v>
      </c>
      <c r="AB107" s="100">
        <v>0</v>
      </c>
      <c r="AC107" s="100">
        <v>1</v>
      </c>
      <c r="AD107" s="100">
        <v>5</v>
      </c>
      <c r="AE107" s="100">
        <v>23</v>
      </c>
      <c r="AF107" s="100">
        <v>66</v>
      </c>
      <c r="AG107" s="100">
        <v>122</v>
      </c>
      <c r="AH107" s="100">
        <v>187</v>
      </c>
      <c r="AI107" s="100">
        <v>255</v>
      </c>
      <c r="AJ107" s="100">
        <v>257</v>
      </c>
      <c r="AK107" s="100">
        <v>239</v>
      </c>
      <c r="AL107" s="100">
        <v>216</v>
      </c>
      <c r="AM107" s="100">
        <v>287</v>
      </c>
      <c r="AN107" s="100">
        <v>281</v>
      </c>
      <c r="AO107" s="100">
        <v>237</v>
      </c>
      <c r="AP107" s="100">
        <v>335</v>
      </c>
      <c r="AQ107" s="100">
        <v>0</v>
      </c>
      <c r="AR107" s="100">
        <v>2511</v>
      </c>
      <c r="AS107" s="126"/>
      <c r="AT107" s="125">
        <v>2000</v>
      </c>
      <c r="AU107" s="100">
        <v>0</v>
      </c>
      <c r="AV107" s="100">
        <v>0</v>
      </c>
      <c r="AW107" s="100">
        <v>0</v>
      </c>
      <c r="AX107" s="100">
        <v>0</v>
      </c>
      <c r="AY107" s="100">
        <v>1</v>
      </c>
      <c r="AZ107" s="100">
        <v>5</v>
      </c>
      <c r="BA107" s="100">
        <v>24</v>
      </c>
      <c r="BB107" s="100">
        <v>68</v>
      </c>
      <c r="BC107" s="100">
        <v>122</v>
      </c>
      <c r="BD107" s="100">
        <v>188</v>
      </c>
      <c r="BE107" s="100">
        <v>255</v>
      </c>
      <c r="BF107" s="100">
        <v>260</v>
      </c>
      <c r="BG107" s="100">
        <v>241</v>
      </c>
      <c r="BH107" s="100">
        <v>217</v>
      </c>
      <c r="BI107" s="100">
        <v>288</v>
      </c>
      <c r="BJ107" s="100">
        <v>285</v>
      </c>
      <c r="BK107" s="100">
        <v>238</v>
      </c>
      <c r="BL107" s="100">
        <v>338</v>
      </c>
      <c r="BM107" s="100">
        <v>0</v>
      </c>
      <c r="BN107" s="100">
        <v>2530</v>
      </c>
      <c r="BP107" s="125">
        <v>2000</v>
      </c>
    </row>
    <row r="108" spans="2:68">
      <c r="B108" s="124">
        <v>2001</v>
      </c>
      <c r="C108" s="100">
        <v>0</v>
      </c>
      <c r="D108" s="100">
        <v>0</v>
      </c>
      <c r="E108" s="100">
        <v>0</v>
      </c>
      <c r="F108" s="100">
        <v>0</v>
      </c>
      <c r="G108" s="100">
        <v>0</v>
      </c>
      <c r="H108" s="100">
        <v>0</v>
      </c>
      <c r="I108" s="100">
        <v>0</v>
      </c>
      <c r="J108" s="100">
        <v>1</v>
      </c>
      <c r="K108" s="100">
        <v>0</v>
      </c>
      <c r="L108" s="100">
        <v>1</v>
      </c>
      <c r="M108" s="100">
        <v>1</v>
      </c>
      <c r="N108" s="100">
        <v>2</v>
      </c>
      <c r="O108" s="100">
        <v>4</v>
      </c>
      <c r="P108" s="100">
        <v>2</v>
      </c>
      <c r="Q108" s="100">
        <v>5</v>
      </c>
      <c r="R108" s="100">
        <v>3</v>
      </c>
      <c r="S108" s="100">
        <v>6</v>
      </c>
      <c r="T108" s="100">
        <v>2</v>
      </c>
      <c r="U108" s="100">
        <v>0</v>
      </c>
      <c r="V108" s="100">
        <v>27</v>
      </c>
      <c r="W108" s="128"/>
      <c r="X108" s="124">
        <v>2001</v>
      </c>
      <c r="Y108" s="100">
        <v>0</v>
      </c>
      <c r="Z108" s="100">
        <v>0</v>
      </c>
      <c r="AA108" s="100">
        <v>0</v>
      </c>
      <c r="AB108" s="100">
        <v>0</v>
      </c>
      <c r="AC108" s="100">
        <v>1</v>
      </c>
      <c r="AD108" s="100">
        <v>2</v>
      </c>
      <c r="AE108" s="100">
        <v>21</v>
      </c>
      <c r="AF108" s="100">
        <v>63</v>
      </c>
      <c r="AG108" s="100">
        <v>126</v>
      </c>
      <c r="AH108" s="100">
        <v>185</v>
      </c>
      <c r="AI108" s="100">
        <v>262</v>
      </c>
      <c r="AJ108" s="100">
        <v>253</v>
      </c>
      <c r="AK108" s="100">
        <v>228</v>
      </c>
      <c r="AL108" s="100">
        <v>242</v>
      </c>
      <c r="AM108" s="100">
        <v>315</v>
      </c>
      <c r="AN108" s="100">
        <v>289</v>
      </c>
      <c r="AO108" s="100">
        <v>273</v>
      </c>
      <c r="AP108" s="100">
        <v>325</v>
      </c>
      <c r="AQ108" s="100">
        <v>0</v>
      </c>
      <c r="AR108" s="100">
        <v>2585</v>
      </c>
      <c r="AS108" s="128"/>
      <c r="AT108" s="124">
        <v>2001</v>
      </c>
      <c r="AU108" s="100">
        <v>0</v>
      </c>
      <c r="AV108" s="100">
        <v>0</v>
      </c>
      <c r="AW108" s="100">
        <v>0</v>
      </c>
      <c r="AX108" s="100">
        <v>0</v>
      </c>
      <c r="AY108" s="100">
        <v>1</v>
      </c>
      <c r="AZ108" s="100">
        <v>2</v>
      </c>
      <c r="BA108" s="100">
        <v>21</v>
      </c>
      <c r="BB108" s="100">
        <v>64</v>
      </c>
      <c r="BC108" s="100">
        <v>126</v>
      </c>
      <c r="BD108" s="100">
        <v>186</v>
      </c>
      <c r="BE108" s="100">
        <v>263</v>
      </c>
      <c r="BF108" s="100">
        <v>255</v>
      </c>
      <c r="BG108" s="100">
        <v>232</v>
      </c>
      <c r="BH108" s="100">
        <v>244</v>
      </c>
      <c r="BI108" s="100">
        <v>320</v>
      </c>
      <c r="BJ108" s="100">
        <v>292</v>
      </c>
      <c r="BK108" s="100">
        <v>279</v>
      </c>
      <c r="BL108" s="100">
        <v>327</v>
      </c>
      <c r="BM108" s="100">
        <v>0</v>
      </c>
      <c r="BN108" s="100">
        <v>2612</v>
      </c>
      <c r="BP108" s="124">
        <v>2001</v>
      </c>
    </row>
    <row r="109" spans="2:68">
      <c r="B109" s="125">
        <v>2002</v>
      </c>
      <c r="C109" s="100">
        <v>0</v>
      </c>
      <c r="D109" s="100">
        <v>0</v>
      </c>
      <c r="E109" s="100">
        <v>0</v>
      </c>
      <c r="F109" s="100">
        <v>0</v>
      </c>
      <c r="G109" s="100">
        <v>0</v>
      </c>
      <c r="H109" s="100">
        <v>0</v>
      </c>
      <c r="I109" s="100">
        <v>0</v>
      </c>
      <c r="J109" s="100">
        <v>0</v>
      </c>
      <c r="K109" s="100">
        <v>0</v>
      </c>
      <c r="L109" s="100">
        <v>0</v>
      </c>
      <c r="M109" s="100">
        <v>4</v>
      </c>
      <c r="N109" s="100">
        <v>2</v>
      </c>
      <c r="O109" s="100">
        <v>2</v>
      </c>
      <c r="P109" s="100">
        <v>1</v>
      </c>
      <c r="Q109" s="100">
        <v>3</v>
      </c>
      <c r="R109" s="100">
        <v>4</v>
      </c>
      <c r="S109" s="100">
        <v>1</v>
      </c>
      <c r="T109" s="100">
        <v>1</v>
      </c>
      <c r="U109" s="100">
        <v>0</v>
      </c>
      <c r="V109" s="100">
        <v>18</v>
      </c>
      <c r="W109" s="128"/>
      <c r="X109" s="125">
        <v>2002</v>
      </c>
      <c r="Y109" s="100">
        <v>0</v>
      </c>
      <c r="Z109" s="100">
        <v>0</v>
      </c>
      <c r="AA109" s="100">
        <v>0</v>
      </c>
      <c r="AB109" s="100">
        <v>0</v>
      </c>
      <c r="AC109" s="100">
        <v>0</v>
      </c>
      <c r="AD109" s="100">
        <v>4</v>
      </c>
      <c r="AE109" s="100">
        <v>24</v>
      </c>
      <c r="AF109" s="100">
        <v>71</v>
      </c>
      <c r="AG109" s="100">
        <v>112</v>
      </c>
      <c r="AH109" s="100">
        <v>173</v>
      </c>
      <c r="AI109" s="100">
        <v>295</v>
      </c>
      <c r="AJ109" s="100">
        <v>289</v>
      </c>
      <c r="AK109" s="100">
        <v>273</v>
      </c>
      <c r="AL109" s="100">
        <v>256</v>
      </c>
      <c r="AM109" s="100">
        <v>245</v>
      </c>
      <c r="AN109" s="100">
        <v>312</v>
      </c>
      <c r="AO109" s="100">
        <v>277</v>
      </c>
      <c r="AP109" s="100">
        <v>367</v>
      </c>
      <c r="AQ109" s="100">
        <v>0</v>
      </c>
      <c r="AR109" s="100">
        <v>2698</v>
      </c>
      <c r="AS109" s="128"/>
      <c r="AT109" s="125">
        <v>2002</v>
      </c>
      <c r="AU109" s="100">
        <v>0</v>
      </c>
      <c r="AV109" s="100">
        <v>0</v>
      </c>
      <c r="AW109" s="100">
        <v>0</v>
      </c>
      <c r="AX109" s="100">
        <v>0</v>
      </c>
      <c r="AY109" s="100">
        <v>0</v>
      </c>
      <c r="AZ109" s="100">
        <v>4</v>
      </c>
      <c r="BA109" s="100">
        <v>24</v>
      </c>
      <c r="BB109" s="100">
        <v>71</v>
      </c>
      <c r="BC109" s="100">
        <v>112</v>
      </c>
      <c r="BD109" s="100">
        <v>173</v>
      </c>
      <c r="BE109" s="100">
        <v>299</v>
      </c>
      <c r="BF109" s="100">
        <v>291</v>
      </c>
      <c r="BG109" s="100">
        <v>275</v>
      </c>
      <c r="BH109" s="100">
        <v>257</v>
      </c>
      <c r="BI109" s="100">
        <v>248</v>
      </c>
      <c r="BJ109" s="100">
        <v>316</v>
      </c>
      <c r="BK109" s="100">
        <v>278</v>
      </c>
      <c r="BL109" s="100">
        <v>368</v>
      </c>
      <c r="BM109" s="100">
        <v>0</v>
      </c>
      <c r="BN109" s="100">
        <v>2716</v>
      </c>
      <c r="BP109" s="125">
        <v>2002</v>
      </c>
    </row>
    <row r="110" spans="2:68">
      <c r="B110" s="124">
        <v>2003</v>
      </c>
      <c r="C110" s="100">
        <v>0</v>
      </c>
      <c r="D110" s="100">
        <v>0</v>
      </c>
      <c r="E110" s="100">
        <v>0</v>
      </c>
      <c r="F110" s="100">
        <v>0</v>
      </c>
      <c r="G110" s="100">
        <v>0</v>
      </c>
      <c r="H110" s="100">
        <v>0</v>
      </c>
      <c r="I110" s="100">
        <v>0</v>
      </c>
      <c r="J110" s="100">
        <v>1</v>
      </c>
      <c r="K110" s="100">
        <v>1</v>
      </c>
      <c r="L110" s="100">
        <v>0</v>
      </c>
      <c r="M110" s="100">
        <v>0</v>
      </c>
      <c r="N110" s="100">
        <v>0</v>
      </c>
      <c r="O110" s="100">
        <v>2</v>
      </c>
      <c r="P110" s="100">
        <v>0</v>
      </c>
      <c r="Q110" s="100">
        <v>2</v>
      </c>
      <c r="R110" s="100">
        <v>1</v>
      </c>
      <c r="S110" s="100">
        <v>2</v>
      </c>
      <c r="T110" s="100">
        <v>0</v>
      </c>
      <c r="U110" s="100">
        <v>0</v>
      </c>
      <c r="V110" s="100">
        <v>9</v>
      </c>
      <c r="W110" s="128"/>
      <c r="X110" s="124">
        <v>2003</v>
      </c>
      <c r="Y110" s="100">
        <v>0</v>
      </c>
      <c r="Z110" s="100">
        <v>0</v>
      </c>
      <c r="AA110" s="100">
        <v>0</v>
      </c>
      <c r="AB110" s="100">
        <v>0</v>
      </c>
      <c r="AC110" s="100">
        <v>0</v>
      </c>
      <c r="AD110" s="100">
        <v>5</v>
      </c>
      <c r="AE110" s="100">
        <v>26</v>
      </c>
      <c r="AF110" s="100">
        <v>65</v>
      </c>
      <c r="AG110" s="100">
        <v>118</v>
      </c>
      <c r="AH110" s="100">
        <v>185</v>
      </c>
      <c r="AI110" s="100">
        <v>242</v>
      </c>
      <c r="AJ110" s="100">
        <v>307</v>
      </c>
      <c r="AK110" s="100">
        <v>289</v>
      </c>
      <c r="AL110" s="100">
        <v>263</v>
      </c>
      <c r="AM110" s="100">
        <v>252</v>
      </c>
      <c r="AN110" s="100">
        <v>301</v>
      </c>
      <c r="AO110" s="100">
        <v>277</v>
      </c>
      <c r="AP110" s="100">
        <v>383</v>
      </c>
      <c r="AQ110" s="100">
        <v>0</v>
      </c>
      <c r="AR110" s="100">
        <v>2713</v>
      </c>
      <c r="AS110" s="128"/>
      <c r="AT110" s="124">
        <v>2003</v>
      </c>
      <c r="AU110" s="100">
        <v>0</v>
      </c>
      <c r="AV110" s="100">
        <v>0</v>
      </c>
      <c r="AW110" s="100">
        <v>0</v>
      </c>
      <c r="AX110" s="100">
        <v>0</v>
      </c>
      <c r="AY110" s="100">
        <v>0</v>
      </c>
      <c r="AZ110" s="100">
        <v>5</v>
      </c>
      <c r="BA110" s="100">
        <v>26</v>
      </c>
      <c r="BB110" s="100">
        <v>66</v>
      </c>
      <c r="BC110" s="100">
        <v>119</v>
      </c>
      <c r="BD110" s="100">
        <v>185</v>
      </c>
      <c r="BE110" s="100">
        <v>242</v>
      </c>
      <c r="BF110" s="100">
        <v>307</v>
      </c>
      <c r="BG110" s="100">
        <v>291</v>
      </c>
      <c r="BH110" s="100">
        <v>263</v>
      </c>
      <c r="BI110" s="100">
        <v>254</v>
      </c>
      <c r="BJ110" s="100">
        <v>302</v>
      </c>
      <c r="BK110" s="100">
        <v>279</v>
      </c>
      <c r="BL110" s="100">
        <v>383</v>
      </c>
      <c r="BM110" s="100">
        <v>0</v>
      </c>
      <c r="BN110" s="100">
        <v>2722</v>
      </c>
      <c r="BP110" s="124">
        <v>2003</v>
      </c>
    </row>
    <row r="111" spans="2:68">
      <c r="B111" s="125">
        <v>2004</v>
      </c>
      <c r="C111" s="100">
        <v>0</v>
      </c>
      <c r="D111" s="100">
        <v>0</v>
      </c>
      <c r="E111" s="100">
        <v>0</v>
      </c>
      <c r="F111" s="100">
        <v>0</v>
      </c>
      <c r="G111" s="100">
        <v>0</v>
      </c>
      <c r="H111" s="100">
        <v>0</v>
      </c>
      <c r="I111" s="100">
        <v>1</v>
      </c>
      <c r="J111" s="100">
        <v>0</v>
      </c>
      <c r="K111" s="100">
        <v>0</v>
      </c>
      <c r="L111" s="100">
        <v>0</v>
      </c>
      <c r="M111" s="100">
        <v>0</v>
      </c>
      <c r="N111" s="100">
        <v>3</v>
      </c>
      <c r="O111" s="100">
        <v>2</v>
      </c>
      <c r="P111" s="100">
        <v>2</v>
      </c>
      <c r="Q111" s="100">
        <v>1</v>
      </c>
      <c r="R111" s="100">
        <v>4</v>
      </c>
      <c r="S111" s="100">
        <v>5</v>
      </c>
      <c r="T111" s="100">
        <v>2</v>
      </c>
      <c r="U111" s="100">
        <v>0</v>
      </c>
      <c r="V111" s="100">
        <v>20</v>
      </c>
      <c r="W111" s="128"/>
      <c r="X111" s="125">
        <v>2004</v>
      </c>
      <c r="Y111" s="100">
        <v>0</v>
      </c>
      <c r="Z111" s="100">
        <v>0</v>
      </c>
      <c r="AA111" s="100">
        <v>0</v>
      </c>
      <c r="AB111" s="100">
        <v>0</v>
      </c>
      <c r="AC111" s="100">
        <v>0</v>
      </c>
      <c r="AD111" s="100">
        <v>5</v>
      </c>
      <c r="AE111" s="100">
        <v>24</v>
      </c>
      <c r="AF111" s="100">
        <v>50</v>
      </c>
      <c r="AG111" s="100">
        <v>109</v>
      </c>
      <c r="AH111" s="100">
        <v>191</v>
      </c>
      <c r="AI111" s="100">
        <v>230</v>
      </c>
      <c r="AJ111" s="100">
        <v>301</v>
      </c>
      <c r="AK111" s="100">
        <v>254</v>
      </c>
      <c r="AL111" s="100">
        <v>285</v>
      </c>
      <c r="AM111" s="100">
        <v>256</v>
      </c>
      <c r="AN111" s="100">
        <v>287</v>
      </c>
      <c r="AO111" s="100">
        <v>288</v>
      </c>
      <c r="AP111" s="100">
        <v>361</v>
      </c>
      <c r="AQ111" s="100">
        <v>0</v>
      </c>
      <c r="AR111" s="100">
        <v>2641</v>
      </c>
      <c r="AS111" s="128"/>
      <c r="AT111" s="125">
        <v>2004</v>
      </c>
      <c r="AU111" s="100">
        <v>0</v>
      </c>
      <c r="AV111" s="100">
        <v>0</v>
      </c>
      <c r="AW111" s="100">
        <v>0</v>
      </c>
      <c r="AX111" s="100">
        <v>0</v>
      </c>
      <c r="AY111" s="100">
        <v>0</v>
      </c>
      <c r="AZ111" s="100">
        <v>5</v>
      </c>
      <c r="BA111" s="100">
        <v>25</v>
      </c>
      <c r="BB111" s="100">
        <v>50</v>
      </c>
      <c r="BC111" s="100">
        <v>109</v>
      </c>
      <c r="BD111" s="100">
        <v>191</v>
      </c>
      <c r="BE111" s="100">
        <v>230</v>
      </c>
      <c r="BF111" s="100">
        <v>304</v>
      </c>
      <c r="BG111" s="100">
        <v>256</v>
      </c>
      <c r="BH111" s="100">
        <v>287</v>
      </c>
      <c r="BI111" s="100">
        <v>257</v>
      </c>
      <c r="BJ111" s="100">
        <v>291</v>
      </c>
      <c r="BK111" s="100">
        <v>293</v>
      </c>
      <c r="BL111" s="100">
        <v>363</v>
      </c>
      <c r="BM111" s="100">
        <v>0</v>
      </c>
      <c r="BN111" s="100">
        <v>2661</v>
      </c>
      <c r="BP111" s="125">
        <v>2004</v>
      </c>
    </row>
    <row r="112" spans="2:68">
      <c r="B112" s="124">
        <v>2005</v>
      </c>
      <c r="C112" s="100">
        <v>0</v>
      </c>
      <c r="D112" s="100">
        <v>0</v>
      </c>
      <c r="E112" s="100">
        <v>0</v>
      </c>
      <c r="F112" s="100">
        <v>0</v>
      </c>
      <c r="G112" s="100">
        <v>0</v>
      </c>
      <c r="H112" s="100">
        <v>0</v>
      </c>
      <c r="I112" s="100">
        <v>0</v>
      </c>
      <c r="J112" s="100">
        <v>0</v>
      </c>
      <c r="K112" s="100">
        <v>0</v>
      </c>
      <c r="L112" s="100">
        <v>0</v>
      </c>
      <c r="M112" s="100">
        <v>2</v>
      </c>
      <c r="N112" s="100">
        <v>2</v>
      </c>
      <c r="O112" s="100">
        <v>1</v>
      </c>
      <c r="P112" s="100">
        <v>1</v>
      </c>
      <c r="Q112" s="100">
        <v>2</v>
      </c>
      <c r="R112" s="100">
        <v>2</v>
      </c>
      <c r="S112" s="100">
        <v>4</v>
      </c>
      <c r="T112" s="100">
        <v>3</v>
      </c>
      <c r="U112" s="100">
        <v>0</v>
      </c>
      <c r="V112" s="100">
        <v>17</v>
      </c>
      <c r="W112" s="128"/>
      <c r="X112" s="124">
        <v>2005</v>
      </c>
      <c r="Y112" s="100">
        <v>0</v>
      </c>
      <c r="Z112" s="100">
        <v>0</v>
      </c>
      <c r="AA112" s="100">
        <v>0</v>
      </c>
      <c r="AB112" s="100">
        <v>1</v>
      </c>
      <c r="AC112" s="100">
        <v>0</v>
      </c>
      <c r="AD112" s="100">
        <v>4</v>
      </c>
      <c r="AE112" s="100">
        <v>26</v>
      </c>
      <c r="AF112" s="100">
        <v>51</v>
      </c>
      <c r="AG112" s="100">
        <v>132</v>
      </c>
      <c r="AH112" s="100">
        <v>192</v>
      </c>
      <c r="AI112" s="100">
        <v>267</v>
      </c>
      <c r="AJ112" s="100">
        <v>293</v>
      </c>
      <c r="AK112" s="100">
        <v>303</v>
      </c>
      <c r="AL112" s="100">
        <v>254</v>
      </c>
      <c r="AM112" s="100">
        <v>234</v>
      </c>
      <c r="AN112" s="100">
        <v>283</v>
      </c>
      <c r="AO112" s="100">
        <v>304</v>
      </c>
      <c r="AP112" s="100">
        <v>375</v>
      </c>
      <c r="AQ112" s="100">
        <v>0</v>
      </c>
      <c r="AR112" s="100">
        <v>2719</v>
      </c>
      <c r="AS112" s="128"/>
      <c r="AT112" s="124">
        <v>2005</v>
      </c>
      <c r="AU112" s="100">
        <v>0</v>
      </c>
      <c r="AV112" s="100">
        <v>0</v>
      </c>
      <c r="AW112" s="100">
        <v>0</v>
      </c>
      <c r="AX112" s="100">
        <v>1</v>
      </c>
      <c r="AY112" s="100">
        <v>0</v>
      </c>
      <c r="AZ112" s="100">
        <v>4</v>
      </c>
      <c r="BA112" s="100">
        <v>26</v>
      </c>
      <c r="BB112" s="100">
        <v>51</v>
      </c>
      <c r="BC112" s="100">
        <v>132</v>
      </c>
      <c r="BD112" s="100">
        <v>192</v>
      </c>
      <c r="BE112" s="100">
        <v>269</v>
      </c>
      <c r="BF112" s="100">
        <v>295</v>
      </c>
      <c r="BG112" s="100">
        <v>304</v>
      </c>
      <c r="BH112" s="100">
        <v>255</v>
      </c>
      <c r="BI112" s="100">
        <v>236</v>
      </c>
      <c r="BJ112" s="100">
        <v>285</v>
      </c>
      <c r="BK112" s="100">
        <v>308</v>
      </c>
      <c r="BL112" s="100">
        <v>378</v>
      </c>
      <c r="BM112" s="100">
        <v>0</v>
      </c>
      <c r="BN112" s="100">
        <v>2736</v>
      </c>
      <c r="BP112" s="124">
        <v>2005</v>
      </c>
    </row>
    <row r="113" spans="2:68">
      <c r="B113" s="124">
        <v>2006</v>
      </c>
      <c r="C113" s="100">
        <v>0</v>
      </c>
      <c r="D113" s="100">
        <v>0</v>
      </c>
      <c r="E113" s="100">
        <v>0</v>
      </c>
      <c r="F113" s="100">
        <v>0</v>
      </c>
      <c r="G113" s="100">
        <v>0</v>
      </c>
      <c r="H113" s="100">
        <v>0</v>
      </c>
      <c r="I113" s="100">
        <v>0</v>
      </c>
      <c r="J113" s="100">
        <v>0</v>
      </c>
      <c r="K113" s="100">
        <v>1</v>
      </c>
      <c r="L113" s="100">
        <v>1</v>
      </c>
      <c r="M113" s="100">
        <v>2</v>
      </c>
      <c r="N113" s="100">
        <v>1</v>
      </c>
      <c r="O113" s="100">
        <v>2</v>
      </c>
      <c r="P113" s="100">
        <v>3</v>
      </c>
      <c r="Q113" s="100">
        <v>1</v>
      </c>
      <c r="R113" s="100">
        <v>8</v>
      </c>
      <c r="S113" s="100">
        <v>2</v>
      </c>
      <c r="T113" s="100">
        <v>5</v>
      </c>
      <c r="U113" s="100">
        <v>0</v>
      </c>
      <c r="V113" s="100">
        <v>26</v>
      </c>
      <c r="X113" s="124">
        <v>2006</v>
      </c>
      <c r="Y113" s="100">
        <v>0</v>
      </c>
      <c r="Z113" s="100">
        <v>0</v>
      </c>
      <c r="AA113" s="100">
        <v>0</v>
      </c>
      <c r="AB113" s="100">
        <v>0</v>
      </c>
      <c r="AC113" s="100">
        <v>2</v>
      </c>
      <c r="AD113" s="100">
        <v>3</v>
      </c>
      <c r="AE113" s="100">
        <v>13</v>
      </c>
      <c r="AF113" s="100">
        <v>53</v>
      </c>
      <c r="AG113" s="100">
        <v>107</v>
      </c>
      <c r="AH113" s="100">
        <v>153</v>
      </c>
      <c r="AI113" s="100">
        <v>237</v>
      </c>
      <c r="AJ113" s="100">
        <v>302</v>
      </c>
      <c r="AK113" s="100">
        <v>286</v>
      </c>
      <c r="AL113" s="100">
        <v>236</v>
      </c>
      <c r="AM113" s="100">
        <v>249</v>
      </c>
      <c r="AN113" s="100">
        <v>262</v>
      </c>
      <c r="AO113" s="100">
        <v>319</v>
      </c>
      <c r="AP113" s="100">
        <v>395</v>
      </c>
      <c r="AQ113" s="100">
        <v>0</v>
      </c>
      <c r="AR113" s="100">
        <v>2617</v>
      </c>
      <c r="AT113" s="124">
        <v>2006</v>
      </c>
      <c r="AU113" s="100">
        <v>0</v>
      </c>
      <c r="AV113" s="100">
        <v>0</v>
      </c>
      <c r="AW113" s="100">
        <v>0</v>
      </c>
      <c r="AX113" s="100">
        <v>0</v>
      </c>
      <c r="AY113" s="100">
        <v>2</v>
      </c>
      <c r="AZ113" s="100">
        <v>3</v>
      </c>
      <c r="BA113" s="100">
        <v>13</v>
      </c>
      <c r="BB113" s="100">
        <v>53</v>
      </c>
      <c r="BC113" s="100">
        <v>108</v>
      </c>
      <c r="BD113" s="100">
        <v>154</v>
      </c>
      <c r="BE113" s="100">
        <v>239</v>
      </c>
      <c r="BF113" s="100">
        <v>303</v>
      </c>
      <c r="BG113" s="100">
        <v>288</v>
      </c>
      <c r="BH113" s="100">
        <v>239</v>
      </c>
      <c r="BI113" s="100">
        <v>250</v>
      </c>
      <c r="BJ113" s="100">
        <v>270</v>
      </c>
      <c r="BK113" s="100">
        <v>321</v>
      </c>
      <c r="BL113" s="100">
        <v>400</v>
      </c>
      <c r="BM113" s="100">
        <v>0</v>
      </c>
      <c r="BN113" s="100">
        <v>2643</v>
      </c>
      <c r="BP113" s="124">
        <v>2006</v>
      </c>
    </row>
    <row r="114" spans="2:68">
      <c r="B114" s="124">
        <v>2007</v>
      </c>
      <c r="C114" s="100">
        <v>0</v>
      </c>
      <c r="D114" s="100">
        <v>0</v>
      </c>
      <c r="E114" s="100">
        <v>0</v>
      </c>
      <c r="F114" s="100">
        <v>0</v>
      </c>
      <c r="G114" s="100">
        <v>0</v>
      </c>
      <c r="H114" s="100">
        <v>0</v>
      </c>
      <c r="I114" s="100">
        <v>0</v>
      </c>
      <c r="J114" s="100">
        <v>0</v>
      </c>
      <c r="K114" s="100">
        <v>0</v>
      </c>
      <c r="L114" s="100">
        <v>1</v>
      </c>
      <c r="M114" s="100">
        <v>1</v>
      </c>
      <c r="N114" s="100">
        <v>5</v>
      </c>
      <c r="O114" s="100">
        <v>1</v>
      </c>
      <c r="P114" s="100">
        <v>2</v>
      </c>
      <c r="Q114" s="100">
        <v>1</v>
      </c>
      <c r="R114" s="100">
        <v>9</v>
      </c>
      <c r="S114" s="100">
        <v>1</v>
      </c>
      <c r="T114" s="100">
        <v>5</v>
      </c>
      <c r="U114" s="100">
        <v>0</v>
      </c>
      <c r="V114" s="100">
        <v>26</v>
      </c>
      <c r="X114" s="124">
        <v>2007</v>
      </c>
      <c r="Y114" s="100">
        <v>0</v>
      </c>
      <c r="Z114" s="100">
        <v>0</v>
      </c>
      <c r="AA114" s="100">
        <v>0</v>
      </c>
      <c r="AB114" s="100">
        <v>0</v>
      </c>
      <c r="AC114" s="100">
        <v>0</v>
      </c>
      <c r="AD114" s="100">
        <v>7</v>
      </c>
      <c r="AE114" s="100">
        <v>13</v>
      </c>
      <c r="AF114" s="100">
        <v>69</v>
      </c>
      <c r="AG114" s="100">
        <v>98</v>
      </c>
      <c r="AH114" s="100">
        <v>155</v>
      </c>
      <c r="AI114" s="100">
        <v>221</v>
      </c>
      <c r="AJ114" s="100">
        <v>286</v>
      </c>
      <c r="AK114" s="100">
        <v>297</v>
      </c>
      <c r="AL114" s="100">
        <v>281</v>
      </c>
      <c r="AM114" s="100">
        <v>254</v>
      </c>
      <c r="AN114" s="100">
        <v>262</v>
      </c>
      <c r="AO114" s="100">
        <v>327</v>
      </c>
      <c r="AP114" s="100">
        <v>413</v>
      </c>
      <c r="AQ114" s="100">
        <v>0</v>
      </c>
      <c r="AR114" s="100">
        <v>2683</v>
      </c>
      <c r="AT114" s="124">
        <v>2007</v>
      </c>
      <c r="AU114" s="100">
        <v>0</v>
      </c>
      <c r="AV114" s="100">
        <v>0</v>
      </c>
      <c r="AW114" s="100">
        <v>0</v>
      </c>
      <c r="AX114" s="100">
        <v>0</v>
      </c>
      <c r="AY114" s="100">
        <v>0</v>
      </c>
      <c r="AZ114" s="100">
        <v>7</v>
      </c>
      <c r="BA114" s="100">
        <v>13</v>
      </c>
      <c r="BB114" s="100">
        <v>69</v>
      </c>
      <c r="BC114" s="100">
        <v>98</v>
      </c>
      <c r="BD114" s="100">
        <v>156</v>
      </c>
      <c r="BE114" s="100">
        <v>222</v>
      </c>
      <c r="BF114" s="100">
        <v>291</v>
      </c>
      <c r="BG114" s="100">
        <v>298</v>
      </c>
      <c r="BH114" s="100">
        <v>283</v>
      </c>
      <c r="BI114" s="100">
        <v>255</v>
      </c>
      <c r="BJ114" s="100">
        <v>271</v>
      </c>
      <c r="BK114" s="100">
        <v>328</v>
      </c>
      <c r="BL114" s="100">
        <v>418</v>
      </c>
      <c r="BM114" s="100">
        <v>0</v>
      </c>
      <c r="BN114" s="100">
        <v>2709</v>
      </c>
      <c r="BP114" s="124">
        <v>2007</v>
      </c>
    </row>
    <row r="115" spans="2:68">
      <c r="B115" s="124">
        <v>2008</v>
      </c>
      <c r="C115" s="100">
        <v>0</v>
      </c>
      <c r="D115" s="100">
        <v>0</v>
      </c>
      <c r="E115" s="100">
        <v>0</v>
      </c>
      <c r="F115" s="100">
        <v>0</v>
      </c>
      <c r="G115" s="100">
        <v>0</v>
      </c>
      <c r="H115" s="100">
        <v>0</v>
      </c>
      <c r="I115" s="100">
        <v>0</v>
      </c>
      <c r="J115" s="100">
        <v>0</v>
      </c>
      <c r="K115" s="100">
        <v>0</v>
      </c>
      <c r="L115" s="100">
        <v>1</v>
      </c>
      <c r="M115" s="100">
        <v>0</v>
      </c>
      <c r="N115" s="100">
        <v>1</v>
      </c>
      <c r="O115" s="100">
        <v>4</v>
      </c>
      <c r="P115" s="100">
        <v>1</v>
      </c>
      <c r="Q115" s="100">
        <v>3</v>
      </c>
      <c r="R115" s="100">
        <v>1</v>
      </c>
      <c r="S115" s="100">
        <v>2</v>
      </c>
      <c r="T115" s="100">
        <v>1</v>
      </c>
      <c r="U115" s="100">
        <v>0</v>
      </c>
      <c r="V115" s="100">
        <v>14</v>
      </c>
      <c r="X115" s="124">
        <v>2008</v>
      </c>
      <c r="Y115" s="100">
        <v>0</v>
      </c>
      <c r="Z115" s="100">
        <v>0</v>
      </c>
      <c r="AA115" s="100">
        <v>0</v>
      </c>
      <c r="AB115" s="100">
        <v>1</v>
      </c>
      <c r="AC115" s="100">
        <v>1</v>
      </c>
      <c r="AD115" s="100">
        <v>3</v>
      </c>
      <c r="AE115" s="100">
        <v>16</v>
      </c>
      <c r="AF115" s="100">
        <v>57</v>
      </c>
      <c r="AG115" s="100">
        <v>120</v>
      </c>
      <c r="AH115" s="100">
        <v>189</v>
      </c>
      <c r="AI115" s="100">
        <v>227</v>
      </c>
      <c r="AJ115" s="100">
        <v>283</v>
      </c>
      <c r="AK115" s="100">
        <v>329</v>
      </c>
      <c r="AL115" s="100">
        <v>269</v>
      </c>
      <c r="AM115" s="100">
        <v>244</v>
      </c>
      <c r="AN115" s="100">
        <v>276</v>
      </c>
      <c r="AO115" s="100">
        <v>335</v>
      </c>
      <c r="AP115" s="100">
        <v>425</v>
      </c>
      <c r="AQ115" s="100">
        <v>0</v>
      </c>
      <c r="AR115" s="100">
        <v>2775</v>
      </c>
      <c r="AT115" s="124">
        <v>2008</v>
      </c>
      <c r="AU115" s="100">
        <v>0</v>
      </c>
      <c r="AV115" s="100">
        <v>0</v>
      </c>
      <c r="AW115" s="100">
        <v>0</v>
      </c>
      <c r="AX115" s="100">
        <v>1</v>
      </c>
      <c r="AY115" s="100">
        <v>1</v>
      </c>
      <c r="AZ115" s="100">
        <v>3</v>
      </c>
      <c r="BA115" s="100">
        <v>16</v>
      </c>
      <c r="BB115" s="100">
        <v>57</v>
      </c>
      <c r="BC115" s="100">
        <v>120</v>
      </c>
      <c r="BD115" s="100">
        <v>190</v>
      </c>
      <c r="BE115" s="100">
        <v>227</v>
      </c>
      <c r="BF115" s="100">
        <v>284</v>
      </c>
      <c r="BG115" s="100">
        <v>333</v>
      </c>
      <c r="BH115" s="100">
        <v>270</v>
      </c>
      <c r="BI115" s="100">
        <v>247</v>
      </c>
      <c r="BJ115" s="100">
        <v>277</v>
      </c>
      <c r="BK115" s="100">
        <v>337</v>
      </c>
      <c r="BL115" s="100">
        <v>426</v>
      </c>
      <c r="BM115" s="100">
        <v>0</v>
      </c>
      <c r="BN115" s="100">
        <v>2789</v>
      </c>
      <c r="BP115" s="124">
        <v>2008</v>
      </c>
    </row>
    <row r="116" spans="2:68">
      <c r="B116" s="124">
        <v>2009</v>
      </c>
      <c r="C116" s="100">
        <v>0</v>
      </c>
      <c r="D116" s="100">
        <v>0</v>
      </c>
      <c r="E116" s="100">
        <v>0</v>
      </c>
      <c r="F116" s="100">
        <v>0</v>
      </c>
      <c r="G116" s="100">
        <v>0</v>
      </c>
      <c r="H116" s="100">
        <v>0</v>
      </c>
      <c r="I116" s="100">
        <v>0</v>
      </c>
      <c r="J116" s="100">
        <v>0</v>
      </c>
      <c r="K116" s="100">
        <v>1</v>
      </c>
      <c r="L116" s="100">
        <v>0</v>
      </c>
      <c r="M116" s="100">
        <v>3</v>
      </c>
      <c r="N116" s="100">
        <v>2</v>
      </c>
      <c r="O116" s="100">
        <v>4</v>
      </c>
      <c r="P116" s="100">
        <v>3</v>
      </c>
      <c r="Q116" s="100">
        <v>4</v>
      </c>
      <c r="R116" s="100">
        <v>1</v>
      </c>
      <c r="S116" s="100">
        <v>3</v>
      </c>
      <c r="T116" s="100">
        <v>6</v>
      </c>
      <c r="U116" s="100">
        <v>0</v>
      </c>
      <c r="V116" s="100">
        <v>27</v>
      </c>
      <c r="X116" s="124">
        <v>2009</v>
      </c>
      <c r="Y116" s="100">
        <v>0</v>
      </c>
      <c r="Z116" s="100">
        <v>0</v>
      </c>
      <c r="AA116" s="100">
        <v>0</v>
      </c>
      <c r="AB116" s="100">
        <v>0</v>
      </c>
      <c r="AC116" s="100">
        <v>0</v>
      </c>
      <c r="AD116" s="100">
        <v>9</v>
      </c>
      <c r="AE116" s="100">
        <v>21</v>
      </c>
      <c r="AF116" s="100">
        <v>47</v>
      </c>
      <c r="AG116" s="100">
        <v>94</v>
      </c>
      <c r="AH116" s="100">
        <v>177</v>
      </c>
      <c r="AI116" s="100">
        <v>257</v>
      </c>
      <c r="AJ116" s="100">
        <v>268</v>
      </c>
      <c r="AK116" s="100">
        <v>319</v>
      </c>
      <c r="AL116" s="100">
        <v>288</v>
      </c>
      <c r="AM116" s="100">
        <v>271</v>
      </c>
      <c r="AN116" s="100">
        <v>275</v>
      </c>
      <c r="AO116" s="100">
        <v>298</v>
      </c>
      <c r="AP116" s="100">
        <v>448</v>
      </c>
      <c r="AQ116" s="100">
        <v>0</v>
      </c>
      <c r="AR116" s="100">
        <v>2772</v>
      </c>
      <c r="AT116" s="124">
        <v>2009</v>
      </c>
      <c r="AU116" s="100">
        <v>0</v>
      </c>
      <c r="AV116" s="100">
        <v>0</v>
      </c>
      <c r="AW116" s="100">
        <v>0</v>
      </c>
      <c r="AX116" s="100">
        <v>0</v>
      </c>
      <c r="AY116" s="100">
        <v>0</v>
      </c>
      <c r="AZ116" s="100">
        <v>9</v>
      </c>
      <c r="BA116" s="100">
        <v>21</v>
      </c>
      <c r="BB116" s="100">
        <v>47</v>
      </c>
      <c r="BC116" s="100">
        <v>95</v>
      </c>
      <c r="BD116" s="100">
        <v>177</v>
      </c>
      <c r="BE116" s="100">
        <v>260</v>
      </c>
      <c r="BF116" s="100">
        <v>270</v>
      </c>
      <c r="BG116" s="100">
        <v>323</v>
      </c>
      <c r="BH116" s="100">
        <v>291</v>
      </c>
      <c r="BI116" s="100">
        <v>275</v>
      </c>
      <c r="BJ116" s="100">
        <v>276</v>
      </c>
      <c r="BK116" s="100">
        <v>301</v>
      </c>
      <c r="BL116" s="100">
        <v>454</v>
      </c>
      <c r="BM116" s="100">
        <v>0</v>
      </c>
      <c r="BN116" s="100">
        <v>2799</v>
      </c>
      <c r="BP116" s="124">
        <v>2009</v>
      </c>
    </row>
    <row r="117" spans="2:68">
      <c r="B117" s="124">
        <v>2010</v>
      </c>
      <c r="C117" s="100">
        <v>0</v>
      </c>
      <c r="D117" s="100">
        <v>0</v>
      </c>
      <c r="E117" s="100">
        <v>0</v>
      </c>
      <c r="F117" s="100">
        <v>0</v>
      </c>
      <c r="G117" s="100">
        <v>0</v>
      </c>
      <c r="H117" s="100">
        <v>0</v>
      </c>
      <c r="I117" s="100">
        <v>0</v>
      </c>
      <c r="J117" s="100">
        <v>0</v>
      </c>
      <c r="K117" s="100">
        <v>0</v>
      </c>
      <c r="L117" s="100">
        <v>0</v>
      </c>
      <c r="M117" s="100">
        <v>0</v>
      </c>
      <c r="N117" s="100">
        <v>2</v>
      </c>
      <c r="O117" s="100">
        <v>4</v>
      </c>
      <c r="P117" s="100">
        <v>1</v>
      </c>
      <c r="Q117" s="100">
        <v>4</v>
      </c>
      <c r="R117" s="100">
        <v>3</v>
      </c>
      <c r="S117" s="100">
        <v>2</v>
      </c>
      <c r="T117" s="100">
        <v>8</v>
      </c>
      <c r="U117" s="100">
        <v>0</v>
      </c>
      <c r="V117" s="100">
        <v>24</v>
      </c>
      <c r="X117" s="124">
        <v>2010</v>
      </c>
      <c r="Y117" s="100">
        <v>0</v>
      </c>
      <c r="Z117" s="100">
        <v>0</v>
      </c>
      <c r="AA117" s="100">
        <v>0</v>
      </c>
      <c r="AB117" s="100">
        <v>0</v>
      </c>
      <c r="AC117" s="100">
        <v>0</v>
      </c>
      <c r="AD117" s="100">
        <v>5</v>
      </c>
      <c r="AE117" s="100">
        <v>16</v>
      </c>
      <c r="AF117" s="100">
        <v>47</v>
      </c>
      <c r="AG117" s="100">
        <v>96</v>
      </c>
      <c r="AH117" s="100">
        <v>175</v>
      </c>
      <c r="AI117" s="100">
        <v>211</v>
      </c>
      <c r="AJ117" s="100">
        <v>279</v>
      </c>
      <c r="AK117" s="100">
        <v>312</v>
      </c>
      <c r="AL117" s="100">
        <v>296</v>
      </c>
      <c r="AM117" s="100">
        <v>273</v>
      </c>
      <c r="AN117" s="100">
        <v>270</v>
      </c>
      <c r="AO117" s="100">
        <v>327</v>
      </c>
      <c r="AP117" s="100">
        <v>535</v>
      </c>
      <c r="AQ117" s="100">
        <v>0</v>
      </c>
      <c r="AR117" s="100">
        <v>2842</v>
      </c>
      <c r="AT117" s="124">
        <v>2010</v>
      </c>
      <c r="AU117" s="100">
        <v>0</v>
      </c>
      <c r="AV117" s="100">
        <v>0</v>
      </c>
      <c r="AW117" s="100">
        <v>0</v>
      </c>
      <c r="AX117" s="100">
        <v>0</v>
      </c>
      <c r="AY117" s="100">
        <v>0</v>
      </c>
      <c r="AZ117" s="100">
        <v>5</v>
      </c>
      <c r="BA117" s="100">
        <v>16</v>
      </c>
      <c r="BB117" s="100">
        <v>47</v>
      </c>
      <c r="BC117" s="100">
        <v>96</v>
      </c>
      <c r="BD117" s="100">
        <v>175</v>
      </c>
      <c r="BE117" s="100">
        <v>211</v>
      </c>
      <c r="BF117" s="100">
        <v>281</v>
      </c>
      <c r="BG117" s="100">
        <v>316</v>
      </c>
      <c r="BH117" s="100">
        <v>297</v>
      </c>
      <c r="BI117" s="100">
        <v>277</v>
      </c>
      <c r="BJ117" s="100">
        <v>273</v>
      </c>
      <c r="BK117" s="100">
        <v>329</v>
      </c>
      <c r="BL117" s="100">
        <v>543</v>
      </c>
      <c r="BM117" s="100">
        <v>0</v>
      </c>
      <c r="BN117" s="100">
        <v>2866</v>
      </c>
      <c r="BP117" s="124">
        <v>2010</v>
      </c>
    </row>
    <row r="118" spans="2:68">
      <c r="B118" s="124">
        <v>2011</v>
      </c>
      <c r="C118" s="100">
        <v>0</v>
      </c>
      <c r="D118" s="100">
        <v>0</v>
      </c>
      <c r="E118" s="100">
        <v>0</v>
      </c>
      <c r="F118" s="100">
        <v>0</v>
      </c>
      <c r="G118" s="100">
        <v>0</v>
      </c>
      <c r="H118" s="100">
        <v>0</v>
      </c>
      <c r="I118" s="100">
        <v>0</v>
      </c>
      <c r="J118" s="100">
        <v>0</v>
      </c>
      <c r="K118" s="100">
        <v>0</v>
      </c>
      <c r="L118" s="100">
        <v>0</v>
      </c>
      <c r="M118" s="100">
        <v>0</v>
      </c>
      <c r="N118" s="100">
        <v>2</v>
      </c>
      <c r="O118" s="100">
        <v>4</v>
      </c>
      <c r="P118" s="100">
        <v>3</v>
      </c>
      <c r="Q118" s="100">
        <v>0</v>
      </c>
      <c r="R118" s="100">
        <v>4</v>
      </c>
      <c r="S118" s="100">
        <v>4</v>
      </c>
      <c r="T118" s="100">
        <v>6</v>
      </c>
      <c r="U118" s="100">
        <v>0</v>
      </c>
      <c r="V118" s="100">
        <v>23</v>
      </c>
      <c r="X118" s="124">
        <v>2011</v>
      </c>
      <c r="Y118" s="100">
        <v>0</v>
      </c>
      <c r="Z118" s="100">
        <v>0</v>
      </c>
      <c r="AA118" s="100">
        <v>0</v>
      </c>
      <c r="AB118" s="100">
        <v>0</v>
      </c>
      <c r="AC118" s="100">
        <v>0</v>
      </c>
      <c r="AD118" s="100">
        <v>6</v>
      </c>
      <c r="AE118" s="100">
        <v>17</v>
      </c>
      <c r="AF118" s="100">
        <v>45</v>
      </c>
      <c r="AG118" s="100">
        <v>105</v>
      </c>
      <c r="AH118" s="100">
        <v>177</v>
      </c>
      <c r="AI118" s="100">
        <v>221</v>
      </c>
      <c r="AJ118" s="100">
        <v>267</v>
      </c>
      <c r="AK118" s="100">
        <v>335</v>
      </c>
      <c r="AL118" s="100">
        <v>307</v>
      </c>
      <c r="AM118" s="100">
        <v>308</v>
      </c>
      <c r="AN118" s="100">
        <v>269</v>
      </c>
      <c r="AO118" s="100">
        <v>338</v>
      </c>
      <c r="AP118" s="100">
        <v>520</v>
      </c>
      <c r="AQ118" s="100">
        <v>0</v>
      </c>
      <c r="AR118" s="100">
        <v>2915</v>
      </c>
      <c r="AT118" s="124">
        <v>2011</v>
      </c>
      <c r="AU118" s="100">
        <v>0</v>
      </c>
      <c r="AV118" s="100">
        <v>0</v>
      </c>
      <c r="AW118" s="100">
        <v>0</v>
      </c>
      <c r="AX118" s="100">
        <v>0</v>
      </c>
      <c r="AY118" s="100">
        <v>0</v>
      </c>
      <c r="AZ118" s="100">
        <v>6</v>
      </c>
      <c r="BA118" s="100">
        <v>17</v>
      </c>
      <c r="BB118" s="100">
        <v>45</v>
      </c>
      <c r="BC118" s="100">
        <v>105</v>
      </c>
      <c r="BD118" s="100">
        <v>177</v>
      </c>
      <c r="BE118" s="100">
        <v>221</v>
      </c>
      <c r="BF118" s="100">
        <v>269</v>
      </c>
      <c r="BG118" s="100">
        <v>339</v>
      </c>
      <c r="BH118" s="100">
        <v>310</v>
      </c>
      <c r="BI118" s="100">
        <v>308</v>
      </c>
      <c r="BJ118" s="100">
        <v>273</v>
      </c>
      <c r="BK118" s="100">
        <v>342</v>
      </c>
      <c r="BL118" s="100">
        <v>526</v>
      </c>
      <c r="BM118" s="100">
        <v>0</v>
      </c>
      <c r="BN118" s="100">
        <v>2938</v>
      </c>
      <c r="BP118" s="124">
        <v>2011</v>
      </c>
    </row>
    <row r="119" spans="2:68">
      <c r="B119" s="124">
        <v>2012</v>
      </c>
      <c r="C119" s="100">
        <v>0</v>
      </c>
      <c r="D119" s="100">
        <v>0</v>
      </c>
      <c r="E119" s="100">
        <v>0</v>
      </c>
      <c r="F119" s="100">
        <v>0</v>
      </c>
      <c r="G119" s="100">
        <v>0</v>
      </c>
      <c r="H119" s="100">
        <v>0</v>
      </c>
      <c r="I119" s="100">
        <v>0</v>
      </c>
      <c r="J119" s="100">
        <v>0</v>
      </c>
      <c r="K119" s="100">
        <v>0</v>
      </c>
      <c r="L119" s="100">
        <v>1</v>
      </c>
      <c r="M119" s="100">
        <v>0</v>
      </c>
      <c r="N119" s="100">
        <v>3</v>
      </c>
      <c r="O119" s="100">
        <v>3</v>
      </c>
      <c r="P119" s="100">
        <v>3</v>
      </c>
      <c r="Q119" s="100">
        <v>2</v>
      </c>
      <c r="R119" s="100">
        <v>5</v>
      </c>
      <c r="S119" s="100">
        <v>4</v>
      </c>
      <c r="T119" s="100">
        <v>3</v>
      </c>
      <c r="U119" s="100">
        <v>0</v>
      </c>
      <c r="V119" s="100">
        <v>24</v>
      </c>
      <c r="X119" s="124">
        <v>2012</v>
      </c>
      <c r="Y119" s="100">
        <v>0</v>
      </c>
      <c r="Z119" s="100">
        <v>0</v>
      </c>
      <c r="AA119" s="100">
        <v>0</v>
      </c>
      <c r="AB119" s="100">
        <v>0</v>
      </c>
      <c r="AC119" s="100">
        <v>2</v>
      </c>
      <c r="AD119" s="100">
        <v>2</v>
      </c>
      <c r="AE119" s="100">
        <v>19</v>
      </c>
      <c r="AF119" s="100">
        <v>37</v>
      </c>
      <c r="AG119" s="100">
        <v>77</v>
      </c>
      <c r="AH119" s="100">
        <v>169</v>
      </c>
      <c r="AI119" s="100">
        <v>228</v>
      </c>
      <c r="AJ119" s="100">
        <v>275</v>
      </c>
      <c r="AK119" s="100">
        <v>296</v>
      </c>
      <c r="AL119" s="100">
        <v>327</v>
      </c>
      <c r="AM119" s="100">
        <v>316</v>
      </c>
      <c r="AN119" s="100">
        <v>256</v>
      </c>
      <c r="AO119" s="100">
        <v>307</v>
      </c>
      <c r="AP119" s="100">
        <v>484</v>
      </c>
      <c r="AQ119" s="100">
        <v>0</v>
      </c>
      <c r="AR119" s="100">
        <v>2795</v>
      </c>
      <c r="AT119" s="124">
        <v>2012</v>
      </c>
      <c r="AU119" s="100">
        <v>0</v>
      </c>
      <c r="AV119" s="100">
        <v>0</v>
      </c>
      <c r="AW119" s="100">
        <v>0</v>
      </c>
      <c r="AX119" s="100">
        <v>0</v>
      </c>
      <c r="AY119" s="100">
        <v>2</v>
      </c>
      <c r="AZ119" s="100">
        <v>2</v>
      </c>
      <c r="BA119" s="100">
        <v>19</v>
      </c>
      <c r="BB119" s="100">
        <v>37</v>
      </c>
      <c r="BC119" s="100">
        <v>77</v>
      </c>
      <c r="BD119" s="100">
        <v>170</v>
      </c>
      <c r="BE119" s="100">
        <v>228</v>
      </c>
      <c r="BF119" s="100">
        <v>278</v>
      </c>
      <c r="BG119" s="100">
        <v>299</v>
      </c>
      <c r="BH119" s="100">
        <v>330</v>
      </c>
      <c r="BI119" s="100">
        <v>318</v>
      </c>
      <c r="BJ119" s="100">
        <v>261</v>
      </c>
      <c r="BK119" s="100">
        <v>311</v>
      </c>
      <c r="BL119" s="100">
        <v>487</v>
      </c>
      <c r="BM119" s="100">
        <v>0</v>
      </c>
      <c r="BN119" s="100">
        <v>2819</v>
      </c>
      <c r="BP119" s="124">
        <v>2012</v>
      </c>
    </row>
    <row r="120" spans="2:68">
      <c r="B120" s="124">
        <v>2013</v>
      </c>
      <c r="C120" s="100">
        <v>0</v>
      </c>
      <c r="D120" s="100">
        <v>0</v>
      </c>
      <c r="E120" s="100">
        <v>0</v>
      </c>
      <c r="F120" s="100">
        <v>0</v>
      </c>
      <c r="G120" s="100">
        <v>0</v>
      </c>
      <c r="H120" s="100">
        <v>0</v>
      </c>
      <c r="I120" s="100">
        <v>0</v>
      </c>
      <c r="J120" s="100">
        <v>0</v>
      </c>
      <c r="K120" s="100">
        <v>0</v>
      </c>
      <c r="L120" s="100">
        <v>2</v>
      </c>
      <c r="M120" s="100">
        <v>2</v>
      </c>
      <c r="N120" s="100">
        <v>0</v>
      </c>
      <c r="O120" s="100">
        <v>3</v>
      </c>
      <c r="P120" s="100">
        <v>7</v>
      </c>
      <c r="Q120" s="100">
        <v>2</v>
      </c>
      <c r="R120" s="100">
        <v>2</v>
      </c>
      <c r="S120" s="100">
        <v>8</v>
      </c>
      <c r="T120" s="100">
        <v>4</v>
      </c>
      <c r="U120" s="100">
        <v>0</v>
      </c>
      <c r="V120" s="100">
        <v>30</v>
      </c>
      <c r="X120" s="124">
        <v>2013</v>
      </c>
      <c r="Y120" s="100">
        <v>0</v>
      </c>
      <c r="Z120" s="100">
        <v>0</v>
      </c>
      <c r="AA120" s="100">
        <v>0</v>
      </c>
      <c r="AB120" s="100">
        <v>0</v>
      </c>
      <c r="AC120" s="100">
        <v>0</v>
      </c>
      <c r="AD120" s="100">
        <v>5</v>
      </c>
      <c r="AE120" s="100">
        <v>9</v>
      </c>
      <c r="AF120" s="100">
        <v>47</v>
      </c>
      <c r="AG120" s="100">
        <v>90</v>
      </c>
      <c r="AH120" s="100">
        <v>153</v>
      </c>
      <c r="AI120" s="100">
        <v>238</v>
      </c>
      <c r="AJ120" s="100">
        <v>271</v>
      </c>
      <c r="AK120" s="100">
        <v>302</v>
      </c>
      <c r="AL120" s="100">
        <v>328</v>
      </c>
      <c r="AM120" s="100">
        <v>280</v>
      </c>
      <c r="AN120" s="100">
        <v>274</v>
      </c>
      <c r="AO120" s="100">
        <v>321</v>
      </c>
      <c r="AP120" s="100">
        <v>544</v>
      </c>
      <c r="AQ120" s="100">
        <v>0</v>
      </c>
      <c r="AR120" s="100">
        <v>2862</v>
      </c>
      <c r="AT120" s="124">
        <v>2013</v>
      </c>
      <c r="AU120" s="100">
        <v>0</v>
      </c>
      <c r="AV120" s="100">
        <v>0</v>
      </c>
      <c r="AW120" s="100">
        <v>0</v>
      </c>
      <c r="AX120" s="100">
        <v>0</v>
      </c>
      <c r="AY120" s="100">
        <v>0</v>
      </c>
      <c r="AZ120" s="100">
        <v>5</v>
      </c>
      <c r="BA120" s="100">
        <v>9</v>
      </c>
      <c r="BB120" s="100">
        <v>47</v>
      </c>
      <c r="BC120" s="100">
        <v>90</v>
      </c>
      <c r="BD120" s="100">
        <v>155</v>
      </c>
      <c r="BE120" s="100">
        <v>240</v>
      </c>
      <c r="BF120" s="100">
        <v>271</v>
      </c>
      <c r="BG120" s="100">
        <v>305</v>
      </c>
      <c r="BH120" s="100">
        <v>335</v>
      </c>
      <c r="BI120" s="100">
        <v>282</v>
      </c>
      <c r="BJ120" s="100">
        <v>276</v>
      </c>
      <c r="BK120" s="100">
        <v>329</v>
      </c>
      <c r="BL120" s="100">
        <v>548</v>
      </c>
      <c r="BM120" s="100">
        <v>0</v>
      </c>
      <c r="BN120" s="100">
        <v>2892</v>
      </c>
      <c r="BP120" s="124">
        <v>2013</v>
      </c>
    </row>
    <row r="121" spans="2:68">
      <c r="B121" s="124">
        <v>2014</v>
      </c>
      <c r="C121" s="100">
        <v>0</v>
      </c>
      <c r="D121" s="100">
        <v>0</v>
      </c>
      <c r="E121" s="100">
        <v>0</v>
      </c>
      <c r="F121" s="100">
        <v>0</v>
      </c>
      <c r="G121" s="100">
        <v>0</v>
      </c>
      <c r="H121" s="100">
        <v>0</v>
      </c>
      <c r="I121" s="100">
        <v>1</v>
      </c>
      <c r="J121" s="100">
        <v>0</v>
      </c>
      <c r="K121" s="100">
        <v>1</v>
      </c>
      <c r="L121" s="100">
        <v>1</v>
      </c>
      <c r="M121" s="100">
        <v>1</v>
      </c>
      <c r="N121" s="100">
        <v>1</v>
      </c>
      <c r="O121" s="100">
        <v>5</v>
      </c>
      <c r="P121" s="100">
        <v>3</v>
      </c>
      <c r="Q121" s="100">
        <v>4</v>
      </c>
      <c r="R121" s="100">
        <v>7</v>
      </c>
      <c r="S121" s="100">
        <v>1</v>
      </c>
      <c r="T121" s="100">
        <v>5</v>
      </c>
      <c r="U121" s="100">
        <v>0</v>
      </c>
      <c r="V121" s="100">
        <v>30</v>
      </c>
      <c r="X121" s="124">
        <v>2014</v>
      </c>
      <c r="Y121" s="100">
        <v>0</v>
      </c>
      <c r="Z121" s="100">
        <v>0</v>
      </c>
      <c r="AA121" s="100">
        <v>0</v>
      </c>
      <c r="AB121" s="100">
        <v>0</v>
      </c>
      <c r="AC121" s="100">
        <v>0</v>
      </c>
      <c r="AD121" s="100">
        <v>2</v>
      </c>
      <c r="AE121" s="100">
        <v>21</v>
      </c>
      <c r="AF121" s="100">
        <v>35</v>
      </c>
      <c r="AG121" s="100">
        <v>85</v>
      </c>
      <c r="AH121" s="100">
        <v>135</v>
      </c>
      <c r="AI121" s="100">
        <v>234</v>
      </c>
      <c r="AJ121" s="100">
        <v>253</v>
      </c>
      <c r="AK121" s="100">
        <v>281</v>
      </c>
      <c r="AL121" s="100">
        <v>331</v>
      </c>
      <c r="AM121" s="100">
        <v>305</v>
      </c>
      <c r="AN121" s="100">
        <v>281</v>
      </c>
      <c r="AO121" s="100">
        <v>301</v>
      </c>
      <c r="AP121" s="100">
        <v>550</v>
      </c>
      <c r="AQ121" s="100">
        <v>0</v>
      </c>
      <c r="AR121" s="100">
        <v>2814</v>
      </c>
      <c r="AT121" s="124">
        <v>2014</v>
      </c>
      <c r="AU121" s="100">
        <v>0</v>
      </c>
      <c r="AV121" s="100">
        <v>0</v>
      </c>
      <c r="AW121" s="100">
        <v>0</v>
      </c>
      <c r="AX121" s="100">
        <v>0</v>
      </c>
      <c r="AY121" s="100">
        <v>0</v>
      </c>
      <c r="AZ121" s="100">
        <v>2</v>
      </c>
      <c r="BA121" s="100">
        <v>22</v>
      </c>
      <c r="BB121" s="100">
        <v>35</v>
      </c>
      <c r="BC121" s="100">
        <v>86</v>
      </c>
      <c r="BD121" s="100">
        <v>136</v>
      </c>
      <c r="BE121" s="100">
        <v>235</v>
      </c>
      <c r="BF121" s="100">
        <v>254</v>
      </c>
      <c r="BG121" s="100">
        <v>286</v>
      </c>
      <c r="BH121" s="100">
        <v>334</v>
      </c>
      <c r="BI121" s="100">
        <v>309</v>
      </c>
      <c r="BJ121" s="100">
        <v>288</v>
      </c>
      <c r="BK121" s="100">
        <v>302</v>
      </c>
      <c r="BL121" s="100">
        <v>555</v>
      </c>
      <c r="BM121" s="100">
        <v>0</v>
      </c>
      <c r="BN121" s="100">
        <v>2844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t="s">
        <v>204</v>
      </c>
      <c r="W14" s="126"/>
      <c r="X14" s="114">
        <v>1907</v>
      </c>
      <c r="Y14" s="100">
        <v>0.41446450000000001</v>
      </c>
      <c r="Z14" s="100">
        <v>0</v>
      </c>
      <c r="AA14" s="100">
        <v>0</v>
      </c>
      <c r="AB14" s="100">
        <v>0</v>
      </c>
      <c r="AC14" s="100">
        <v>0</v>
      </c>
      <c r="AD14" s="100">
        <v>0.5662085</v>
      </c>
      <c r="AE14" s="100">
        <v>1.3237634</v>
      </c>
      <c r="AF14" s="100">
        <v>9.0512891</v>
      </c>
      <c r="AG14" s="100">
        <v>17.631460000000001</v>
      </c>
      <c r="AH14" s="100">
        <v>36.996575</v>
      </c>
      <c r="AI14" s="100">
        <v>23.520947</v>
      </c>
      <c r="AJ14" s="100">
        <v>48.422961000000001</v>
      </c>
      <c r="AK14" s="100">
        <v>45.867573</v>
      </c>
      <c r="AL14" s="100">
        <v>46.764482000000001</v>
      </c>
      <c r="AM14" s="100">
        <v>86.634091999999995</v>
      </c>
      <c r="AN14" s="100">
        <v>115.52847</v>
      </c>
      <c r="AO14" s="100">
        <v>90.052229999999994</v>
      </c>
      <c r="AP14" s="100">
        <v>134.98920000000001</v>
      </c>
      <c r="AQ14" s="100">
        <v>9.6329919999999998</v>
      </c>
      <c r="AR14" s="100">
        <v>21.790202000000001</v>
      </c>
      <c r="AS14" s="126"/>
      <c r="AT14" s="114">
        <v>1907</v>
      </c>
      <c r="AU14" s="100">
        <v>0.20399809999999999</v>
      </c>
      <c r="AV14" s="100">
        <v>0</v>
      </c>
      <c r="AW14" s="100">
        <v>0</v>
      </c>
      <c r="AX14" s="100">
        <v>0</v>
      </c>
      <c r="AY14" s="100">
        <v>0</v>
      </c>
      <c r="AZ14" s="100">
        <v>0.27570869999999997</v>
      </c>
      <c r="BA14" s="100">
        <v>0.63031510000000002</v>
      </c>
      <c r="BB14" s="100">
        <v>4.2035882000000004</v>
      </c>
      <c r="BC14" s="100">
        <v>7.948658</v>
      </c>
      <c r="BD14" s="100">
        <v>16.351624999999999</v>
      </c>
      <c r="BE14" s="100">
        <v>10.327026999999999</v>
      </c>
      <c r="BF14" s="100">
        <v>21.492767000000001</v>
      </c>
      <c r="BG14" s="100">
        <v>20.883298</v>
      </c>
      <c r="BH14" s="100">
        <v>21.624835999999998</v>
      </c>
      <c r="BI14" s="100">
        <v>39.181421999999998</v>
      </c>
      <c r="BJ14" s="100">
        <v>52.827596999999997</v>
      </c>
      <c r="BK14" s="100">
        <v>41.649890999999997</v>
      </c>
      <c r="BL14" s="100">
        <v>67.661287999999999</v>
      </c>
      <c r="BM14" s="100">
        <v>4.6144391999999996</v>
      </c>
      <c r="BN14" s="100">
        <v>9.9417928</v>
      </c>
      <c r="BO14" s="126"/>
      <c r="BP14" s="113">
        <v>1907</v>
      </c>
    </row>
    <row r="15" spans="1:68" s="92" customFormat="1">
      <c r="A15" s="126"/>
      <c r="B15" s="114">
        <v>1908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t="s">
        <v>204</v>
      </c>
      <c r="W15" s="126"/>
      <c r="X15" s="114">
        <v>1908</v>
      </c>
      <c r="Y15" s="100">
        <v>0</v>
      </c>
      <c r="Z15" s="100">
        <v>0</v>
      </c>
      <c r="AA15" s="100">
        <v>0</v>
      </c>
      <c r="AB15" s="100">
        <v>0</v>
      </c>
      <c r="AC15" s="100">
        <v>0</v>
      </c>
      <c r="AD15" s="100">
        <v>1.111869</v>
      </c>
      <c r="AE15" s="100">
        <v>3.2566331000000002</v>
      </c>
      <c r="AF15" s="100">
        <v>8.9186110000000003</v>
      </c>
      <c r="AG15" s="100">
        <v>24.046575000000001</v>
      </c>
      <c r="AH15" s="100">
        <v>29.095202</v>
      </c>
      <c r="AI15" s="100">
        <v>41.037317000000002</v>
      </c>
      <c r="AJ15" s="100">
        <v>39.589924000000003</v>
      </c>
      <c r="AK15" s="100">
        <v>52.215355000000002</v>
      </c>
      <c r="AL15" s="100">
        <v>48.800792000000001</v>
      </c>
      <c r="AM15" s="100">
        <v>54.488602999999998</v>
      </c>
      <c r="AN15" s="100">
        <v>89.412833000000006</v>
      </c>
      <c r="AO15" s="100">
        <v>86.553858000000005</v>
      </c>
      <c r="AP15" s="100">
        <v>224.5461</v>
      </c>
      <c r="AQ15" s="100">
        <v>10.058185999999999</v>
      </c>
      <c r="AR15" s="100">
        <v>22.337485999999998</v>
      </c>
      <c r="AS15" s="126"/>
      <c r="AT15" s="114">
        <v>1908</v>
      </c>
      <c r="AU15" s="100">
        <v>0</v>
      </c>
      <c r="AV15" s="100">
        <v>0</v>
      </c>
      <c r="AW15" s="100">
        <v>0</v>
      </c>
      <c r="AX15" s="100">
        <v>0</v>
      </c>
      <c r="AY15" s="100">
        <v>0</v>
      </c>
      <c r="AZ15" s="100">
        <v>0.54089259999999995</v>
      </c>
      <c r="BA15" s="100">
        <v>1.556349</v>
      </c>
      <c r="BB15" s="100">
        <v>4.1747072999999997</v>
      </c>
      <c r="BC15" s="100">
        <v>10.914536999999999</v>
      </c>
      <c r="BD15" s="100">
        <v>12.917971</v>
      </c>
      <c r="BE15" s="100">
        <v>18.022082000000001</v>
      </c>
      <c r="BF15" s="100">
        <v>17.544387</v>
      </c>
      <c r="BG15" s="100">
        <v>23.85041</v>
      </c>
      <c r="BH15" s="100">
        <v>22.730464000000001</v>
      </c>
      <c r="BI15" s="100">
        <v>24.932299</v>
      </c>
      <c r="BJ15" s="100">
        <v>41.132212000000003</v>
      </c>
      <c r="BK15" s="100">
        <v>40.120092999999997</v>
      </c>
      <c r="BL15" s="100">
        <v>113.09293</v>
      </c>
      <c r="BM15" s="100">
        <v>4.8227988000000002</v>
      </c>
      <c r="BN15" s="100">
        <v>10.289171</v>
      </c>
      <c r="BO15" s="126"/>
      <c r="BP15" s="113">
        <v>1908</v>
      </c>
    </row>
    <row r="16" spans="1:68" s="92" customFormat="1">
      <c r="A16" s="126"/>
      <c r="B16" s="114">
        <v>1909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t="s">
        <v>204</v>
      </c>
      <c r="W16" s="126"/>
      <c r="X16" s="114">
        <v>1909</v>
      </c>
      <c r="Y16" s="100">
        <v>0.39989989999999997</v>
      </c>
      <c r="Z16" s="100">
        <v>0</v>
      </c>
      <c r="AA16" s="100">
        <v>0</v>
      </c>
      <c r="AB16" s="100">
        <v>0</v>
      </c>
      <c r="AC16" s="100">
        <v>0</v>
      </c>
      <c r="AD16" s="100">
        <v>0.54602680000000003</v>
      </c>
      <c r="AE16" s="100">
        <v>2.5644116000000001</v>
      </c>
      <c r="AF16" s="100">
        <v>14.649611</v>
      </c>
      <c r="AG16" s="100">
        <v>21.766829999999999</v>
      </c>
      <c r="AH16" s="100">
        <v>25.852331</v>
      </c>
      <c r="AI16" s="100">
        <v>31.723472999999998</v>
      </c>
      <c r="AJ16" s="100">
        <v>53.250874000000003</v>
      </c>
      <c r="AK16" s="100">
        <v>37.345832000000001</v>
      </c>
      <c r="AL16" s="100">
        <v>42.304763999999999</v>
      </c>
      <c r="AM16" s="100">
        <v>48.719489000000003</v>
      </c>
      <c r="AN16" s="100">
        <v>98.494996</v>
      </c>
      <c r="AO16" s="100">
        <v>97.203322</v>
      </c>
      <c r="AP16" s="100">
        <v>122.26434</v>
      </c>
      <c r="AQ16" s="100">
        <v>9.6972593000000007</v>
      </c>
      <c r="AR16" s="100">
        <v>20.375139000000001</v>
      </c>
      <c r="AS16" s="126"/>
      <c r="AT16" s="114">
        <v>1909</v>
      </c>
      <c r="AU16" s="100">
        <v>0.1966329</v>
      </c>
      <c r="AV16" s="100">
        <v>0</v>
      </c>
      <c r="AW16" s="100">
        <v>0</v>
      </c>
      <c r="AX16" s="100">
        <v>0</v>
      </c>
      <c r="AY16" s="100">
        <v>0</v>
      </c>
      <c r="AZ16" s="100">
        <v>0.26538089999999998</v>
      </c>
      <c r="BA16" s="100">
        <v>1.2299072</v>
      </c>
      <c r="BB16" s="100">
        <v>6.9103677000000001</v>
      </c>
      <c r="BC16" s="100">
        <v>9.9440684000000008</v>
      </c>
      <c r="BD16" s="100">
        <v>11.526141000000001</v>
      </c>
      <c r="BE16" s="100">
        <v>13.934889999999999</v>
      </c>
      <c r="BF16" s="100">
        <v>23.562944999999999</v>
      </c>
      <c r="BG16" s="100">
        <v>17.112043</v>
      </c>
      <c r="BH16" s="100">
        <v>19.843895</v>
      </c>
      <c r="BI16" s="100">
        <v>22.540375000000001</v>
      </c>
      <c r="BJ16" s="100">
        <v>45.560023999999999</v>
      </c>
      <c r="BK16" s="100">
        <v>45.148474</v>
      </c>
      <c r="BL16" s="100">
        <v>61.848655999999998</v>
      </c>
      <c r="BM16" s="100">
        <v>4.6541091999999997</v>
      </c>
      <c r="BN16" s="100">
        <v>9.3736948000000009</v>
      </c>
      <c r="BO16" s="126"/>
      <c r="BP16" s="113">
        <v>1909</v>
      </c>
    </row>
    <row r="17" spans="1:68" s="92" customFormat="1">
      <c r="A17" s="126"/>
      <c r="B17" s="114">
        <v>1910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t="s">
        <v>204</v>
      </c>
      <c r="W17" s="126"/>
      <c r="X17" s="114">
        <v>1910</v>
      </c>
      <c r="Y17" s="100">
        <v>0</v>
      </c>
      <c r="Z17" s="100">
        <v>0</v>
      </c>
      <c r="AA17" s="100">
        <v>0</v>
      </c>
      <c r="AB17" s="100">
        <v>0</v>
      </c>
      <c r="AC17" s="100">
        <v>0</v>
      </c>
      <c r="AD17" s="100">
        <v>1.6093980000000001</v>
      </c>
      <c r="AE17" s="100">
        <v>4.4183662999999997</v>
      </c>
      <c r="AF17" s="100">
        <v>5.7763942999999998</v>
      </c>
      <c r="AG17" s="100">
        <v>19.599052</v>
      </c>
      <c r="AH17" s="100">
        <v>23.830722000000002</v>
      </c>
      <c r="AI17" s="100">
        <v>48.738287999999997</v>
      </c>
      <c r="AJ17" s="100">
        <v>42.953327999999999</v>
      </c>
      <c r="AK17" s="100">
        <v>36.737355000000001</v>
      </c>
      <c r="AL17" s="100">
        <v>55.434677000000001</v>
      </c>
      <c r="AM17" s="100">
        <v>55.110733000000003</v>
      </c>
      <c r="AN17" s="100">
        <v>81.662908000000002</v>
      </c>
      <c r="AO17" s="100">
        <v>107.08501</v>
      </c>
      <c r="AP17" s="100">
        <v>233.52209999999999</v>
      </c>
      <c r="AQ17" s="100">
        <v>9.9650733999999996</v>
      </c>
      <c r="AR17" s="100">
        <v>22.065899999999999</v>
      </c>
      <c r="AS17" s="126"/>
      <c r="AT17" s="114">
        <v>1910</v>
      </c>
      <c r="AU17" s="100">
        <v>0</v>
      </c>
      <c r="AV17" s="100">
        <v>0</v>
      </c>
      <c r="AW17" s="100">
        <v>0</v>
      </c>
      <c r="AX17" s="100">
        <v>0</v>
      </c>
      <c r="AY17" s="100">
        <v>0</v>
      </c>
      <c r="AZ17" s="100">
        <v>0.78150560000000002</v>
      </c>
      <c r="BA17" s="100">
        <v>2.1264257</v>
      </c>
      <c r="BB17" s="100">
        <v>2.7454133999999999</v>
      </c>
      <c r="BC17" s="100">
        <v>9.0094756999999994</v>
      </c>
      <c r="BD17" s="100">
        <v>10.665706</v>
      </c>
      <c r="BE17" s="100">
        <v>21.413229999999999</v>
      </c>
      <c r="BF17" s="100">
        <v>18.979413999999998</v>
      </c>
      <c r="BG17" s="100">
        <v>16.884547999999999</v>
      </c>
      <c r="BH17" s="100">
        <v>26.181266000000001</v>
      </c>
      <c r="BI17" s="100">
        <v>25.766365</v>
      </c>
      <c r="BJ17" s="100">
        <v>37.965294</v>
      </c>
      <c r="BK17" s="100">
        <v>49.832749</v>
      </c>
      <c r="BL17" s="100">
        <v>118.60286000000001</v>
      </c>
      <c r="BM17" s="100">
        <v>4.7869961999999999</v>
      </c>
      <c r="BN17" s="100">
        <v>10.248298</v>
      </c>
      <c r="BO17" s="126"/>
      <c r="BP17" s="114">
        <v>1910</v>
      </c>
    </row>
    <row r="18" spans="1:68" s="92" customFormat="1">
      <c r="A18" s="126"/>
      <c r="B18" s="114">
        <v>1911</v>
      </c>
      <c r="C18" s="100">
        <v>0</v>
      </c>
      <c r="D18" s="100">
        <v>0</v>
      </c>
      <c r="E18" s="100">
        <v>0</v>
      </c>
      <c r="F18" s="100">
        <v>0</v>
      </c>
      <c r="G18" s="100">
        <v>0</v>
      </c>
      <c r="H18" s="100">
        <v>0</v>
      </c>
      <c r="I18" s="100">
        <v>0</v>
      </c>
      <c r="J18" s="100">
        <v>0</v>
      </c>
      <c r="K18" s="100">
        <v>0</v>
      </c>
      <c r="L18" s="100">
        <v>0</v>
      </c>
      <c r="M18" s="100">
        <v>0</v>
      </c>
      <c r="N18" s="100">
        <v>0</v>
      </c>
      <c r="O18" s="100">
        <v>0</v>
      </c>
      <c r="P18" s="100">
        <v>0</v>
      </c>
      <c r="Q18" s="100">
        <v>0</v>
      </c>
      <c r="R18" s="100">
        <v>0</v>
      </c>
      <c r="S18" s="100">
        <v>0</v>
      </c>
      <c r="T18" s="100">
        <v>0</v>
      </c>
      <c r="U18" s="100">
        <v>0</v>
      </c>
      <c r="V18" s="100" t="s">
        <v>204</v>
      </c>
      <c r="W18" s="126"/>
      <c r="X18" s="114">
        <v>1911</v>
      </c>
      <c r="Y18" s="100">
        <v>0</v>
      </c>
      <c r="Z18" s="100">
        <v>0</v>
      </c>
      <c r="AA18" s="100">
        <v>0</v>
      </c>
      <c r="AB18" s="100">
        <v>0</v>
      </c>
      <c r="AC18" s="100">
        <v>0.45559119999999997</v>
      </c>
      <c r="AD18" s="100">
        <v>1.0544686000000001</v>
      </c>
      <c r="AE18" s="100">
        <v>4.3511232</v>
      </c>
      <c r="AF18" s="100">
        <v>7.8310208000000001</v>
      </c>
      <c r="AG18" s="100">
        <v>17.53519</v>
      </c>
      <c r="AH18" s="100">
        <v>35.700555000000001</v>
      </c>
      <c r="AI18" s="100">
        <v>38.670667000000002</v>
      </c>
      <c r="AJ18" s="100">
        <v>41.892128</v>
      </c>
      <c r="AK18" s="100">
        <v>38.407662999999999</v>
      </c>
      <c r="AL18" s="100">
        <v>59.945504</v>
      </c>
      <c r="AM18" s="100">
        <v>68.765281000000002</v>
      </c>
      <c r="AN18" s="100">
        <v>90.312481000000005</v>
      </c>
      <c r="AO18" s="100">
        <v>129.19897</v>
      </c>
      <c r="AP18" s="100">
        <v>111.73184000000001</v>
      </c>
      <c r="AQ18" s="100">
        <v>10.504348999999999</v>
      </c>
      <c r="AR18" s="100">
        <v>21.774515000000001</v>
      </c>
      <c r="AS18" s="126"/>
      <c r="AT18" s="114">
        <v>1911</v>
      </c>
      <c r="AU18" s="100">
        <v>0</v>
      </c>
      <c r="AV18" s="100">
        <v>0</v>
      </c>
      <c r="AW18" s="100">
        <v>0</v>
      </c>
      <c r="AX18" s="100">
        <v>0</v>
      </c>
      <c r="AY18" s="100">
        <v>0.2226195</v>
      </c>
      <c r="AZ18" s="100">
        <v>0.51159790000000005</v>
      </c>
      <c r="BA18" s="100">
        <v>2.1011304000000002</v>
      </c>
      <c r="BB18" s="100">
        <v>3.7495313000000001</v>
      </c>
      <c r="BC18" s="100">
        <v>8.1088053999999996</v>
      </c>
      <c r="BD18" s="100">
        <v>16.034997000000001</v>
      </c>
      <c r="BE18" s="100">
        <v>16.993227999999998</v>
      </c>
      <c r="BF18" s="100">
        <v>18.485569999999999</v>
      </c>
      <c r="BG18" s="100">
        <v>17.704460000000001</v>
      </c>
      <c r="BH18" s="100">
        <v>28.500731999999999</v>
      </c>
      <c r="BI18" s="100">
        <v>32.472803999999996</v>
      </c>
      <c r="BJ18" s="100">
        <v>42.182226999999997</v>
      </c>
      <c r="BK18" s="100">
        <v>60.230079000000003</v>
      </c>
      <c r="BL18" s="100">
        <v>56.955717</v>
      </c>
      <c r="BM18" s="100">
        <v>5.0504993999999996</v>
      </c>
      <c r="BN18" s="100">
        <v>10.088367</v>
      </c>
      <c r="BO18" s="126"/>
      <c r="BP18" s="114">
        <v>1911</v>
      </c>
    </row>
    <row r="19" spans="1:68" s="92" customFormat="1">
      <c r="A19" s="126"/>
      <c r="B19" s="114">
        <v>1912</v>
      </c>
      <c r="C19" s="100">
        <v>0</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t="s">
        <v>204</v>
      </c>
      <c r="W19" s="126"/>
      <c r="X19" s="114">
        <v>1912</v>
      </c>
      <c r="Y19" s="100">
        <v>0</v>
      </c>
      <c r="Z19" s="100">
        <v>0</v>
      </c>
      <c r="AA19" s="100">
        <v>0</v>
      </c>
      <c r="AB19" s="100">
        <v>0</v>
      </c>
      <c r="AC19" s="100">
        <v>0</v>
      </c>
      <c r="AD19" s="100">
        <v>1.0286367000000001</v>
      </c>
      <c r="AE19" s="100">
        <v>2.9958022999999998</v>
      </c>
      <c r="AF19" s="100">
        <v>11.679811000000001</v>
      </c>
      <c r="AG19" s="100">
        <v>20.138521999999998</v>
      </c>
      <c r="AH19" s="100">
        <v>29.451716000000001</v>
      </c>
      <c r="AI19" s="100">
        <v>47.290694000000002</v>
      </c>
      <c r="AJ19" s="100">
        <v>55.184950999999998</v>
      </c>
      <c r="AK19" s="100">
        <v>56.585031000000001</v>
      </c>
      <c r="AL19" s="100">
        <v>73.626085000000003</v>
      </c>
      <c r="AM19" s="100">
        <v>97.165750000000003</v>
      </c>
      <c r="AN19" s="100">
        <v>152.77851000000001</v>
      </c>
      <c r="AO19" s="100">
        <v>62.531266000000002</v>
      </c>
      <c r="AP19" s="100">
        <v>132.55566999999999</v>
      </c>
      <c r="AQ19" s="100">
        <v>12.567774</v>
      </c>
      <c r="AR19" s="100">
        <v>25.971699999999998</v>
      </c>
      <c r="AS19" s="126"/>
      <c r="AT19" s="114">
        <v>1912</v>
      </c>
      <c r="AU19" s="100">
        <v>0</v>
      </c>
      <c r="AV19" s="100">
        <v>0</v>
      </c>
      <c r="AW19" s="100">
        <v>0</v>
      </c>
      <c r="AX19" s="100">
        <v>0</v>
      </c>
      <c r="AY19" s="100">
        <v>0</v>
      </c>
      <c r="AZ19" s="100">
        <v>0.50246360000000001</v>
      </c>
      <c r="BA19" s="100">
        <v>1.4507109</v>
      </c>
      <c r="BB19" s="100">
        <v>5.6095797999999997</v>
      </c>
      <c r="BC19" s="100">
        <v>9.3717672000000007</v>
      </c>
      <c r="BD19" s="100">
        <v>13.34648</v>
      </c>
      <c r="BE19" s="100">
        <v>20.970065000000002</v>
      </c>
      <c r="BF19" s="100">
        <v>24.524318000000001</v>
      </c>
      <c r="BG19" s="100">
        <v>26.112463000000002</v>
      </c>
      <c r="BH19" s="100">
        <v>34.911890999999997</v>
      </c>
      <c r="BI19" s="100">
        <v>46.060172000000001</v>
      </c>
      <c r="BJ19" s="100">
        <v>72.114051000000003</v>
      </c>
      <c r="BK19" s="100">
        <v>29.546112999999998</v>
      </c>
      <c r="BL19" s="100">
        <v>68.113394999999997</v>
      </c>
      <c r="BM19" s="100">
        <v>6.0592562000000001</v>
      </c>
      <c r="BN19" s="100">
        <v>12.114715</v>
      </c>
      <c r="BO19" s="126"/>
      <c r="BP19" s="114">
        <v>1912</v>
      </c>
    </row>
    <row r="20" spans="1:68" s="92" customFormat="1">
      <c r="A20" s="126"/>
      <c r="B20" s="114">
        <v>1913</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t="s">
        <v>204</v>
      </c>
      <c r="W20" s="126"/>
      <c r="X20" s="114">
        <v>1913</v>
      </c>
      <c r="Y20" s="100">
        <v>0</v>
      </c>
      <c r="Z20" s="100">
        <v>0</v>
      </c>
      <c r="AA20" s="100">
        <v>0</v>
      </c>
      <c r="AB20" s="100">
        <v>0</v>
      </c>
      <c r="AC20" s="100">
        <v>0</v>
      </c>
      <c r="AD20" s="100">
        <v>0.50202009999999997</v>
      </c>
      <c r="AE20" s="100">
        <v>1.1565882000000001</v>
      </c>
      <c r="AF20" s="100">
        <v>9.2940752</v>
      </c>
      <c r="AG20" s="100">
        <v>20.339044000000001</v>
      </c>
      <c r="AH20" s="100">
        <v>31.344249999999999</v>
      </c>
      <c r="AI20" s="100">
        <v>30.339542999999999</v>
      </c>
      <c r="AJ20" s="100">
        <v>43.984712000000002</v>
      </c>
      <c r="AK20" s="100">
        <v>48.857134000000002</v>
      </c>
      <c r="AL20" s="100">
        <v>71.138210999999998</v>
      </c>
      <c r="AM20" s="100">
        <v>76.808287000000007</v>
      </c>
      <c r="AN20" s="100">
        <v>114.76313</v>
      </c>
      <c r="AO20" s="100">
        <v>109.06447</v>
      </c>
      <c r="AP20" s="100">
        <v>151.36225999999999</v>
      </c>
      <c r="AQ20" s="100">
        <v>10.932283999999999</v>
      </c>
      <c r="AR20" s="100">
        <v>22.988043000000001</v>
      </c>
      <c r="AS20" s="126"/>
      <c r="AT20" s="114">
        <v>1913</v>
      </c>
      <c r="AU20" s="100">
        <v>0</v>
      </c>
      <c r="AV20" s="100">
        <v>0</v>
      </c>
      <c r="AW20" s="100">
        <v>0</v>
      </c>
      <c r="AX20" s="100">
        <v>0</v>
      </c>
      <c r="AY20" s="100">
        <v>0</v>
      </c>
      <c r="AZ20" s="100">
        <v>0.24682480000000001</v>
      </c>
      <c r="BA20" s="100">
        <v>0.56154029999999999</v>
      </c>
      <c r="BB20" s="100">
        <v>4.4766193000000003</v>
      </c>
      <c r="BC20" s="100">
        <v>9.5221973000000002</v>
      </c>
      <c r="BD20" s="100">
        <v>14.325827</v>
      </c>
      <c r="BE20" s="100">
        <v>13.567468999999999</v>
      </c>
      <c r="BF20" s="100">
        <v>19.668378000000001</v>
      </c>
      <c r="BG20" s="100">
        <v>22.567902</v>
      </c>
      <c r="BH20" s="100">
        <v>33.648668999999998</v>
      </c>
      <c r="BI20" s="100">
        <v>36.544110000000003</v>
      </c>
      <c r="BJ20" s="100">
        <v>54.722557000000002</v>
      </c>
      <c r="BK20" s="100">
        <v>52.196910000000003</v>
      </c>
      <c r="BL20" s="100">
        <v>78.345346000000006</v>
      </c>
      <c r="BM20" s="100">
        <v>5.2846128999999999</v>
      </c>
      <c r="BN20" s="100">
        <v>10.825775999999999</v>
      </c>
      <c r="BO20" s="126"/>
      <c r="BP20" s="114">
        <v>1913</v>
      </c>
    </row>
    <row r="21" spans="1:68" s="92" customFormat="1">
      <c r="A21" s="126"/>
      <c r="B21" s="114">
        <v>1914</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t="s">
        <v>204</v>
      </c>
      <c r="W21" s="126"/>
      <c r="X21" s="114">
        <v>1914</v>
      </c>
      <c r="Y21" s="100">
        <v>0</v>
      </c>
      <c r="Z21" s="100">
        <v>0</v>
      </c>
      <c r="AA21" s="100">
        <v>0</v>
      </c>
      <c r="AB21" s="100">
        <v>0</v>
      </c>
      <c r="AC21" s="100">
        <v>0</v>
      </c>
      <c r="AD21" s="100">
        <v>0.49029630000000002</v>
      </c>
      <c r="AE21" s="100">
        <v>4.4706574000000003</v>
      </c>
      <c r="AF21" s="100">
        <v>10.275057</v>
      </c>
      <c r="AG21" s="100">
        <v>23.461545999999998</v>
      </c>
      <c r="AH21" s="100">
        <v>30.596789999999999</v>
      </c>
      <c r="AI21" s="100">
        <v>38.636164000000001</v>
      </c>
      <c r="AJ21" s="100">
        <v>38.432521999999999</v>
      </c>
      <c r="AK21" s="100">
        <v>53.090800000000002</v>
      </c>
      <c r="AL21" s="100">
        <v>63.897764000000002</v>
      </c>
      <c r="AM21" s="100">
        <v>57.300023000000003</v>
      </c>
      <c r="AN21" s="100">
        <v>78.491614999999996</v>
      </c>
      <c r="AO21" s="100">
        <v>105.78279000000001</v>
      </c>
      <c r="AP21" s="100">
        <v>192.49278000000001</v>
      </c>
      <c r="AQ21" s="100">
        <v>11.239666</v>
      </c>
      <c r="AR21" s="100">
        <v>22.584987000000002</v>
      </c>
      <c r="AS21" s="126"/>
      <c r="AT21" s="114">
        <v>1914</v>
      </c>
      <c r="AU21" s="100">
        <v>0</v>
      </c>
      <c r="AV21" s="100">
        <v>0</v>
      </c>
      <c r="AW21" s="100">
        <v>0</v>
      </c>
      <c r="AX21" s="100">
        <v>0</v>
      </c>
      <c r="AY21" s="100">
        <v>0</v>
      </c>
      <c r="AZ21" s="100">
        <v>0.2425698</v>
      </c>
      <c r="BA21" s="100">
        <v>2.1758772</v>
      </c>
      <c r="BB21" s="100">
        <v>4.9624867000000004</v>
      </c>
      <c r="BC21" s="100">
        <v>11.047167999999999</v>
      </c>
      <c r="BD21" s="100">
        <v>14.099257</v>
      </c>
      <c r="BE21" s="100">
        <v>17.41451</v>
      </c>
      <c r="BF21" s="100">
        <v>17.279812</v>
      </c>
      <c r="BG21" s="100">
        <v>24.544093</v>
      </c>
      <c r="BH21" s="100">
        <v>30.154122000000001</v>
      </c>
      <c r="BI21" s="100">
        <v>27.358986000000002</v>
      </c>
      <c r="BJ21" s="100">
        <v>37.794935000000002</v>
      </c>
      <c r="BK21" s="100">
        <v>51.246718999999999</v>
      </c>
      <c r="BL21" s="100">
        <v>100.29965</v>
      </c>
      <c r="BM21" s="100">
        <v>5.4468595999999998</v>
      </c>
      <c r="BN21" s="100">
        <v>10.708484</v>
      </c>
      <c r="BO21" s="126"/>
      <c r="BP21" s="114">
        <v>1914</v>
      </c>
    </row>
    <row r="22" spans="1:68" s="92" customFormat="1">
      <c r="A22" s="126"/>
      <c r="B22" s="114">
        <v>1915</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t="s">
        <v>204</v>
      </c>
      <c r="W22" s="126"/>
      <c r="X22" s="114">
        <v>1915</v>
      </c>
      <c r="Y22" s="100">
        <v>0</v>
      </c>
      <c r="Z22" s="100">
        <v>0</v>
      </c>
      <c r="AA22" s="100">
        <v>0</v>
      </c>
      <c r="AB22" s="100">
        <v>0</v>
      </c>
      <c r="AC22" s="100">
        <v>0</v>
      </c>
      <c r="AD22" s="100">
        <v>2.8746453000000001</v>
      </c>
      <c r="AE22" s="100">
        <v>3.2438254</v>
      </c>
      <c r="AF22" s="100">
        <v>7.4626773000000002</v>
      </c>
      <c r="AG22" s="100">
        <v>16.424206999999999</v>
      </c>
      <c r="AH22" s="100">
        <v>29.054034000000001</v>
      </c>
      <c r="AI22" s="100">
        <v>52.397382</v>
      </c>
      <c r="AJ22" s="100">
        <v>45.592298</v>
      </c>
      <c r="AK22" s="100">
        <v>43.046151999999999</v>
      </c>
      <c r="AL22" s="100">
        <v>52.356020999999998</v>
      </c>
      <c r="AM22" s="100">
        <v>87.702066000000002</v>
      </c>
      <c r="AN22" s="100">
        <v>65.770002000000005</v>
      </c>
      <c r="AO22" s="100">
        <v>91.282518999999994</v>
      </c>
      <c r="AP22" s="100">
        <v>22.999079999999999</v>
      </c>
      <c r="AQ22" s="100">
        <v>11.066534000000001</v>
      </c>
      <c r="AR22" s="100">
        <v>20.364919</v>
      </c>
      <c r="AS22" s="126"/>
      <c r="AT22" s="114">
        <v>1915</v>
      </c>
      <c r="AU22" s="100">
        <v>0</v>
      </c>
      <c r="AV22" s="100">
        <v>0</v>
      </c>
      <c r="AW22" s="100">
        <v>0</v>
      </c>
      <c r="AX22" s="100">
        <v>0</v>
      </c>
      <c r="AY22" s="100">
        <v>0</v>
      </c>
      <c r="AZ22" s="100">
        <v>1.4307544000000001</v>
      </c>
      <c r="BA22" s="100">
        <v>1.5823936999999999</v>
      </c>
      <c r="BB22" s="100">
        <v>3.6133476999999998</v>
      </c>
      <c r="BC22" s="100">
        <v>7.7758919999999998</v>
      </c>
      <c r="BD22" s="100">
        <v>13.494194</v>
      </c>
      <c r="BE22" s="100">
        <v>23.79242</v>
      </c>
      <c r="BF22" s="100">
        <v>20.598745000000001</v>
      </c>
      <c r="BG22" s="100">
        <v>19.915146</v>
      </c>
      <c r="BH22" s="100">
        <v>24.654114</v>
      </c>
      <c r="BI22" s="100">
        <v>42.017795</v>
      </c>
      <c r="BJ22" s="100">
        <v>31.969308999999999</v>
      </c>
      <c r="BK22" s="100">
        <v>44.738225</v>
      </c>
      <c r="BL22" s="100">
        <v>12.057199000000001</v>
      </c>
      <c r="BM22" s="100">
        <v>5.3758534999999998</v>
      </c>
      <c r="BN22" s="100">
        <v>9.5748159000000008</v>
      </c>
      <c r="BO22" s="126"/>
      <c r="BP22" s="114">
        <v>1915</v>
      </c>
    </row>
    <row r="23" spans="1:68" s="92" customFormat="1">
      <c r="A23" s="126"/>
      <c r="B23" s="114">
        <v>1916</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t="s">
        <v>204</v>
      </c>
      <c r="W23" s="126"/>
      <c r="X23" s="114">
        <v>1916</v>
      </c>
      <c r="Y23" s="100">
        <v>0</v>
      </c>
      <c r="Z23" s="100">
        <v>0</v>
      </c>
      <c r="AA23" s="100">
        <v>0</v>
      </c>
      <c r="AB23" s="100">
        <v>0</v>
      </c>
      <c r="AC23" s="100">
        <v>0.4449438</v>
      </c>
      <c r="AD23" s="100">
        <v>0.93683620000000001</v>
      </c>
      <c r="AE23" s="100">
        <v>4.7123132999999999</v>
      </c>
      <c r="AF23" s="100">
        <v>9.6453234000000005</v>
      </c>
      <c r="AG23" s="100">
        <v>16.007684000000001</v>
      </c>
      <c r="AH23" s="100">
        <v>25.147845</v>
      </c>
      <c r="AI23" s="100">
        <v>36.020950999999997</v>
      </c>
      <c r="AJ23" s="100">
        <v>44.362760999999999</v>
      </c>
      <c r="AK23" s="100">
        <v>55.256700000000002</v>
      </c>
      <c r="AL23" s="100">
        <v>76.124566999999999</v>
      </c>
      <c r="AM23" s="100">
        <v>85.946095</v>
      </c>
      <c r="AN23" s="100">
        <v>96.491462999999996</v>
      </c>
      <c r="AO23" s="100">
        <v>177.38359</v>
      </c>
      <c r="AP23" s="100">
        <v>154.18502000000001</v>
      </c>
      <c r="AQ23" s="100">
        <v>11.895954</v>
      </c>
      <c r="AR23" s="100">
        <v>24.439708</v>
      </c>
      <c r="AS23" s="126"/>
      <c r="AT23" s="114">
        <v>1916</v>
      </c>
      <c r="AU23" s="100">
        <v>0</v>
      </c>
      <c r="AV23" s="100">
        <v>0</v>
      </c>
      <c r="AW23" s="100">
        <v>0</v>
      </c>
      <c r="AX23" s="100">
        <v>0</v>
      </c>
      <c r="AY23" s="100">
        <v>0.22239590000000001</v>
      </c>
      <c r="AZ23" s="100">
        <v>0.46897060000000002</v>
      </c>
      <c r="BA23" s="100">
        <v>2.3036932999999999</v>
      </c>
      <c r="BB23" s="100">
        <v>4.6813054999999997</v>
      </c>
      <c r="BC23" s="100">
        <v>7.6182904999999996</v>
      </c>
      <c r="BD23" s="100">
        <v>11.76877</v>
      </c>
      <c r="BE23" s="100">
        <v>16.470248000000002</v>
      </c>
      <c r="BF23" s="100">
        <v>20.130503000000001</v>
      </c>
      <c r="BG23" s="100">
        <v>25.581123999999999</v>
      </c>
      <c r="BH23" s="100">
        <v>35.774102999999997</v>
      </c>
      <c r="BI23" s="100">
        <v>41.311729999999997</v>
      </c>
      <c r="BJ23" s="100">
        <v>47.331054000000002</v>
      </c>
      <c r="BK23" s="100">
        <v>87.904843</v>
      </c>
      <c r="BL23" s="100">
        <v>81.286652000000004</v>
      </c>
      <c r="BM23" s="100">
        <v>5.7920677999999999</v>
      </c>
      <c r="BN23" s="100">
        <v>11.70725</v>
      </c>
      <c r="BO23" s="126"/>
      <c r="BP23" s="114">
        <v>1916</v>
      </c>
    </row>
    <row r="24" spans="1:68" s="92" customFormat="1">
      <c r="A24" s="126"/>
      <c r="B24" s="114">
        <v>1917</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t="s">
        <v>204</v>
      </c>
      <c r="W24" s="126"/>
      <c r="X24" s="114">
        <v>1917</v>
      </c>
      <c r="Y24" s="100">
        <v>0</v>
      </c>
      <c r="Z24" s="100">
        <v>0</v>
      </c>
      <c r="AA24" s="100">
        <v>0</v>
      </c>
      <c r="AB24" s="100">
        <v>0</v>
      </c>
      <c r="AC24" s="100">
        <v>0</v>
      </c>
      <c r="AD24" s="100">
        <v>0.91639040000000005</v>
      </c>
      <c r="AE24" s="100">
        <v>4.5682682000000003</v>
      </c>
      <c r="AF24" s="100">
        <v>7.6038154999999996</v>
      </c>
      <c r="AG24" s="100">
        <v>16.290535999999999</v>
      </c>
      <c r="AH24" s="100">
        <v>25.381354999999999</v>
      </c>
      <c r="AI24" s="100">
        <v>33.900092999999998</v>
      </c>
      <c r="AJ24" s="100">
        <v>52.874447000000004</v>
      </c>
      <c r="AK24" s="100">
        <v>38.470534999999998</v>
      </c>
      <c r="AL24" s="100">
        <v>49.239032999999999</v>
      </c>
      <c r="AM24" s="100">
        <v>87.629422000000005</v>
      </c>
      <c r="AN24" s="100">
        <v>89.175182000000007</v>
      </c>
      <c r="AO24" s="100">
        <v>107.80509000000001</v>
      </c>
      <c r="AP24" s="100">
        <v>190.19442000000001</v>
      </c>
      <c r="AQ24" s="100">
        <v>10.905222999999999</v>
      </c>
      <c r="AR24" s="100">
        <v>22.091343999999999</v>
      </c>
      <c r="AS24" s="126"/>
      <c r="AT24" s="114">
        <v>1917</v>
      </c>
      <c r="AU24" s="100">
        <v>0</v>
      </c>
      <c r="AV24" s="100">
        <v>0</v>
      </c>
      <c r="AW24" s="100">
        <v>0</v>
      </c>
      <c r="AX24" s="100">
        <v>0</v>
      </c>
      <c r="AY24" s="100">
        <v>0</v>
      </c>
      <c r="AZ24" s="100">
        <v>0.46128350000000001</v>
      </c>
      <c r="BA24" s="100">
        <v>2.2377951</v>
      </c>
      <c r="BB24" s="100">
        <v>3.6987719999999999</v>
      </c>
      <c r="BC24" s="100">
        <v>7.7916007</v>
      </c>
      <c r="BD24" s="100">
        <v>11.964979</v>
      </c>
      <c r="BE24" s="100">
        <v>15.602111000000001</v>
      </c>
      <c r="BF24" s="100">
        <v>24.086835000000001</v>
      </c>
      <c r="BG24" s="100">
        <v>17.820433000000001</v>
      </c>
      <c r="BH24" s="100">
        <v>23.095561</v>
      </c>
      <c r="BI24" s="100">
        <v>42.254162000000001</v>
      </c>
      <c r="BJ24" s="100">
        <v>44.128335999999997</v>
      </c>
      <c r="BK24" s="100">
        <v>53.992182</v>
      </c>
      <c r="BL24" s="100">
        <v>100.7929</v>
      </c>
      <c r="BM24" s="100">
        <v>5.3213986000000002</v>
      </c>
      <c r="BN24" s="100">
        <v>10.64653</v>
      </c>
      <c r="BO24" s="126"/>
      <c r="BP24" s="114">
        <v>1917</v>
      </c>
    </row>
    <row r="25" spans="1:68" s="92" customFormat="1">
      <c r="A25" s="126"/>
      <c r="B25" s="115">
        <v>1918</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t="s">
        <v>204</v>
      </c>
      <c r="W25" s="126"/>
      <c r="X25" s="115">
        <v>1918</v>
      </c>
      <c r="Y25" s="100">
        <v>0</v>
      </c>
      <c r="Z25" s="100">
        <v>0</v>
      </c>
      <c r="AA25" s="100">
        <v>0</v>
      </c>
      <c r="AB25" s="100">
        <v>0</v>
      </c>
      <c r="AC25" s="100">
        <v>0.44082280000000001</v>
      </c>
      <c r="AD25" s="100">
        <v>1.3452268999999999</v>
      </c>
      <c r="AE25" s="100">
        <v>3.4477085999999999</v>
      </c>
      <c r="AF25" s="100">
        <v>10.792382</v>
      </c>
      <c r="AG25" s="100">
        <v>14.572566999999999</v>
      </c>
      <c r="AH25" s="100">
        <v>24.828797999999999</v>
      </c>
      <c r="AI25" s="100">
        <v>40.120068000000003</v>
      </c>
      <c r="AJ25" s="100">
        <v>47.979711000000002</v>
      </c>
      <c r="AK25" s="100">
        <v>32.145601999999997</v>
      </c>
      <c r="AL25" s="100">
        <v>52.162573000000002</v>
      </c>
      <c r="AM25" s="100">
        <v>85.942458000000002</v>
      </c>
      <c r="AN25" s="100">
        <v>133.52026000000001</v>
      </c>
      <c r="AO25" s="100">
        <v>94.418800000000005</v>
      </c>
      <c r="AP25" s="100">
        <v>121.85214999999999</v>
      </c>
      <c r="AQ25" s="100">
        <v>11.226457</v>
      </c>
      <c r="AR25" s="100">
        <v>22.109798000000001</v>
      </c>
      <c r="AS25" s="126"/>
      <c r="AT25" s="115">
        <v>1918</v>
      </c>
      <c r="AU25" s="100">
        <v>0</v>
      </c>
      <c r="AV25" s="100">
        <v>0</v>
      </c>
      <c r="AW25" s="100">
        <v>0</v>
      </c>
      <c r="AX25" s="100">
        <v>0</v>
      </c>
      <c r="AY25" s="100">
        <v>0.22230659999999999</v>
      </c>
      <c r="AZ25" s="100">
        <v>0.68076669999999995</v>
      </c>
      <c r="BA25" s="100">
        <v>1.6921037999999999</v>
      </c>
      <c r="BB25" s="100">
        <v>5.2609573000000003</v>
      </c>
      <c r="BC25" s="100">
        <v>7.0031800999999998</v>
      </c>
      <c r="BD25" s="100">
        <v>11.787006</v>
      </c>
      <c r="BE25" s="100">
        <v>18.578845000000001</v>
      </c>
      <c r="BF25" s="100">
        <v>21.934486</v>
      </c>
      <c r="BG25" s="100">
        <v>14.898457000000001</v>
      </c>
      <c r="BH25" s="100">
        <v>24.423179999999999</v>
      </c>
      <c r="BI25" s="100">
        <v>41.567211999999998</v>
      </c>
      <c r="BJ25" s="100">
        <v>66.635912000000005</v>
      </c>
      <c r="BK25" s="100">
        <v>47.768419000000002</v>
      </c>
      <c r="BL25" s="100">
        <v>64.886611000000002</v>
      </c>
      <c r="BM25" s="100">
        <v>5.4897396000000001</v>
      </c>
      <c r="BN25" s="100">
        <v>10.677395000000001</v>
      </c>
      <c r="BO25" s="126"/>
      <c r="BP25" s="115">
        <v>1918</v>
      </c>
    </row>
    <row r="26" spans="1:68" s="92" customFormat="1">
      <c r="A26" s="126"/>
      <c r="B26" s="115">
        <v>1919</v>
      </c>
      <c r="C26" s="100">
        <v>0</v>
      </c>
      <c r="D26" s="100">
        <v>0</v>
      </c>
      <c r="E26" s="100">
        <v>0</v>
      </c>
      <c r="F26" s="100">
        <v>0</v>
      </c>
      <c r="G26" s="100">
        <v>0</v>
      </c>
      <c r="H26" s="100">
        <v>0</v>
      </c>
      <c r="I26" s="100">
        <v>0</v>
      </c>
      <c r="J26" s="100">
        <v>0</v>
      </c>
      <c r="K26" s="100">
        <v>0</v>
      </c>
      <c r="L26" s="100">
        <v>0</v>
      </c>
      <c r="M26" s="100">
        <v>0</v>
      </c>
      <c r="N26" s="100">
        <v>0</v>
      </c>
      <c r="O26" s="100">
        <v>0</v>
      </c>
      <c r="P26" s="100">
        <v>0</v>
      </c>
      <c r="Q26" s="100">
        <v>0</v>
      </c>
      <c r="R26" s="100">
        <v>0</v>
      </c>
      <c r="S26" s="100">
        <v>0</v>
      </c>
      <c r="T26" s="100">
        <v>0</v>
      </c>
      <c r="U26" s="100">
        <v>0</v>
      </c>
      <c r="V26" s="100" t="s">
        <v>204</v>
      </c>
      <c r="W26" s="126"/>
      <c r="X26" s="115">
        <v>1919</v>
      </c>
      <c r="Y26" s="100">
        <v>0</v>
      </c>
      <c r="Z26" s="100">
        <v>0</v>
      </c>
      <c r="AA26" s="100">
        <v>0</v>
      </c>
      <c r="AB26" s="100">
        <v>0</v>
      </c>
      <c r="AC26" s="100">
        <v>0</v>
      </c>
      <c r="AD26" s="100">
        <v>0</v>
      </c>
      <c r="AE26" s="100">
        <v>3.8267332000000001</v>
      </c>
      <c r="AF26" s="100">
        <v>9.3853480000000005</v>
      </c>
      <c r="AG26" s="100">
        <v>18.109801999999998</v>
      </c>
      <c r="AH26" s="100">
        <v>28.096627999999999</v>
      </c>
      <c r="AI26" s="100">
        <v>44.190223000000003</v>
      </c>
      <c r="AJ26" s="100">
        <v>42.456836000000003</v>
      </c>
      <c r="AK26" s="100">
        <v>62.593542999999997</v>
      </c>
      <c r="AL26" s="100">
        <v>76.045626999999996</v>
      </c>
      <c r="AM26" s="100">
        <v>64.860938000000004</v>
      </c>
      <c r="AN26" s="100">
        <v>115.68369</v>
      </c>
      <c r="AO26" s="100">
        <v>102.16592</v>
      </c>
      <c r="AP26" s="100">
        <v>156.37217000000001</v>
      </c>
      <c r="AQ26" s="100">
        <v>12.466241999999999</v>
      </c>
      <c r="AR26" s="100">
        <v>23.949010999999999</v>
      </c>
      <c r="AS26" s="126"/>
      <c r="AT26" s="115">
        <v>1919</v>
      </c>
      <c r="AU26" s="100">
        <v>0</v>
      </c>
      <c r="AV26" s="100">
        <v>0</v>
      </c>
      <c r="AW26" s="100">
        <v>0</v>
      </c>
      <c r="AX26" s="100">
        <v>0</v>
      </c>
      <c r="AY26" s="100">
        <v>0</v>
      </c>
      <c r="AZ26" s="100">
        <v>0</v>
      </c>
      <c r="BA26" s="100">
        <v>1.8815082999999999</v>
      </c>
      <c r="BB26" s="100">
        <v>4.5842613999999999</v>
      </c>
      <c r="BC26" s="100">
        <v>8.7428418000000008</v>
      </c>
      <c r="BD26" s="100">
        <v>13.428977</v>
      </c>
      <c r="BE26" s="100">
        <v>20.582992999999998</v>
      </c>
      <c r="BF26" s="100">
        <v>19.472135000000002</v>
      </c>
      <c r="BG26" s="100">
        <v>29.023982</v>
      </c>
      <c r="BH26" s="100">
        <v>35.545654999999996</v>
      </c>
      <c r="BI26" s="100">
        <v>31.463262</v>
      </c>
      <c r="BJ26" s="100">
        <v>58.210163999999999</v>
      </c>
      <c r="BK26" s="100">
        <v>52.190432000000001</v>
      </c>
      <c r="BL26" s="100">
        <v>83.641762</v>
      </c>
      <c r="BM26" s="100">
        <v>6.1083740000000004</v>
      </c>
      <c r="BN26" s="100">
        <v>11.592148999999999</v>
      </c>
      <c r="BO26" s="126"/>
      <c r="BP26" s="115">
        <v>1919</v>
      </c>
    </row>
    <row r="27" spans="1:68" s="92" customFormat="1">
      <c r="A27" s="126"/>
      <c r="B27" s="115">
        <v>1920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t="s">
        <v>204</v>
      </c>
      <c r="W27" s="126"/>
      <c r="X27" s="115">
        <v>1920</v>
      </c>
      <c r="Y27" s="100">
        <v>0</v>
      </c>
      <c r="Z27" s="100">
        <v>0</v>
      </c>
      <c r="AA27" s="100">
        <v>0</v>
      </c>
      <c r="AB27" s="100">
        <v>0</v>
      </c>
      <c r="AC27" s="100">
        <v>0</v>
      </c>
      <c r="AD27" s="100">
        <v>0.86007860000000003</v>
      </c>
      <c r="AE27" s="100">
        <v>2.7896882000000001</v>
      </c>
      <c r="AF27" s="100">
        <v>5.9070964000000004</v>
      </c>
      <c r="AG27" s="100">
        <v>20.220376999999999</v>
      </c>
      <c r="AH27" s="100">
        <v>31.971639</v>
      </c>
      <c r="AI27" s="100">
        <v>38.585672000000002</v>
      </c>
      <c r="AJ27" s="100">
        <v>34.311024000000003</v>
      </c>
      <c r="AK27" s="100">
        <v>51.761071000000001</v>
      </c>
      <c r="AL27" s="100">
        <v>71.912882999999994</v>
      </c>
      <c r="AM27" s="100">
        <v>76.390304</v>
      </c>
      <c r="AN27" s="100">
        <v>123.20793999999999</v>
      </c>
      <c r="AO27" s="100">
        <v>119.47431</v>
      </c>
      <c r="AP27" s="100">
        <v>56.518462999999997</v>
      </c>
      <c r="AQ27" s="100">
        <v>11.79121</v>
      </c>
      <c r="AR27" s="100">
        <v>22.205278</v>
      </c>
      <c r="AS27" s="126"/>
      <c r="AT27" s="115">
        <v>1920</v>
      </c>
      <c r="AU27" s="100">
        <v>0</v>
      </c>
      <c r="AV27" s="100">
        <v>0</v>
      </c>
      <c r="AW27" s="100">
        <v>0</v>
      </c>
      <c r="AX27" s="100">
        <v>0</v>
      </c>
      <c r="AY27" s="100">
        <v>0</v>
      </c>
      <c r="AZ27" s="100">
        <v>0.43966359999999999</v>
      </c>
      <c r="BA27" s="100">
        <v>1.3739554</v>
      </c>
      <c r="BB27" s="100">
        <v>2.8908038</v>
      </c>
      <c r="BC27" s="100">
        <v>9.8044922999999997</v>
      </c>
      <c r="BD27" s="100">
        <v>15.381214</v>
      </c>
      <c r="BE27" s="100">
        <v>18.0716</v>
      </c>
      <c r="BF27" s="100">
        <v>15.782443000000001</v>
      </c>
      <c r="BG27" s="100">
        <v>24.011510999999999</v>
      </c>
      <c r="BH27" s="100">
        <v>33.560554000000003</v>
      </c>
      <c r="BI27" s="100">
        <v>37.161425000000001</v>
      </c>
      <c r="BJ27" s="100">
        <v>62.490625999999999</v>
      </c>
      <c r="BK27" s="100">
        <v>61.600693999999997</v>
      </c>
      <c r="BL27" s="100">
        <v>30.357305</v>
      </c>
      <c r="BM27" s="100">
        <v>5.7888843999999997</v>
      </c>
      <c r="BN27" s="100">
        <v>10.764853</v>
      </c>
      <c r="BO27" s="126"/>
      <c r="BP27" s="115">
        <v>1920</v>
      </c>
    </row>
    <row r="28" spans="1:68">
      <c r="A28" s="128"/>
      <c r="B28" s="116">
        <v>1921</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t="s">
        <v>204</v>
      </c>
      <c r="W28" s="128"/>
      <c r="X28" s="116">
        <v>1921</v>
      </c>
      <c r="Y28" s="100">
        <v>0</v>
      </c>
      <c r="Z28" s="100">
        <v>0</v>
      </c>
      <c r="AA28" s="100">
        <v>0</v>
      </c>
      <c r="AB28" s="100">
        <v>0</v>
      </c>
      <c r="AC28" s="100">
        <v>0</v>
      </c>
      <c r="AD28" s="100">
        <v>1.68563</v>
      </c>
      <c r="AE28" s="100">
        <v>3.1659882000000001</v>
      </c>
      <c r="AF28" s="100">
        <v>12.023001000000001</v>
      </c>
      <c r="AG28" s="100">
        <v>21.000617999999999</v>
      </c>
      <c r="AH28" s="100">
        <v>33.503276999999997</v>
      </c>
      <c r="AI28" s="100">
        <v>59.117401999999998</v>
      </c>
      <c r="AJ28" s="100">
        <v>49.751244</v>
      </c>
      <c r="AK28" s="100">
        <v>55.837563000000003</v>
      </c>
      <c r="AL28" s="100">
        <v>56</v>
      </c>
      <c r="AM28" s="100">
        <v>50</v>
      </c>
      <c r="AN28" s="100">
        <v>140.09662</v>
      </c>
      <c r="AO28" s="100">
        <v>116.50485</v>
      </c>
      <c r="AP28" s="100">
        <v>90.909091000000004</v>
      </c>
      <c r="AQ28" s="100">
        <v>13.752236</v>
      </c>
      <c r="AR28" s="100">
        <v>24.724896999999999</v>
      </c>
      <c r="AS28" s="128"/>
      <c r="AT28" s="116">
        <v>1921</v>
      </c>
      <c r="AU28" s="100">
        <v>0</v>
      </c>
      <c r="AV28" s="100">
        <v>0</v>
      </c>
      <c r="AW28" s="100">
        <v>0</v>
      </c>
      <c r="AX28" s="100">
        <v>0</v>
      </c>
      <c r="AY28" s="100">
        <v>0</v>
      </c>
      <c r="AZ28" s="100">
        <v>0.86580089999999998</v>
      </c>
      <c r="BA28" s="100">
        <v>1.5618027999999999</v>
      </c>
      <c r="BB28" s="100">
        <v>5.8944131000000004</v>
      </c>
      <c r="BC28" s="100">
        <v>10.225564</v>
      </c>
      <c r="BD28" s="100">
        <v>16.220027999999999</v>
      </c>
      <c r="BE28" s="100">
        <v>27.832222999999999</v>
      </c>
      <c r="BF28" s="100">
        <v>22.946306</v>
      </c>
      <c r="BG28" s="100">
        <v>25.912839000000002</v>
      </c>
      <c r="BH28" s="100">
        <v>26.095061000000001</v>
      </c>
      <c r="BI28" s="100">
        <v>24.390243999999999</v>
      </c>
      <c r="BJ28" s="100">
        <v>71.604938000000004</v>
      </c>
      <c r="BK28" s="100">
        <v>60.606060999999997</v>
      </c>
      <c r="BL28" s="100">
        <v>49.019607999999998</v>
      </c>
      <c r="BM28" s="100">
        <v>6.7643123000000003</v>
      </c>
      <c r="BN28" s="100">
        <v>12.037841999999999</v>
      </c>
      <c r="BO28" s="128"/>
      <c r="BP28" s="116">
        <v>1921</v>
      </c>
    </row>
    <row r="29" spans="1:68">
      <c r="A29" s="128"/>
      <c r="B29" s="117">
        <v>1922</v>
      </c>
      <c r="C29" s="100">
        <v>0</v>
      </c>
      <c r="D29" s="100">
        <v>0</v>
      </c>
      <c r="E29" s="100">
        <v>0</v>
      </c>
      <c r="F29" s="100">
        <v>0</v>
      </c>
      <c r="G29" s="100">
        <v>0</v>
      </c>
      <c r="H29" s="100">
        <v>0</v>
      </c>
      <c r="I29" s="100">
        <v>0</v>
      </c>
      <c r="J29" s="100">
        <v>0</v>
      </c>
      <c r="K29" s="100">
        <v>0</v>
      </c>
      <c r="L29" s="100">
        <v>0</v>
      </c>
      <c r="M29" s="100">
        <v>0</v>
      </c>
      <c r="N29" s="100">
        <v>0</v>
      </c>
      <c r="O29" s="100">
        <v>0</v>
      </c>
      <c r="P29" s="100">
        <v>0</v>
      </c>
      <c r="Q29" s="100">
        <v>0</v>
      </c>
      <c r="R29" s="100">
        <v>0</v>
      </c>
      <c r="S29" s="100">
        <v>0</v>
      </c>
      <c r="T29" s="100">
        <v>0</v>
      </c>
      <c r="U29" s="100">
        <v>0</v>
      </c>
      <c r="V29" s="100" t="s">
        <v>204</v>
      </c>
      <c r="W29" s="128"/>
      <c r="X29" s="117">
        <v>1922</v>
      </c>
      <c r="Y29" s="100">
        <v>0</v>
      </c>
      <c r="Z29" s="100">
        <v>0</v>
      </c>
      <c r="AA29" s="100">
        <v>0</v>
      </c>
      <c r="AB29" s="100">
        <v>0</v>
      </c>
      <c r="AC29" s="100">
        <v>0.43440489999999998</v>
      </c>
      <c r="AD29" s="100">
        <v>1.2711863999999999</v>
      </c>
      <c r="AE29" s="100">
        <v>4.8372910999999998</v>
      </c>
      <c r="AF29" s="100">
        <v>11.156186999999999</v>
      </c>
      <c r="AG29" s="100">
        <v>23.837902</v>
      </c>
      <c r="AH29" s="100">
        <v>35.739814000000003</v>
      </c>
      <c r="AI29" s="100">
        <v>49.153908000000001</v>
      </c>
      <c r="AJ29" s="100">
        <v>44.703595999999997</v>
      </c>
      <c r="AK29" s="100">
        <v>76.271186</v>
      </c>
      <c r="AL29" s="100">
        <v>74.817518000000007</v>
      </c>
      <c r="AM29" s="100">
        <v>90.909091000000004</v>
      </c>
      <c r="AN29" s="100">
        <v>93.457943999999998</v>
      </c>
      <c r="AO29" s="100">
        <v>103.77358</v>
      </c>
      <c r="AP29" s="100">
        <v>250</v>
      </c>
      <c r="AQ29" s="100">
        <v>15.118316999999999</v>
      </c>
      <c r="AR29" s="100">
        <v>27.807932999999998</v>
      </c>
      <c r="AS29" s="128"/>
      <c r="AT29" s="117">
        <v>1922</v>
      </c>
      <c r="AU29" s="100">
        <v>0</v>
      </c>
      <c r="AV29" s="100">
        <v>0</v>
      </c>
      <c r="AW29" s="100">
        <v>0</v>
      </c>
      <c r="AX29" s="100">
        <v>0</v>
      </c>
      <c r="AY29" s="100">
        <v>0.2192982</v>
      </c>
      <c r="AZ29" s="100">
        <v>0.65516490000000005</v>
      </c>
      <c r="BA29" s="100">
        <v>2.3980815</v>
      </c>
      <c r="BB29" s="100">
        <v>5.4631239000000003</v>
      </c>
      <c r="BC29" s="100">
        <v>11.614402</v>
      </c>
      <c r="BD29" s="100">
        <v>17.373176000000001</v>
      </c>
      <c r="BE29" s="100">
        <v>23.309132999999999</v>
      </c>
      <c r="BF29" s="100">
        <v>20.674157000000001</v>
      </c>
      <c r="BG29" s="100">
        <v>35.472973000000003</v>
      </c>
      <c r="BH29" s="100">
        <v>34.923338999999999</v>
      </c>
      <c r="BI29" s="100">
        <v>43.98827</v>
      </c>
      <c r="BJ29" s="100">
        <v>47.961630999999997</v>
      </c>
      <c r="BK29" s="100">
        <v>54.187192000000003</v>
      </c>
      <c r="BL29" s="100">
        <v>135.92232999999999</v>
      </c>
      <c r="BM29" s="100">
        <v>7.4328085000000002</v>
      </c>
      <c r="BN29" s="100">
        <v>13.638011000000001</v>
      </c>
      <c r="BO29" s="128"/>
      <c r="BP29" s="117">
        <v>1922</v>
      </c>
    </row>
    <row r="30" spans="1:68">
      <c r="A30" s="128"/>
      <c r="B30" s="117">
        <v>1923</v>
      </c>
      <c r="C30" s="100">
        <v>0</v>
      </c>
      <c r="D30" s="100">
        <v>0</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t="s">
        <v>204</v>
      </c>
      <c r="W30" s="128"/>
      <c r="X30" s="117">
        <v>1923</v>
      </c>
      <c r="Y30" s="100">
        <v>0</v>
      </c>
      <c r="Z30" s="100">
        <v>0</v>
      </c>
      <c r="AA30" s="100">
        <v>0</v>
      </c>
      <c r="AB30" s="100">
        <v>0</v>
      </c>
      <c r="AC30" s="100">
        <v>0</v>
      </c>
      <c r="AD30" s="100">
        <v>0.42589440000000001</v>
      </c>
      <c r="AE30" s="100">
        <v>3.4542313999999998</v>
      </c>
      <c r="AF30" s="100">
        <v>12.195122</v>
      </c>
      <c r="AG30" s="100">
        <v>24.263432000000002</v>
      </c>
      <c r="AH30" s="100">
        <v>42.479109000000001</v>
      </c>
      <c r="AI30" s="100">
        <v>53.627760000000002</v>
      </c>
      <c r="AJ30" s="100">
        <v>47.977421999999997</v>
      </c>
      <c r="AK30" s="100">
        <v>58.891455000000001</v>
      </c>
      <c r="AL30" s="100">
        <v>72.147650999999996</v>
      </c>
      <c r="AM30" s="100">
        <v>89.855072000000007</v>
      </c>
      <c r="AN30" s="100">
        <v>109.58904</v>
      </c>
      <c r="AO30" s="100">
        <v>63.636364</v>
      </c>
      <c r="AP30" s="100">
        <v>236.36364</v>
      </c>
      <c r="AQ30" s="100">
        <v>15.243684</v>
      </c>
      <c r="AR30" s="100">
        <v>27.365259000000002</v>
      </c>
      <c r="AS30" s="128"/>
      <c r="AT30" s="117">
        <v>1923</v>
      </c>
      <c r="AU30" s="100">
        <v>0</v>
      </c>
      <c r="AV30" s="100">
        <v>0</v>
      </c>
      <c r="AW30" s="100">
        <v>0</v>
      </c>
      <c r="AX30" s="100">
        <v>0</v>
      </c>
      <c r="AY30" s="100">
        <v>0</v>
      </c>
      <c r="AZ30" s="100">
        <v>0.2189142</v>
      </c>
      <c r="BA30" s="100">
        <v>1.7196905</v>
      </c>
      <c r="BB30" s="100">
        <v>5.9552167999999996</v>
      </c>
      <c r="BC30" s="100">
        <v>11.811024</v>
      </c>
      <c r="BD30" s="100">
        <v>20.587243000000001</v>
      </c>
      <c r="BE30" s="100">
        <v>25.487255999999999</v>
      </c>
      <c r="BF30" s="100">
        <v>22.309711</v>
      </c>
      <c r="BG30" s="100">
        <v>27.301926999999999</v>
      </c>
      <c r="BH30" s="100">
        <v>33.778475999999998</v>
      </c>
      <c r="BI30" s="100">
        <v>43.115437999999997</v>
      </c>
      <c r="BJ30" s="100">
        <v>56.074765999999997</v>
      </c>
      <c r="BK30" s="100">
        <v>33.175355000000003</v>
      </c>
      <c r="BL30" s="100">
        <v>130</v>
      </c>
      <c r="BM30" s="100">
        <v>7.482348</v>
      </c>
      <c r="BN30" s="100">
        <v>13.413062999999999</v>
      </c>
      <c r="BO30" s="128"/>
      <c r="BP30" s="117">
        <v>1923</v>
      </c>
    </row>
    <row r="31" spans="1:68">
      <c r="A31" s="128"/>
      <c r="B31" s="117">
        <v>1924</v>
      </c>
      <c r="C31" s="100">
        <v>0</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t="s">
        <v>204</v>
      </c>
      <c r="W31" s="128"/>
      <c r="X31" s="117">
        <v>1924</v>
      </c>
      <c r="Y31" s="100">
        <v>0</v>
      </c>
      <c r="Z31" s="100">
        <v>0</v>
      </c>
      <c r="AA31" s="100">
        <v>0</v>
      </c>
      <c r="AB31" s="100">
        <v>0</v>
      </c>
      <c r="AC31" s="100">
        <v>0</v>
      </c>
      <c r="AD31" s="100">
        <v>0.85873770000000005</v>
      </c>
      <c r="AE31" s="100">
        <v>2.9711375000000002</v>
      </c>
      <c r="AF31" s="100">
        <v>11.315417</v>
      </c>
      <c r="AG31" s="100">
        <v>20.681944999999999</v>
      </c>
      <c r="AH31" s="100">
        <v>29.073698</v>
      </c>
      <c r="AI31" s="100">
        <v>52.388289999999998</v>
      </c>
      <c r="AJ31" s="100">
        <v>59.144677000000001</v>
      </c>
      <c r="AK31" s="100">
        <v>60.773480999999997</v>
      </c>
      <c r="AL31" s="100">
        <v>61.032863999999996</v>
      </c>
      <c r="AM31" s="100">
        <v>71.428571000000005</v>
      </c>
      <c r="AN31" s="100">
        <v>112.61261</v>
      </c>
      <c r="AO31" s="100">
        <v>103.44828</v>
      </c>
      <c r="AP31" s="100">
        <v>230.76922999999999</v>
      </c>
      <c r="AQ31" s="100">
        <v>14.562936000000001</v>
      </c>
      <c r="AR31" s="100">
        <v>26.343019000000002</v>
      </c>
      <c r="AS31" s="128"/>
      <c r="AT31" s="117">
        <v>1924</v>
      </c>
      <c r="AU31" s="100">
        <v>0</v>
      </c>
      <c r="AV31" s="100">
        <v>0</v>
      </c>
      <c r="AW31" s="100">
        <v>0</v>
      </c>
      <c r="AX31" s="100">
        <v>0</v>
      </c>
      <c r="AY31" s="100">
        <v>0</v>
      </c>
      <c r="AZ31" s="100">
        <v>0.43898160000000003</v>
      </c>
      <c r="BA31" s="100">
        <v>1.490313</v>
      </c>
      <c r="BB31" s="100">
        <v>5.5197792000000003</v>
      </c>
      <c r="BC31" s="100">
        <v>10.043431</v>
      </c>
      <c r="BD31" s="100">
        <v>14.056881000000001</v>
      </c>
      <c r="BE31" s="100">
        <v>25.009194999999998</v>
      </c>
      <c r="BF31" s="100">
        <v>27.659573999999999</v>
      </c>
      <c r="BG31" s="100">
        <v>28.161802000000002</v>
      </c>
      <c r="BH31" s="100">
        <v>28.634360999999998</v>
      </c>
      <c r="BI31" s="100">
        <v>34.031413999999998</v>
      </c>
      <c r="BJ31" s="100">
        <v>56.947608000000002</v>
      </c>
      <c r="BK31" s="100">
        <v>54.794521000000003</v>
      </c>
      <c r="BL31" s="100">
        <v>129.03226000000001</v>
      </c>
      <c r="BM31" s="100">
        <v>7.1413821999999998</v>
      </c>
      <c r="BN31" s="100">
        <v>12.967008</v>
      </c>
      <c r="BO31" s="128"/>
      <c r="BP31" s="117">
        <v>1924</v>
      </c>
    </row>
    <row r="32" spans="1:68">
      <c r="A32" s="128"/>
      <c r="B32" s="117">
        <v>1925</v>
      </c>
      <c r="C32" s="100">
        <v>0</v>
      </c>
      <c r="D32" s="100">
        <v>0</v>
      </c>
      <c r="E32" s="100">
        <v>0</v>
      </c>
      <c r="F32" s="100">
        <v>0</v>
      </c>
      <c r="G32" s="100">
        <v>0</v>
      </c>
      <c r="H32" s="100">
        <v>0</v>
      </c>
      <c r="I32" s="100">
        <v>0</v>
      </c>
      <c r="J32" s="100">
        <v>0</v>
      </c>
      <c r="K32" s="100">
        <v>0</v>
      </c>
      <c r="L32" s="100">
        <v>0</v>
      </c>
      <c r="M32" s="100">
        <v>0</v>
      </c>
      <c r="N32" s="100">
        <v>0</v>
      </c>
      <c r="O32" s="100">
        <v>0</v>
      </c>
      <c r="P32" s="100">
        <v>0</v>
      </c>
      <c r="Q32" s="100">
        <v>0</v>
      </c>
      <c r="R32" s="100">
        <v>0</v>
      </c>
      <c r="S32" s="100">
        <v>0</v>
      </c>
      <c r="T32" s="100">
        <v>0</v>
      </c>
      <c r="U32" s="100">
        <v>0</v>
      </c>
      <c r="V32" s="100" t="s">
        <v>204</v>
      </c>
      <c r="W32" s="128"/>
      <c r="X32" s="117">
        <v>1925</v>
      </c>
      <c r="Y32" s="100">
        <v>0</v>
      </c>
      <c r="Z32" s="100">
        <v>0</v>
      </c>
      <c r="AA32" s="100">
        <v>0</v>
      </c>
      <c r="AB32" s="100">
        <v>0</v>
      </c>
      <c r="AC32" s="100">
        <v>0</v>
      </c>
      <c r="AD32" s="100">
        <v>0.85178880000000001</v>
      </c>
      <c r="AE32" s="100">
        <v>3.7799244000000001</v>
      </c>
      <c r="AF32" s="100">
        <v>11.959522</v>
      </c>
      <c r="AG32" s="100">
        <v>18.980477</v>
      </c>
      <c r="AH32" s="100">
        <v>29.928432000000001</v>
      </c>
      <c r="AI32" s="100">
        <v>47.763457000000002</v>
      </c>
      <c r="AJ32" s="100">
        <v>56.487202000000003</v>
      </c>
      <c r="AK32" s="100">
        <v>58.064515999999998</v>
      </c>
      <c r="AL32" s="100">
        <v>69.016153000000003</v>
      </c>
      <c r="AM32" s="100">
        <v>89.974293000000003</v>
      </c>
      <c r="AN32" s="100">
        <v>134.19913</v>
      </c>
      <c r="AO32" s="100">
        <v>190.08264</v>
      </c>
      <c r="AP32" s="100">
        <v>173.07692</v>
      </c>
      <c r="AQ32" s="100">
        <v>15.267701000000001</v>
      </c>
      <c r="AR32" s="100">
        <v>27.973296000000001</v>
      </c>
      <c r="AS32" s="128"/>
      <c r="AT32" s="117">
        <v>1925</v>
      </c>
      <c r="AU32" s="100">
        <v>0</v>
      </c>
      <c r="AV32" s="100">
        <v>0</v>
      </c>
      <c r="AW32" s="100">
        <v>0</v>
      </c>
      <c r="AX32" s="100">
        <v>0</v>
      </c>
      <c r="AY32" s="100">
        <v>0</v>
      </c>
      <c r="AZ32" s="100">
        <v>0.43001509999999998</v>
      </c>
      <c r="BA32" s="100">
        <v>1.9043589000000001</v>
      </c>
      <c r="BB32" s="100">
        <v>5.8282895999999997</v>
      </c>
      <c r="BC32" s="100">
        <v>9.2129507999999998</v>
      </c>
      <c r="BD32" s="100">
        <v>14.474512000000001</v>
      </c>
      <c r="BE32" s="100">
        <v>22.992701</v>
      </c>
      <c r="BF32" s="100">
        <v>26.644462999999998</v>
      </c>
      <c r="BG32" s="100">
        <v>26.946107999999999</v>
      </c>
      <c r="BH32" s="100">
        <v>32.525951999999997</v>
      </c>
      <c r="BI32" s="100">
        <v>42.735042999999997</v>
      </c>
      <c r="BJ32" s="100">
        <v>68.281937999999997</v>
      </c>
      <c r="BK32" s="100">
        <v>99.567099999999996</v>
      </c>
      <c r="BL32" s="100">
        <v>97.826087000000001</v>
      </c>
      <c r="BM32" s="100">
        <v>7.4757543000000002</v>
      </c>
      <c r="BN32" s="100">
        <v>13.80904</v>
      </c>
      <c r="BO32" s="128"/>
      <c r="BP32" s="117">
        <v>1925</v>
      </c>
    </row>
    <row r="33" spans="1:68">
      <c r="A33" s="128"/>
      <c r="B33" s="117">
        <v>1926</v>
      </c>
      <c r="C33" s="100">
        <v>0</v>
      </c>
      <c r="D33" s="100">
        <v>0</v>
      </c>
      <c r="E33" s="100">
        <v>0</v>
      </c>
      <c r="F33" s="100">
        <v>0</v>
      </c>
      <c r="G33" s="100">
        <v>0</v>
      </c>
      <c r="H33" s="100">
        <v>0</v>
      </c>
      <c r="I33" s="100">
        <v>0</v>
      </c>
      <c r="J33" s="100">
        <v>0</v>
      </c>
      <c r="K33" s="100">
        <v>0</v>
      </c>
      <c r="L33" s="100">
        <v>0</v>
      </c>
      <c r="M33" s="100">
        <v>0</v>
      </c>
      <c r="N33" s="100">
        <v>0</v>
      </c>
      <c r="O33" s="100">
        <v>0</v>
      </c>
      <c r="P33" s="100">
        <v>0</v>
      </c>
      <c r="Q33" s="100">
        <v>0</v>
      </c>
      <c r="R33" s="100">
        <v>0</v>
      </c>
      <c r="S33" s="100">
        <v>0</v>
      </c>
      <c r="T33" s="100">
        <v>0</v>
      </c>
      <c r="U33" s="100">
        <v>0</v>
      </c>
      <c r="V33" s="100" t="s">
        <v>204</v>
      </c>
      <c r="W33" s="128"/>
      <c r="X33" s="117">
        <v>1926</v>
      </c>
      <c r="Y33" s="100">
        <v>0</v>
      </c>
      <c r="Z33" s="100">
        <v>0</v>
      </c>
      <c r="AA33" s="100">
        <v>0</v>
      </c>
      <c r="AB33" s="100">
        <v>0</v>
      </c>
      <c r="AC33" s="100">
        <v>0</v>
      </c>
      <c r="AD33" s="100">
        <v>0.42426809999999998</v>
      </c>
      <c r="AE33" s="100">
        <v>1.6645859000000001</v>
      </c>
      <c r="AF33" s="100">
        <v>14.804845</v>
      </c>
      <c r="AG33" s="100">
        <v>22.093634999999999</v>
      </c>
      <c r="AH33" s="100">
        <v>37.037036999999998</v>
      </c>
      <c r="AI33" s="100">
        <v>39.581777000000002</v>
      </c>
      <c r="AJ33" s="100">
        <v>52.270780000000002</v>
      </c>
      <c r="AK33" s="100">
        <v>63.025210000000001</v>
      </c>
      <c r="AL33" s="100">
        <v>75.630251999999999</v>
      </c>
      <c r="AM33" s="100">
        <v>85.510688999999999</v>
      </c>
      <c r="AN33" s="100">
        <v>114.40678</v>
      </c>
      <c r="AO33" s="100">
        <v>120</v>
      </c>
      <c r="AP33" s="100">
        <v>150.9434</v>
      </c>
      <c r="AQ33" s="100">
        <v>15.279277</v>
      </c>
      <c r="AR33" s="100">
        <v>26.241002000000002</v>
      </c>
      <c r="AS33" s="128"/>
      <c r="AT33" s="117">
        <v>1926</v>
      </c>
      <c r="AU33" s="100">
        <v>0</v>
      </c>
      <c r="AV33" s="100">
        <v>0</v>
      </c>
      <c r="AW33" s="100">
        <v>0</v>
      </c>
      <c r="AX33" s="100">
        <v>0</v>
      </c>
      <c r="AY33" s="100">
        <v>0</v>
      </c>
      <c r="AZ33" s="100">
        <v>0.2116402</v>
      </c>
      <c r="BA33" s="100">
        <v>0.84210529999999995</v>
      </c>
      <c r="BB33" s="100">
        <v>7.2384294999999996</v>
      </c>
      <c r="BC33" s="100">
        <v>10.72523</v>
      </c>
      <c r="BD33" s="100">
        <v>17.933130999999999</v>
      </c>
      <c r="BE33" s="100">
        <v>19.195943</v>
      </c>
      <c r="BF33" s="100">
        <v>24.887801</v>
      </c>
      <c r="BG33" s="100">
        <v>29.426189000000001</v>
      </c>
      <c r="BH33" s="100">
        <v>35.761589000000001</v>
      </c>
      <c r="BI33" s="100">
        <v>40.770102000000001</v>
      </c>
      <c r="BJ33" s="100">
        <v>57.446809000000002</v>
      </c>
      <c r="BK33" s="100">
        <v>63.829787000000003</v>
      </c>
      <c r="BL33" s="100">
        <v>86.956522000000007</v>
      </c>
      <c r="BM33" s="100">
        <v>7.4798144000000004</v>
      </c>
      <c r="BN33" s="100">
        <v>12.941146</v>
      </c>
      <c r="BO33" s="128"/>
      <c r="BP33" s="117">
        <v>1926</v>
      </c>
    </row>
    <row r="34" spans="1:68">
      <c r="A34" s="128"/>
      <c r="B34" s="117">
        <v>1927</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t="s">
        <v>204</v>
      </c>
      <c r="W34" s="128"/>
      <c r="X34" s="117">
        <v>1927</v>
      </c>
      <c r="Y34" s="100">
        <v>0</v>
      </c>
      <c r="Z34" s="100">
        <v>0</v>
      </c>
      <c r="AA34" s="100">
        <v>0</v>
      </c>
      <c r="AB34" s="100">
        <v>0</v>
      </c>
      <c r="AC34" s="100">
        <v>0</v>
      </c>
      <c r="AD34" s="100">
        <v>1.6792611</v>
      </c>
      <c r="AE34" s="100">
        <v>3.3305579000000001</v>
      </c>
      <c r="AF34" s="100">
        <v>8.6994345000000006</v>
      </c>
      <c r="AG34" s="100">
        <v>24.390243999999999</v>
      </c>
      <c r="AH34" s="100">
        <v>37.530265999999997</v>
      </c>
      <c r="AI34" s="100">
        <v>47.723934999999997</v>
      </c>
      <c r="AJ34" s="100">
        <v>54.347825999999998</v>
      </c>
      <c r="AK34" s="100">
        <v>67.692307999999997</v>
      </c>
      <c r="AL34" s="100">
        <v>91.644204999999999</v>
      </c>
      <c r="AM34" s="100">
        <v>87.145968999999994</v>
      </c>
      <c r="AN34" s="100">
        <v>90.534979000000007</v>
      </c>
      <c r="AO34" s="100">
        <v>108.52713</v>
      </c>
      <c r="AP34" s="100">
        <v>327.27273000000002</v>
      </c>
      <c r="AQ34" s="100">
        <v>16.536031999999999</v>
      </c>
      <c r="AR34" s="100">
        <v>29.241365999999999</v>
      </c>
      <c r="AS34" s="128"/>
      <c r="AT34" s="117">
        <v>1927</v>
      </c>
      <c r="AU34" s="100">
        <v>0</v>
      </c>
      <c r="AV34" s="100">
        <v>0</v>
      </c>
      <c r="AW34" s="100">
        <v>0</v>
      </c>
      <c r="AX34" s="100">
        <v>0</v>
      </c>
      <c r="AY34" s="100">
        <v>0</v>
      </c>
      <c r="AZ34" s="100">
        <v>0.82474230000000004</v>
      </c>
      <c r="BA34" s="100">
        <v>1.6863406000000001</v>
      </c>
      <c r="BB34" s="100">
        <v>4.2725913000000002</v>
      </c>
      <c r="BC34" s="100">
        <v>11.843078999999999</v>
      </c>
      <c r="BD34" s="100">
        <v>18.181818</v>
      </c>
      <c r="BE34" s="100">
        <v>23.222579</v>
      </c>
      <c r="BF34" s="100">
        <v>26.062550000000002</v>
      </c>
      <c r="BG34" s="100">
        <v>31.837916</v>
      </c>
      <c r="BH34" s="100">
        <v>43.367347000000002</v>
      </c>
      <c r="BI34" s="100">
        <v>41.797283</v>
      </c>
      <c r="BJ34" s="100">
        <v>45.360824999999998</v>
      </c>
      <c r="BK34" s="100">
        <v>58.333333000000003</v>
      </c>
      <c r="BL34" s="100">
        <v>187.5</v>
      </c>
      <c r="BM34" s="100">
        <v>8.0873433000000006</v>
      </c>
      <c r="BN34" s="100">
        <v>14.615024</v>
      </c>
      <c r="BO34" s="128"/>
      <c r="BP34" s="117">
        <v>1927</v>
      </c>
    </row>
    <row r="35" spans="1:68">
      <c r="A35" s="128"/>
      <c r="B35" s="117">
        <v>1928</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t="s">
        <v>204</v>
      </c>
      <c r="W35" s="128"/>
      <c r="X35" s="117">
        <v>1928</v>
      </c>
      <c r="Y35" s="100">
        <v>0</v>
      </c>
      <c r="Z35" s="100">
        <v>0</v>
      </c>
      <c r="AA35" s="100">
        <v>0</v>
      </c>
      <c r="AB35" s="100">
        <v>0</v>
      </c>
      <c r="AC35" s="100">
        <v>0.39447729999999998</v>
      </c>
      <c r="AD35" s="100">
        <v>0.4152824</v>
      </c>
      <c r="AE35" s="100">
        <v>2.0824655999999999</v>
      </c>
      <c r="AF35" s="100">
        <v>8.5397096000000001</v>
      </c>
      <c r="AG35" s="100">
        <v>18.554687999999999</v>
      </c>
      <c r="AH35" s="100">
        <v>32.921810999999998</v>
      </c>
      <c r="AI35" s="100">
        <v>41.606887</v>
      </c>
      <c r="AJ35" s="100">
        <v>52.805281000000001</v>
      </c>
      <c r="AK35" s="100">
        <v>64.676616999999993</v>
      </c>
      <c r="AL35" s="100">
        <v>85.492227999999997</v>
      </c>
      <c r="AM35" s="100">
        <v>102.61569</v>
      </c>
      <c r="AN35" s="100">
        <v>146.8254</v>
      </c>
      <c r="AO35" s="100">
        <v>142.85713999999999</v>
      </c>
      <c r="AP35" s="100">
        <v>303.57143000000002</v>
      </c>
      <c r="AQ35" s="100">
        <v>16.164632999999998</v>
      </c>
      <c r="AR35" s="100">
        <v>29.742923000000001</v>
      </c>
      <c r="AS35" s="128"/>
      <c r="AT35" s="117">
        <v>1928</v>
      </c>
      <c r="AU35" s="100">
        <v>0</v>
      </c>
      <c r="AV35" s="100">
        <v>0</v>
      </c>
      <c r="AW35" s="100">
        <v>0</v>
      </c>
      <c r="AX35" s="100">
        <v>0</v>
      </c>
      <c r="AY35" s="100">
        <v>0.18867919999999999</v>
      </c>
      <c r="AZ35" s="100">
        <v>0.2017756</v>
      </c>
      <c r="BA35" s="100">
        <v>1.0515247000000001</v>
      </c>
      <c r="BB35" s="100">
        <v>4.2167405000000002</v>
      </c>
      <c r="BC35" s="100">
        <v>9.0175605000000001</v>
      </c>
      <c r="BD35" s="100">
        <v>15.94533</v>
      </c>
      <c r="BE35" s="100">
        <v>20.251397000000001</v>
      </c>
      <c r="BF35" s="100">
        <v>25.477706999999999</v>
      </c>
      <c r="BG35" s="100">
        <v>30.761949999999999</v>
      </c>
      <c r="BH35" s="100">
        <v>40.490797999999998</v>
      </c>
      <c r="BI35" s="100">
        <v>49.610894999999999</v>
      </c>
      <c r="BJ35" s="100">
        <v>73.267326999999995</v>
      </c>
      <c r="BK35" s="100">
        <v>76.923077000000006</v>
      </c>
      <c r="BL35" s="100">
        <v>175.25773000000001</v>
      </c>
      <c r="BM35" s="100">
        <v>7.9020025</v>
      </c>
      <c r="BN35" s="100">
        <v>14.934599</v>
      </c>
      <c r="BO35" s="128"/>
      <c r="BP35" s="117">
        <v>1928</v>
      </c>
    </row>
    <row r="36" spans="1:68">
      <c r="A36" s="128"/>
      <c r="B36" s="117">
        <v>1929</v>
      </c>
      <c r="C36" s="100">
        <v>0</v>
      </c>
      <c r="D36" s="100">
        <v>0</v>
      </c>
      <c r="E36" s="100">
        <v>0</v>
      </c>
      <c r="F36" s="100">
        <v>0</v>
      </c>
      <c r="G36" s="100">
        <v>0</v>
      </c>
      <c r="H36" s="100">
        <v>0</v>
      </c>
      <c r="I36" s="100">
        <v>0</v>
      </c>
      <c r="J36" s="100">
        <v>0</v>
      </c>
      <c r="K36" s="100">
        <v>0</v>
      </c>
      <c r="L36" s="100">
        <v>0</v>
      </c>
      <c r="M36" s="100">
        <v>0</v>
      </c>
      <c r="N36" s="100">
        <v>0</v>
      </c>
      <c r="O36" s="100">
        <v>0</v>
      </c>
      <c r="P36" s="100">
        <v>0</v>
      </c>
      <c r="Q36" s="100">
        <v>0</v>
      </c>
      <c r="R36" s="100">
        <v>0</v>
      </c>
      <c r="S36" s="100">
        <v>0</v>
      </c>
      <c r="T36" s="100">
        <v>0</v>
      </c>
      <c r="U36" s="100">
        <v>0</v>
      </c>
      <c r="V36" s="100" t="s">
        <v>204</v>
      </c>
      <c r="W36" s="128"/>
      <c r="X36" s="117">
        <v>1929</v>
      </c>
      <c r="Y36" s="100">
        <v>0</v>
      </c>
      <c r="Z36" s="100">
        <v>0</v>
      </c>
      <c r="AA36" s="100">
        <v>0</v>
      </c>
      <c r="AB36" s="100">
        <v>0</v>
      </c>
      <c r="AC36" s="100">
        <v>0.38314179999999998</v>
      </c>
      <c r="AD36" s="100">
        <v>0</v>
      </c>
      <c r="AE36" s="100">
        <v>7.1308724999999997</v>
      </c>
      <c r="AF36" s="100">
        <v>10.956595</v>
      </c>
      <c r="AG36" s="100">
        <v>18.921475999999998</v>
      </c>
      <c r="AH36" s="100">
        <v>40.548257999999997</v>
      </c>
      <c r="AI36" s="100">
        <v>44.817926999999997</v>
      </c>
      <c r="AJ36" s="100">
        <v>51.177903999999998</v>
      </c>
      <c r="AK36" s="100">
        <v>62.923524</v>
      </c>
      <c r="AL36" s="100">
        <v>85</v>
      </c>
      <c r="AM36" s="100">
        <v>101.69492</v>
      </c>
      <c r="AN36" s="100">
        <v>125</v>
      </c>
      <c r="AO36" s="100">
        <v>161.76471000000001</v>
      </c>
      <c r="AP36" s="100">
        <v>135.59322</v>
      </c>
      <c r="AQ36" s="100">
        <v>17.004411000000001</v>
      </c>
      <c r="AR36" s="100">
        <v>28.292221000000001</v>
      </c>
      <c r="AS36" s="128"/>
      <c r="AT36" s="117">
        <v>1929</v>
      </c>
      <c r="AU36" s="100">
        <v>0</v>
      </c>
      <c r="AV36" s="100">
        <v>0</v>
      </c>
      <c r="AW36" s="100">
        <v>0</v>
      </c>
      <c r="AX36" s="100">
        <v>0</v>
      </c>
      <c r="AY36" s="100">
        <v>0.1833853</v>
      </c>
      <c r="AZ36" s="100">
        <v>0</v>
      </c>
      <c r="BA36" s="100">
        <v>3.5842293999999999</v>
      </c>
      <c r="BB36" s="100">
        <v>5.4564532999999997</v>
      </c>
      <c r="BC36" s="100">
        <v>9.2250923</v>
      </c>
      <c r="BD36" s="100">
        <v>19.618679</v>
      </c>
      <c r="BE36" s="100">
        <v>21.828104</v>
      </c>
      <c r="BF36" s="100">
        <v>24.881516999999999</v>
      </c>
      <c r="BG36" s="100">
        <v>30.260708000000001</v>
      </c>
      <c r="BH36" s="100">
        <v>40.428061999999997</v>
      </c>
      <c r="BI36" s="100">
        <v>49.541283999999997</v>
      </c>
      <c r="BJ36" s="100">
        <v>62.030074999999997</v>
      </c>
      <c r="BK36" s="100">
        <v>86.614172999999994</v>
      </c>
      <c r="BL36" s="100">
        <v>79.207920999999999</v>
      </c>
      <c r="BM36" s="100">
        <v>8.3204303999999993</v>
      </c>
      <c r="BN36" s="100">
        <v>14.079927</v>
      </c>
      <c r="BO36" s="128"/>
      <c r="BP36" s="117">
        <v>1929</v>
      </c>
    </row>
    <row r="37" spans="1:68">
      <c r="A37" s="128"/>
      <c r="B37" s="117">
        <v>1930</v>
      </c>
      <c r="C37" s="100">
        <v>0</v>
      </c>
      <c r="D37" s="100">
        <v>0</v>
      </c>
      <c r="E37" s="100">
        <v>0</v>
      </c>
      <c r="F37" s="100">
        <v>0</v>
      </c>
      <c r="G37" s="100">
        <v>0</v>
      </c>
      <c r="H37" s="100">
        <v>0</v>
      </c>
      <c r="I37" s="100">
        <v>0</v>
      </c>
      <c r="J37" s="100">
        <v>0</v>
      </c>
      <c r="K37" s="100">
        <v>0</v>
      </c>
      <c r="L37" s="100">
        <v>0.52356020000000003</v>
      </c>
      <c r="M37" s="100">
        <v>0.64308679999999996</v>
      </c>
      <c r="N37" s="100">
        <v>0</v>
      </c>
      <c r="O37" s="100">
        <v>0.89285709999999996</v>
      </c>
      <c r="P37" s="100">
        <v>1.1135857</v>
      </c>
      <c r="Q37" s="100">
        <v>1.6977929</v>
      </c>
      <c r="R37" s="100">
        <v>0</v>
      </c>
      <c r="S37" s="100">
        <v>0</v>
      </c>
      <c r="T37" s="100">
        <v>0</v>
      </c>
      <c r="U37" s="100">
        <v>0.15173130000000001</v>
      </c>
      <c r="V37" s="100">
        <v>0.21251690000000001</v>
      </c>
      <c r="W37" s="128"/>
      <c r="X37" s="117">
        <v>1930</v>
      </c>
      <c r="Y37" s="100">
        <v>0</v>
      </c>
      <c r="Z37" s="100">
        <v>0</v>
      </c>
      <c r="AA37" s="100">
        <v>0</v>
      </c>
      <c r="AB37" s="100">
        <v>0</v>
      </c>
      <c r="AC37" s="100">
        <v>0</v>
      </c>
      <c r="AD37" s="100">
        <v>2.0508614000000001</v>
      </c>
      <c r="AE37" s="100">
        <v>4.1753653000000002</v>
      </c>
      <c r="AF37" s="100">
        <v>9.2204525999999998</v>
      </c>
      <c r="AG37" s="100">
        <v>20.823692999999999</v>
      </c>
      <c r="AH37" s="100">
        <v>32.258065000000002</v>
      </c>
      <c r="AI37" s="100">
        <v>50.778604999999999</v>
      </c>
      <c r="AJ37" s="100">
        <v>57.784911999999998</v>
      </c>
      <c r="AK37" s="100">
        <v>64.211519999999993</v>
      </c>
      <c r="AL37" s="100">
        <v>68.209501000000003</v>
      </c>
      <c r="AM37" s="100">
        <v>97.173145000000005</v>
      </c>
      <c r="AN37" s="100">
        <v>100</v>
      </c>
      <c r="AO37" s="100">
        <v>119.71831</v>
      </c>
      <c r="AP37" s="100">
        <v>145.16129000000001</v>
      </c>
      <c r="AQ37" s="100">
        <v>16.417251</v>
      </c>
      <c r="AR37" s="100">
        <v>26.428538</v>
      </c>
      <c r="AS37" s="128"/>
      <c r="AT37" s="117">
        <v>1930</v>
      </c>
      <c r="AU37" s="100">
        <v>0</v>
      </c>
      <c r="AV37" s="100">
        <v>0</v>
      </c>
      <c r="AW37" s="100">
        <v>0</v>
      </c>
      <c r="AX37" s="100">
        <v>0</v>
      </c>
      <c r="AY37" s="100">
        <v>0</v>
      </c>
      <c r="AZ37" s="100">
        <v>0.98619330000000005</v>
      </c>
      <c r="BA37" s="100">
        <v>2.0855057000000001</v>
      </c>
      <c r="BB37" s="100">
        <v>4.6296296000000003</v>
      </c>
      <c r="BC37" s="100">
        <v>10.183299</v>
      </c>
      <c r="BD37" s="100">
        <v>15.911543</v>
      </c>
      <c r="BE37" s="100">
        <v>25.065963</v>
      </c>
      <c r="BF37" s="100">
        <v>28.335301000000001</v>
      </c>
      <c r="BG37" s="100">
        <v>31.665901999999999</v>
      </c>
      <c r="BH37" s="100">
        <v>33.158813000000002</v>
      </c>
      <c r="BI37" s="100">
        <v>48.484848</v>
      </c>
      <c r="BJ37" s="100">
        <v>49.645389999999999</v>
      </c>
      <c r="BK37" s="100">
        <v>64.638783000000004</v>
      </c>
      <c r="BL37" s="100">
        <v>81.081080999999998</v>
      </c>
      <c r="BM37" s="100">
        <v>8.1235397000000003</v>
      </c>
      <c r="BN37" s="100">
        <v>13.262183</v>
      </c>
      <c r="BO37" s="128"/>
      <c r="BP37" s="117">
        <v>1930</v>
      </c>
    </row>
    <row r="38" spans="1:68">
      <c r="A38" s="128"/>
      <c r="B38" s="118">
        <v>1931</v>
      </c>
      <c r="C38" s="100">
        <v>0</v>
      </c>
      <c r="D38" s="100">
        <v>0</v>
      </c>
      <c r="E38" s="100">
        <v>0</v>
      </c>
      <c r="F38" s="100">
        <v>0</v>
      </c>
      <c r="G38" s="100">
        <v>0</v>
      </c>
      <c r="H38" s="100">
        <v>0</v>
      </c>
      <c r="I38" s="100">
        <v>0</v>
      </c>
      <c r="J38" s="100">
        <v>0</v>
      </c>
      <c r="K38" s="100">
        <v>0</v>
      </c>
      <c r="L38" s="100">
        <v>0</v>
      </c>
      <c r="M38" s="100">
        <v>0</v>
      </c>
      <c r="N38" s="100">
        <v>0.76982289999999998</v>
      </c>
      <c r="O38" s="100">
        <v>0</v>
      </c>
      <c r="P38" s="100">
        <v>2.1978021999999999</v>
      </c>
      <c r="Q38" s="100">
        <v>3.2310178000000001</v>
      </c>
      <c r="R38" s="100">
        <v>0</v>
      </c>
      <c r="S38" s="100">
        <v>0</v>
      </c>
      <c r="T38" s="100">
        <v>37.735849000000002</v>
      </c>
      <c r="U38" s="100">
        <v>0.21076719999999999</v>
      </c>
      <c r="V38" s="100">
        <v>0.73908890000000005</v>
      </c>
      <c r="W38" s="128"/>
      <c r="X38" s="118">
        <v>1931</v>
      </c>
      <c r="Y38" s="100">
        <v>0</v>
      </c>
      <c r="Z38" s="100">
        <v>0</v>
      </c>
      <c r="AA38" s="100">
        <v>0</v>
      </c>
      <c r="AB38" s="100">
        <v>0</v>
      </c>
      <c r="AC38" s="100">
        <v>0</v>
      </c>
      <c r="AD38" s="100">
        <v>0.40783029999999998</v>
      </c>
      <c r="AE38" s="100">
        <v>6.2709029999999997</v>
      </c>
      <c r="AF38" s="100">
        <v>11.700794</v>
      </c>
      <c r="AG38" s="100">
        <v>22.192029000000002</v>
      </c>
      <c r="AH38" s="100">
        <v>44.204852000000002</v>
      </c>
      <c r="AI38" s="100">
        <v>56.245911999999997</v>
      </c>
      <c r="AJ38" s="100">
        <v>53.670087000000002</v>
      </c>
      <c r="AK38" s="100">
        <v>62.5</v>
      </c>
      <c r="AL38" s="100">
        <v>82.742317</v>
      </c>
      <c r="AM38" s="100">
        <v>100.67113999999999</v>
      </c>
      <c r="AN38" s="100">
        <v>107.84314000000001</v>
      </c>
      <c r="AO38" s="100">
        <v>136.9863</v>
      </c>
      <c r="AP38" s="100">
        <v>200</v>
      </c>
      <c r="AQ38" s="100">
        <v>18.531807000000001</v>
      </c>
      <c r="AR38" s="100">
        <v>29.557388</v>
      </c>
      <c r="AS38" s="128"/>
      <c r="AT38" s="118">
        <v>1931</v>
      </c>
      <c r="AU38" s="100">
        <v>0</v>
      </c>
      <c r="AV38" s="100">
        <v>0</v>
      </c>
      <c r="AW38" s="100">
        <v>0</v>
      </c>
      <c r="AX38" s="100">
        <v>0</v>
      </c>
      <c r="AY38" s="100">
        <v>0</v>
      </c>
      <c r="AZ38" s="100">
        <v>0.19546520000000001</v>
      </c>
      <c r="BA38" s="100">
        <v>3.1107423999999999</v>
      </c>
      <c r="BB38" s="100">
        <v>5.9134108000000003</v>
      </c>
      <c r="BC38" s="100">
        <v>10.905854</v>
      </c>
      <c r="BD38" s="100">
        <v>21.505375999999998</v>
      </c>
      <c r="BE38" s="100">
        <v>27.397259999999999</v>
      </c>
      <c r="BF38" s="100">
        <v>26.890101000000001</v>
      </c>
      <c r="BG38" s="100">
        <v>30.644434</v>
      </c>
      <c r="BH38" s="100">
        <v>41.002277999999997</v>
      </c>
      <c r="BI38" s="100">
        <v>51.028807</v>
      </c>
      <c r="BJ38" s="100">
        <v>53.921568999999998</v>
      </c>
      <c r="BK38" s="100">
        <v>72.463768000000002</v>
      </c>
      <c r="BL38" s="100">
        <v>130.0813</v>
      </c>
      <c r="BM38" s="100">
        <v>9.2086109999999994</v>
      </c>
      <c r="BN38" s="100">
        <v>15.141700999999999</v>
      </c>
      <c r="BO38" s="128"/>
      <c r="BP38" s="118">
        <v>1931</v>
      </c>
    </row>
    <row r="39" spans="1:68">
      <c r="A39" s="128"/>
      <c r="B39" s="118">
        <v>1932</v>
      </c>
      <c r="C39" s="100">
        <v>0</v>
      </c>
      <c r="D39" s="100">
        <v>0</v>
      </c>
      <c r="E39" s="100">
        <v>0</v>
      </c>
      <c r="F39" s="100">
        <v>0</v>
      </c>
      <c r="G39" s="100">
        <v>0</v>
      </c>
      <c r="H39" s="100">
        <v>0</v>
      </c>
      <c r="I39" s="100">
        <v>0</v>
      </c>
      <c r="J39" s="100">
        <v>0</v>
      </c>
      <c r="K39" s="100">
        <v>0</v>
      </c>
      <c r="L39" s="100">
        <v>0.99453009999999997</v>
      </c>
      <c r="M39" s="100">
        <v>0</v>
      </c>
      <c r="N39" s="100">
        <v>0</v>
      </c>
      <c r="O39" s="100">
        <v>0.877193</v>
      </c>
      <c r="P39" s="100">
        <v>1.0917030999999999</v>
      </c>
      <c r="Q39" s="100">
        <v>0</v>
      </c>
      <c r="R39" s="100">
        <v>0</v>
      </c>
      <c r="S39" s="100">
        <v>7.4626865999999996</v>
      </c>
      <c r="T39" s="100">
        <v>0</v>
      </c>
      <c r="U39" s="100">
        <v>0.14956179999999999</v>
      </c>
      <c r="V39" s="100">
        <v>0.27199980000000001</v>
      </c>
      <c r="W39" s="128"/>
      <c r="X39" s="118">
        <v>1932</v>
      </c>
      <c r="Y39" s="100">
        <v>0</v>
      </c>
      <c r="Z39" s="100">
        <v>0</v>
      </c>
      <c r="AA39" s="100">
        <v>0</v>
      </c>
      <c r="AB39" s="100">
        <v>0</v>
      </c>
      <c r="AC39" s="100">
        <v>0.35778179999999998</v>
      </c>
      <c r="AD39" s="100">
        <v>0.4025765</v>
      </c>
      <c r="AE39" s="100">
        <v>3.3361133999999999</v>
      </c>
      <c r="AF39" s="100">
        <v>9.2866187999999994</v>
      </c>
      <c r="AG39" s="100">
        <v>21.220158999999999</v>
      </c>
      <c r="AH39" s="100">
        <v>36.031331999999999</v>
      </c>
      <c r="AI39" s="100">
        <v>53.797468000000002</v>
      </c>
      <c r="AJ39" s="100">
        <v>56.765163000000001</v>
      </c>
      <c r="AK39" s="100">
        <v>68.468468000000001</v>
      </c>
      <c r="AL39" s="100">
        <v>80.459770000000006</v>
      </c>
      <c r="AM39" s="100">
        <v>111.83144</v>
      </c>
      <c r="AN39" s="100">
        <v>107.14286</v>
      </c>
      <c r="AO39" s="100">
        <v>133.33332999999999</v>
      </c>
      <c r="AP39" s="100">
        <v>223.68421000000001</v>
      </c>
      <c r="AQ39" s="100">
        <v>18.399975000000001</v>
      </c>
      <c r="AR39" s="100">
        <v>29.306663</v>
      </c>
      <c r="AS39" s="128"/>
      <c r="AT39" s="118">
        <v>1932</v>
      </c>
      <c r="AU39" s="100">
        <v>0</v>
      </c>
      <c r="AV39" s="100">
        <v>0</v>
      </c>
      <c r="AW39" s="100">
        <v>0</v>
      </c>
      <c r="AX39" s="100">
        <v>0</v>
      </c>
      <c r="AY39" s="100">
        <v>0.17445920000000001</v>
      </c>
      <c r="AZ39" s="100">
        <v>0.19282679999999999</v>
      </c>
      <c r="BA39" s="100">
        <v>1.6403527</v>
      </c>
      <c r="BB39" s="100">
        <v>4.7058824000000001</v>
      </c>
      <c r="BC39" s="100">
        <v>10.489509999999999</v>
      </c>
      <c r="BD39" s="100">
        <v>18.084564</v>
      </c>
      <c r="BE39" s="100">
        <v>26.202218999999999</v>
      </c>
      <c r="BF39" s="100">
        <v>28.076923000000001</v>
      </c>
      <c r="BG39" s="100">
        <v>34.222222000000002</v>
      </c>
      <c r="BH39" s="100">
        <v>39.753639</v>
      </c>
      <c r="BI39" s="100">
        <v>54.805401000000003</v>
      </c>
      <c r="BJ39" s="100">
        <v>54.216867000000001</v>
      </c>
      <c r="BK39" s="100">
        <v>73.943662000000003</v>
      </c>
      <c r="BL39" s="100">
        <v>127.81955000000001</v>
      </c>
      <c r="BM39" s="100">
        <v>9.1229776999999999</v>
      </c>
      <c r="BN39" s="100">
        <v>14.893734</v>
      </c>
      <c r="BO39" s="128"/>
      <c r="BP39" s="118">
        <v>1932</v>
      </c>
    </row>
    <row r="40" spans="1:68">
      <c r="A40" s="128"/>
      <c r="B40" s="118">
        <v>1933</v>
      </c>
      <c r="C40" s="100">
        <v>0</v>
      </c>
      <c r="D40" s="100">
        <v>0</v>
      </c>
      <c r="E40" s="100">
        <v>0</v>
      </c>
      <c r="F40" s="100">
        <v>0</v>
      </c>
      <c r="G40" s="100">
        <v>0</v>
      </c>
      <c r="H40" s="100">
        <v>0</v>
      </c>
      <c r="I40" s="100">
        <v>0</v>
      </c>
      <c r="J40" s="100">
        <v>0.43459370000000003</v>
      </c>
      <c r="K40" s="100">
        <v>0</v>
      </c>
      <c r="L40" s="100">
        <v>0</v>
      </c>
      <c r="M40" s="100">
        <v>0</v>
      </c>
      <c r="N40" s="100">
        <v>0</v>
      </c>
      <c r="O40" s="100">
        <v>0.877193</v>
      </c>
      <c r="P40" s="100">
        <v>0</v>
      </c>
      <c r="Q40" s="100">
        <v>1.5015015</v>
      </c>
      <c r="R40" s="100">
        <v>0</v>
      </c>
      <c r="S40" s="100">
        <v>7.1942446000000002</v>
      </c>
      <c r="T40" s="100">
        <v>0</v>
      </c>
      <c r="U40" s="100">
        <v>0.1187966</v>
      </c>
      <c r="V40" s="100">
        <v>0.2422349</v>
      </c>
      <c r="W40" s="128"/>
      <c r="X40" s="118">
        <v>1933</v>
      </c>
      <c r="Y40" s="100">
        <v>0</v>
      </c>
      <c r="Z40" s="100">
        <v>0</v>
      </c>
      <c r="AA40" s="100">
        <v>0</v>
      </c>
      <c r="AB40" s="100">
        <v>0</v>
      </c>
      <c r="AC40" s="100">
        <v>0</v>
      </c>
      <c r="AD40" s="100">
        <v>1.1797089999999999</v>
      </c>
      <c r="AE40" s="100">
        <v>2.9130254</v>
      </c>
      <c r="AF40" s="100">
        <v>11.464968000000001</v>
      </c>
      <c r="AG40" s="100">
        <v>27.935399</v>
      </c>
      <c r="AH40" s="100">
        <v>36.199095</v>
      </c>
      <c r="AI40" s="100">
        <v>45.006165000000003</v>
      </c>
      <c r="AJ40" s="100">
        <v>62.357413999999999</v>
      </c>
      <c r="AK40" s="100">
        <v>78.641643999999999</v>
      </c>
      <c r="AL40" s="100">
        <v>79.822615999999996</v>
      </c>
      <c r="AM40" s="100">
        <v>101.5625</v>
      </c>
      <c r="AN40" s="100">
        <v>98.630137000000005</v>
      </c>
      <c r="AO40" s="100">
        <v>115.38462</v>
      </c>
      <c r="AP40" s="100">
        <v>195.12195</v>
      </c>
      <c r="AQ40" s="100">
        <v>19.094615000000001</v>
      </c>
      <c r="AR40" s="100">
        <v>28.846997000000002</v>
      </c>
      <c r="AS40" s="128"/>
      <c r="AT40" s="118">
        <v>1933</v>
      </c>
      <c r="AU40" s="100">
        <v>0</v>
      </c>
      <c r="AV40" s="100">
        <v>0</v>
      </c>
      <c r="AW40" s="100">
        <v>0</v>
      </c>
      <c r="AX40" s="100">
        <v>0</v>
      </c>
      <c r="AY40" s="100">
        <v>0</v>
      </c>
      <c r="AZ40" s="100">
        <v>0.56625139999999996</v>
      </c>
      <c r="BA40" s="100">
        <v>1.4230535</v>
      </c>
      <c r="BB40" s="100">
        <v>6.0137457000000003</v>
      </c>
      <c r="BC40" s="100">
        <v>13.879853000000001</v>
      </c>
      <c r="BD40" s="100">
        <v>17.707820999999999</v>
      </c>
      <c r="BE40" s="100">
        <v>21.915341000000002</v>
      </c>
      <c r="BF40" s="100">
        <v>30.815483</v>
      </c>
      <c r="BG40" s="100">
        <v>39.397964000000002</v>
      </c>
      <c r="BH40" s="100">
        <v>39.430449000000003</v>
      </c>
      <c r="BI40" s="100">
        <v>50.535988000000003</v>
      </c>
      <c r="BJ40" s="100">
        <v>50.279330000000002</v>
      </c>
      <c r="BK40" s="100">
        <v>64.406779999999998</v>
      </c>
      <c r="BL40" s="100">
        <v>112.67606000000001</v>
      </c>
      <c r="BM40" s="100">
        <v>9.4572988999999996</v>
      </c>
      <c r="BN40" s="100">
        <v>14.673273</v>
      </c>
      <c r="BO40" s="128"/>
      <c r="BP40" s="118">
        <v>1933</v>
      </c>
    </row>
    <row r="41" spans="1:68">
      <c r="A41" s="128"/>
      <c r="B41" s="118">
        <v>1934</v>
      </c>
      <c r="C41" s="100">
        <v>0</v>
      </c>
      <c r="D41" s="100">
        <v>0</v>
      </c>
      <c r="E41" s="100">
        <v>0.30950169999999999</v>
      </c>
      <c r="F41" s="100">
        <v>0</v>
      </c>
      <c r="G41" s="100">
        <v>0</v>
      </c>
      <c r="H41" s="100">
        <v>0</v>
      </c>
      <c r="I41" s="100">
        <v>0</v>
      </c>
      <c r="J41" s="100">
        <v>0</v>
      </c>
      <c r="K41" s="100">
        <v>0</v>
      </c>
      <c r="L41" s="100">
        <v>0.4694836</v>
      </c>
      <c r="M41" s="100">
        <v>0</v>
      </c>
      <c r="N41" s="100">
        <v>0</v>
      </c>
      <c r="O41" s="100">
        <v>0</v>
      </c>
      <c r="P41" s="100">
        <v>1.0718114000000001</v>
      </c>
      <c r="Q41" s="100">
        <v>1.4641287999999999</v>
      </c>
      <c r="R41" s="100">
        <v>0</v>
      </c>
      <c r="S41" s="100">
        <v>13.793103</v>
      </c>
      <c r="T41" s="100">
        <v>0</v>
      </c>
      <c r="U41" s="100">
        <v>0.1770747</v>
      </c>
      <c r="V41" s="100">
        <v>0.37475750000000002</v>
      </c>
      <c r="W41" s="128"/>
      <c r="X41" s="118">
        <v>1934</v>
      </c>
      <c r="Y41" s="100">
        <v>0</v>
      </c>
      <c r="Z41" s="100">
        <v>0</v>
      </c>
      <c r="AA41" s="100">
        <v>0</v>
      </c>
      <c r="AB41" s="100">
        <v>0</v>
      </c>
      <c r="AC41" s="100">
        <v>0</v>
      </c>
      <c r="AD41" s="100">
        <v>1.5390535000000001</v>
      </c>
      <c r="AE41" s="100">
        <v>4.1580041999999997</v>
      </c>
      <c r="AF41" s="100">
        <v>12.001715000000001</v>
      </c>
      <c r="AG41" s="100">
        <v>27.681660999999998</v>
      </c>
      <c r="AH41" s="100">
        <v>36.567528000000003</v>
      </c>
      <c r="AI41" s="100">
        <v>41.891083000000002</v>
      </c>
      <c r="AJ41" s="100">
        <v>77.094144</v>
      </c>
      <c r="AK41" s="100">
        <v>71.240105999999997</v>
      </c>
      <c r="AL41" s="100">
        <v>74.514038999999997</v>
      </c>
      <c r="AM41" s="100">
        <v>91.729322999999994</v>
      </c>
      <c r="AN41" s="100">
        <v>135.54987</v>
      </c>
      <c r="AO41" s="100">
        <v>129.62962999999999</v>
      </c>
      <c r="AP41" s="100">
        <v>261.90476000000001</v>
      </c>
      <c r="AQ41" s="100">
        <v>20.127697999999999</v>
      </c>
      <c r="AR41" s="100">
        <v>30.890782999999999</v>
      </c>
      <c r="AS41" s="128"/>
      <c r="AT41" s="118">
        <v>1934</v>
      </c>
      <c r="AU41" s="100">
        <v>0</v>
      </c>
      <c r="AV41" s="100">
        <v>0</v>
      </c>
      <c r="AW41" s="100">
        <v>0.15740589999999999</v>
      </c>
      <c r="AX41" s="100">
        <v>0</v>
      </c>
      <c r="AY41" s="100">
        <v>0</v>
      </c>
      <c r="AZ41" s="100">
        <v>0.74019250000000003</v>
      </c>
      <c r="BA41" s="100">
        <v>2.0169423000000002</v>
      </c>
      <c r="BB41" s="100">
        <v>6.0436002999999996</v>
      </c>
      <c r="BC41" s="100">
        <v>13.846819999999999</v>
      </c>
      <c r="BD41" s="100">
        <v>18.17747</v>
      </c>
      <c r="BE41" s="100">
        <v>20.372526000000001</v>
      </c>
      <c r="BF41" s="100">
        <v>38.081288999999998</v>
      </c>
      <c r="BG41" s="100">
        <v>35.479632000000002</v>
      </c>
      <c r="BH41" s="100">
        <v>37.654653000000003</v>
      </c>
      <c r="BI41" s="100">
        <v>45.994064999999999</v>
      </c>
      <c r="BJ41" s="100">
        <v>69.462647000000004</v>
      </c>
      <c r="BK41" s="100">
        <v>74.918566999999996</v>
      </c>
      <c r="BL41" s="100">
        <v>151.72414000000001</v>
      </c>
      <c r="BM41" s="100">
        <v>10.003894000000001</v>
      </c>
      <c r="BN41" s="100">
        <v>15.896265</v>
      </c>
      <c r="BO41" s="128"/>
      <c r="BP41" s="118">
        <v>1934</v>
      </c>
    </row>
    <row r="42" spans="1:68">
      <c r="A42" s="128"/>
      <c r="B42" s="118">
        <v>1935</v>
      </c>
      <c r="C42" s="100">
        <v>0</v>
      </c>
      <c r="D42" s="100">
        <v>0</v>
      </c>
      <c r="E42" s="100">
        <v>0</v>
      </c>
      <c r="F42" s="100">
        <v>0</v>
      </c>
      <c r="G42" s="100">
        <v>0</v>
      </c>
      <c r="H42" s="100">
        <v>0</v>
      </c>
      <c r="I42" s="100">
        <v>0</v>
      </c>
      <c r="J42" s="100">
        <v>0</v>
      </c>
      <c r="K42" s="100">
        <v>0.43630020000000003</v>
      </c>
      <c r="L42" s="100">
        <v>0.46019330000000003</v>
      </c>
      <c r="M42" s="100">
        <v>0.55187640000000004</v>
      </c>
      <c r="N42" s="100">
        <v>0</v>
      </c>
      <c r="O42" s="100">
        <v>0</v>
      </c>
      <c r="P42" s="100">
        <v>2.1231423</v>
      </c>
      <c r="Q42" s="100">
        <v>4.2979943</v>
      </c>
      <c r="R42" s="100">
        <v>0</v>
      </c>
      <c r="S42" s="100">
        <v>0</v>
      </c>
      <c r="T42" s="100">
        <v>0</v>
      </c>
      <c r="U42" s="100">
        <v>0.2345835</v>
      </c>
      <c r="V42" s="100">
        <v>0.31840689999999999</v>
      </c>
      <c r="W42" s="128"/>
      <c r="X42" s="118">
        <v>1935</v>
      </c>
      <c r="Y42" s="100">
        <v>0</v>
      </c>
      <c r="Z42" s="100">
        <v>0</v>
      </c>
      <c r="AA42" s="100">
        <v>0</v>
      </c>
      <c r="AB42" s="100">
        <v>0.34025179999999999</v>
      </c>
      <c r="AC42" s="100">
        <v>0.33244679999999999</v>
      </c>
      <c r="AD42" s="100">
        <v>1.1329305000000001</v>
      </c>
      <c r="AE42" s="100">
        <v>6.2396007000000004</v>
      </c>
      <c r="AF42" s="100">
        <v>10.656435999999999</v>
      </c>
      <c r="AG42" s="100">
        <v>24.547803999999999</v>
      </c>
      <c r="AH42" s="100">
        <v>37.601142000000003</v>
      </c>
      <c r="AI42" s="100">
        <v>52.234475000000003</v>
      </c>
      <c r="AJ42" s="100">
        <v>65.046462000000005</v>
      </c>
      <c r="AK42" s="100">
        <v>64.236110999999994</v>
      </c>
      <c r="AL42" s="100">
        <v>100.42283</v>
      </c>
      <c r="AM42" s="100">
        <v>102.33918</v>
      </c>
      <c r="AN42" s="100">
        <v>111.90476</v>
      </c>
      <c r="AO42" s="100">
        <v>162.79069999999999</v>
      </c>
      <c r="AP42" s="100">
        <v>186.04651000000001</v>
      </c>
      <c r="AQ42" s="100">
        <v>20.869146000000001</v>
      </c>
      <c r="AR42" s="100">
        <v>30.719745</v>
      </c>
      <c r="AS42" s="128"/>
      <c r="AT42" s="118">
        <v>1935</v>
      </c>
      <c r="AU42" s="100">
        <v>0</v>
      </c>
      <c r="AV42" s="100">
        <v>0</v>
      </c>
      <c r="AW42" s="100">
        <v>0</v>
      </c>
      <c r="AX42" s="100">
        <v>0.16744809999999999</v>
      </c>
      <c r="AY42" s="100">
        <v>0.1644466</v>
      </c>
      <c r="AZ42" s="100">
        <v>0.54634859999999996</v>
      </c>
      <c r="BA42" s="100">
        <v>3.0084236</v>
      </c>
      <c r="BB42" s="100">
        <v>5.3293540999999998</v>
      </c>
      <c r="BC42" s="100">
        <v>12.570437999999999</v>
      </c>
      <c r="BD42" s="100">
        <v>18.717828999999998</v>
      </c>
      <c r="BE42" s="100">
        <v>25.742574000000001</v>
      </c>
      <c r="BF42" s="100">
        <v>32.098765</v>
      </c>
      <c r="BG42" s="100">
        <v>32.132002</v>
      </c>
      <c r="BH42" s="100">
        <v>51.377119</v>
      </c>
      <c r="BI42" s="100">
        <v>52.821997000000003</v>
      </c>
      <c r="BJ42" s="100">
        <v>57.598039</v>
      </c>
      <c r="BK42" s="100">
        <v>86.419753</v>
      </c>
      <c r="BL42" s="100">
        <v>107.38254999999999</v>
      </c>
      <c r="BM42" s="100">
        <v>10.407064999999999</v>
      </c>
      <c r="BN42" s="100">
        <v>15.740968000000001</v>
      </c>
      <c r="BO42" s="128"/>
      <c r="BP42" s="118">
        <v>1935</v>
      </c>
    </row>
    <row r="43" spans="1:68">
      <c r="A43" s="128"/>
      <c r="B43" s="118">
        <v>1936</v>
      </c>
      <c r="C43" s="100">
        <v>0</v>
      </c>
      <c r="D43" s="100">
        <v>0</v>
      </c>
      <c r="E43" s="100">
        <v>0</v>
      </c>
      <c r="F43" s="100">
        <v>0</v>
      </c>
      <c r="G43" s="100">
        <v>0</v>
      </c>
      <c r="H43" s="100">
        <v>0</v>
      </c>
      <c r="I43" s="100">
        <v>0.38109759999999998</v>
      </c>
      <c r="J43" s="100">
        <v>0</v>
      </c>
      <c r="K43" s="100">
        <v>0</v>
      </c>
      <c r="L43" s="100">
        <v>0.45330920000000002</v>
      </c>
      <c r="M43" s="100">
        <v>0</v>
      </c>
      <c r="N43" s="100">
        <v>0</v>
      </c>
      <c r="O43" s="100">
        <v>0.86206899999999997</v>
      </c>
      <c r="P43" s="100">
        <v>1.0515247000000001</v>
      </c>
      <c r="Q43" s="100">
        <v>4.2492918</v>
      </c>
      <c r="R43" s="100">
        <v>0</v>
      </c>
      <c r="S43" s="100">
        <v>0</v>
      </c>
      <c r="T43" s="100">
        <v>0</v>
      </c>
      <c r="U43" s="100">
        <v>0.2038558</v>
      </c>
      <c r="V43" s="100">
        <v>0.27371889999999999</v>
      </c>
      <c r="W43" s="128"/>
      <c r="X43" s="118">
        <v>1936</v>
      </c>
      <c r="Y43" s="100">
        <v>0</v>
      </c>
      <c r="Z43" s="100">
        <v>0</v>
      </c>
      <c r="AA43" s="100">
        <v>0</v>
      </c>
      <c r="AB43" s="100">
        <v>0</v>
      </c>
      <c r="AC43" s="100">
        <v>0.32927230000000002</v>
      </c>
      <c r="AD43" s="100">
        <v>1.1086475</v>
      </c>
      <c r="AE43" s="100">
        <v>3.3112583</v>
      </c>
      <c r="AF43" s="100">
        <v>8.5215168000000006</v>
      </c>
      <c r="AG43" s="100">
        <v>23.185917</v>
      </c>
      <c r="AH43" s="100">
        <v>35.414724999999997</v>
      </c>
      <c r="AI43" s="100">
        <v>48.287478999999998</v>
      </c>
      <c r="AJ43" s="100">
        <v>82.758621000000005</v>
      </c>
      <c r="AK43" s="100">
        <v>96.581197000000003</v>
      </c>
      <c r="AL43" s="100">
        <v>77.479338999999996</v>
      </c>
      <c r="AM43" s="100">
        <v>103.69318</v>
      </c>
      <c r="AN43" s="100">
        <v>122.72727</v>
      </c>
      <c r="AO43" s="100">
        <v>164.89362</v>
      </c>
      <c r="AP43" s="100">
        <v>241.37931</v>
      </c>
      <c r="AQ43" s="100">
        <v>21.975722000000001</v>
      </c>
      <c r="AR43" s="100">
        <v>32.396658000000002</v>
      </c>
      <c r="AS43" s="128"/>
      <c r="AT43" s="118">
        <v>1936</v>
      </c>
      <c r="AU43" s="100">
        <v>0</v>
      </c>
      <c r="AV43" s="100">
        <v>0</v>
      </c>
      <c r="AW43" s="100">
        <v>0</v>
      </c>
      <c r="AX43" s="100">
        <v>0</v>
      </c>
      <c r="AY43" s="100">
        <v>0.16323869999999999</v>
      </c>
      <c r="AZ43" s="100">
        <v>0.5380201</v>
      </c>
      <c r="BA43" s="100">
        <v>1.7857143</v>
      </c>
      <c r="BB43" s="100">
        <v>4.2238648000000003</v>
      </c>
      <c r="BC43" s="100">
        <v>11.726383999999999</v>
      </c>
      <c r="BD43" s="100">
        <v>17.693014999999999</v>
      </c>
      <c r="BE43" s="100">
        <v>23.626373999999998</v>
      </c>
      <c r="BF43" s="100">
        <v>40.802447999999998</v>
      </c>
      <c r="BG43" s="100">
        <v>48.927039000000001</v>
      </c>
      <c r="BH43" s="100">
        <v>39.603960000000001</v>
      </c>
      <c r="BI43" s="100">
        <v>53.900708999999999</v>
      </c>
      <c r="BJ43" s="100">
        <v>62.937063000000002</v>
      </c>
      <c r="BK43" s="100">
        <v>88.068181999999993</v>
      </c>
      <c r="BL43" s="100">
        <v>138.15789000000001</v>
      </c>
      <c r="BM43" s="100">
        <v>10.946536</v>
      </c>
      <c r="BN43" s="100">
        <v>16.649773</v>
      </c>
      <c r="BO43" s="128"/>
      <c r="BP43" s="118">
        <v>1936</v>
      </c>
    </row>
    <row r="44" spans="1:68">
      <c r="A44" s="128"/>
      <c r="B44" s="118">
        <v>1937</v>
      </c>
      <c r="C44" s="100">
        <v>0</v>
      </c>
      <c r="D44" s="100">
        <v>0</v>
      </c>
      <c r="E44" s="100">
        <v>0</v>
      </c>
      <c r="F44" s="100">
        <v>0</v>
      </c>
      <c r="G44" s="100">
        <v>0</v>
      </c>
      <c r="H44" s="100">
        <v>0</v>
      </c>
      <c r="I44" s="100">
        <v>0</v>
      </c>
      <c r="J44" s="100">
        <v>0</v>
      </c>
      <c r="K44" s="100">
        <v>0</v>
      </c>
      <c r="L44" s="100">
        <v>0.44702730000000002</v>
      </c>
      <c r="M44" s="100">
        <v>0.52328620000000003</v>
      </c>
      <c r="N44" s="100">
        <v>0</v>
      </c>
      <c r="O44" s="100">
        <v>0.85034010000000004</v>
      </c>
      <c r="P44" s="100">
        <v>1.039501</v>
      </c>
      <c r="Q44" s="100">
        <v>4.2194092999999997</v>
      </c>
      <c r="R44" s="100">
        <v>2.3094687999999999</v>
      </c>
      <c r="S44" s="100">
        <v>0</v>
      </c>
      <c r="T44" s="100">
        <v>0</v>
      </c>
      <c r="U44" s="100">
        <v>0.2312206</v>
      </c>
      <c r="V44" s="100">
        <v>0.3394335</v>
      </c>
      <c r="W44" s="128"/>
      <c r="X44" s="118">
        <v>1937</v>
      </c>
      <c r="Y44" s="100">
        <v>0</v>
      </c>
      <c r="Z44" s="100">
        <v>0</v>
      </c>
      <c r="AA44" s="100">
        <v>0</v>
      </c>
      <c r="AB44" s="100">
        <v>0</v>
      </c>
      <c r="AC44" s="100">
        <v>0</v>
      </c>
      <c r="AD44" s="100">
        <v>2.1676300999999998</v>
      </c>
      <c r="AE44" s="100">
        <v>3.2693094</v>
      </c>
      <c r="AF44" s="100">
        <v>13.169074</v>
      </c>
      <c r="AG44" s="100">
        <v>23.386748000000001</v>
      </c>
      <c r="AH44" s="100">
        <v>32.302092999999999</v>
      </c>
      <c r="AI44" s="100">
        <v>49.972841000000003</v>
      </c>
      <c r="AJ44" s="100">
        <v>64.623583999999994</v>
      </c>
      <c r="AK44" s="100">
        <v>82.214765</v>
      </c>
      <c r="AL44" s="100">
        <v>72.800809000000001</v>
      </c>
      <c r="AM44" s="100">
        <v>103.44828</v>
      </c>
      <c r="AN44" s="100">
        <v>122.53829</v>
      </c>
      <c r="AO44" s="100">
        <v>125.60386</v>
      </c>
      <c r="AP44" s="100">
        <v>168.53933000000001</v>
      </c>
      <c r="AQ44" s="100">
        <v>20.766062999999999</v>
      </c>
      <c r="AR44" s="100">
        <v>29.324335999999999</v>
      </c>
      <c r="AS44" s="128"/>
      <c r="AT44" s="118">
        <v>1937</v>
      </c>
      <c r="AU44" s="100">
        <v>0</v>
      </c>
      <c r="AV44" s="100">
        <v>0</v>
      </c>
      <c r="AW44" s="100">
        <v>0</v>
      </c>
      <c r="AX44" s="100">
        <v>0</v>
      </c>
      <c r="AY44" s="100">
        <v>0</v>
      </c>
      <c r="AZ44" s="100">
        <v>1.0568962</v>
      </c>
      <c r="BA44" s="100">
        <v>1.5646392</v>
      </c>
      <c r="BB44" s="100">
        <v>6.4664164</v>
      </c>
      <c r="BC44" s="100">
        <v>11.857708000000001</v>
      </c>
      <c r="BD44" s="100">
        <v>16.234497999999999</v>
      </c>
      <c r="BE44" s="100">
        <v>24.78678</v>
      </c>
      <c r="BF44" s="100">
        <v>31.845043</v>
      </c>
      <c r="BG44" s="100">
        <v>41.807431999999999</v>
      </c>
      <c r="BH44" s="100">
        <v>37.416708999999997</v>
      </c>
      <c r="BI44" s="100">
        <v>54.317549</v>
      </c>
      <c r="BJ44" s="100">
        <v>64.044944000000001</v>
      </c>
      <c r="BK44" s="100">
        <v>67.532467999999994</v>
      </c>
      <c r="BL44" s="100">
        <v>98.039215999999996</v>
      </c>
      <c r="BM44" s="100">
        <v>10.372169</v>
      </c>
      <c r="BN44" s="100">
        <v>15.120046</v>
      </c>
      <c r="BO44" s="128"/>
      <c r="BP44" s="118">
        <v>1937</v>
      </c>
    </row>
    <row r="45" spans="1:68">
      <c r="A45" s="128"/>
      <c r="B45" s="118">
        <v>1938</v>
      </c>
      <c r="C45" s="100">
        <v>0</v>
      </c>
      <c r="D45" s="100">
        <v>0</v>
      </c>
      <c r="E45" s="100">
        <v>0</v>
      </c>
      <c r="F45" s="100">
        <v>0</v>
      </c>
      <c r="G45" s="100">
        <v>0</v>
      </c>
      <c r="H45" s="100">
        <v>0</v>
      </c>
      <c r="I45" s="100">
        <v>0</v>
      </c>
      <c r="J45" s="100">
        <v>0</v>
      </c>
      <c r="K45" s="100">
        <v>0</v>
      </c>
      <c r="L45" s="100">
        <v>0</v>
      </c>
      <c r="M45" s="100">
        <v>0.50632909999999998</v>
      </c>
      <c r="N45" s="100">
        <v>0</v>
      </c>
      <c r="O45" s="100">
        <v>0</v>
      </c>
      <c r="P45" s="100">
        <v>2.0725389000000001</v>
      </c>
      <c r="Q45" s="100">
        <v>2.7739251</v>
      </c>
      <c r="R45" s="100">
        <v>2.2222222</v>
      </c>
      <c r="S45" s="100">
        <v>10.416667</v>
      </c>
      <c r="T45" s="100">
        <v>0</v>
      </c>
      <c r="U45" s="100">
        <v>0.22921320000000001</v>
      </c>
      <c r="V45" s="100">
        <v>0.43455500000000002</v>
      </c>
      <c r="W45" s="128"/>
      <c r="X45" s="118">
        <v>1938</v>
      </c>
      <c r="Y45" s="100">
        <v>0</v>
      </c>
      <c r="Z45" s="100">
        <v>0</v>
      </c>
      <c r="AA45" s="100">
        <v>0</v>
      </c>
      <c r="AB45" s="100">
        <v>0</v>
      </c>
      <c r="AC45" s="100">
        <v>0.3299241</v>
      </c>
      <c r="AD45" s="100">
        <v>1.4169323</v>
      </c>
      <c r="AE45" s="100">
        <v>1.5961692000000001</v>
      </c>
      <c r="AF45" s="100">
        <v>11.016949</v>
      </c>
      <c r="AG45" s="100">
        <v>24.369016999999999</v>
      </c>
      <c r="AH45" s="100">
        <v>40.449438000000001</v>
      </c>
      <c r="AI45" s="100">
        <v>45.430809000000004</v>
      </c>
      <c r="AJ45" s="100">
        <v>59.431525000000001</v>
      </c>
      <c r="AK45" s="100">
        <v>90.760424999999998</v>
      </c>
      <c r="AL45" s="100">
        <v>92.092091999999994</v>
      </c>
      <c r="AM45" s="100">
        <v>110.22575999999999</v>
      </c>
      <c r="AN45" s="100">
        <v>145.26316</v>
      </c>
      <c r="AO45" s="100">
        <v>216.81415999999999</v>
      </c>
      <c r="AP45" s="100">
        <v>177.77778000000001</v>
      </c>
      <c r="AQ45" s="100">
        <v>22.884637999999999</v>
      </c>
      <c r="AR45" s="100">
        <v>32.618927999999997</v>
      </c>
      <c r="AS45" s="128"/>
      <c r="AT45" s="118">
        <v>1938</v>
      </c>
      <c r="AU45" s="100">
        <v>0</v>
      </c>
      <c r="AV45" s="100">
        <v>0</v>
      </c>
      <c r="AW45" s="100">
        <v>0</v>
      </c>
      <c r="AX45" s="100">
        <v>0</v>
      </c>
      <c r="AY45" s="100">
        <v>0.16363929999999999</v>
      </c>
      <c r="AZ45" s="100">
        <v>0.69192180000000003</v>
      </c>
      <c r="BA45" s="100">
        <v>0.76452600000000004</v>
      </c>
      <c r="BB45" s="100">
        <v>5.3752326000000004</v>
      </c>
      <c r="BC45" s="100">
        <v>12.326656</v>
      </c>
      <c r="BD45" s="100">
        <v>20.138732999999998</v>
      </c>
      <c r="BE45" s="100">
        <v>22.622108000000001</v>
      </c>
      <c r="BF45" s="100">
        <v>29.327383000000001</v>
      </c>
      <c r="BG45" s="100">
        <v>45.679012</v>
      </c>
      <c r="BH45" s="100">
        <v>47.861507000000003</v>
      </c>
      <c r="BI45" s="100">
        <v>57.666213999999997</v>
      </c>
      <c r="BJ45" s="100">
        <v>75.675675999999996</v>
      </c>
      <c r="BK45" s="100">
        <v>122.00957</v>
      </c>
      <c r="BL45" s="100">
        <v>103.22581</v>
      </c>
      <c r="BM45" s="100">
        <v>11.422606999999999</v>
      </c>
      <c r="BN45" s="100">
        <v>16.942798</v>
      </c>
      <c r="BO45" s="128"/>
      <c r="BP45" s="118">
        <v>1938</v>
      </c>
    </row>
    <row r="46" spans="1:68">
      <c r="A46" s="128"/>
      <c r="B46" s="118">
        <v>1939</v>
      </c>
      <c r="C46" s="100">
        <v>0</v>
      </c>
      <c r="D46" s="100">
        <v>0</v>
      </c>
      <c r="E46" s="100">
        <v>0</v>
      </c>
      <c r="F46" s="100">
        <v>0</v>
      </c>
      <c r="G46" s="100">
        <v>0</v>
      </c>
      <c r="H46" s="100">
        <v>0</v>
      </c>
      <c r="I46" s="100">
        <v>0</v>
      </c>
      <c r="J46" s="100">
        <v>0.39635350000000003</v>
      </c>
      <c r="K46" s="100">
        <v>0</v>
      </c>
      <c r="L46" s="100">
        <v>0</v>
      </c>
      <c r="M46" s="100">
        <v>0.49261080000000002</v>
      </c>
      <c r="N46" s="100">
        <v>0.60827249999999999</v>
      </c>
      <c r="O46" s="100">
        <v>0</v>
      </c>
      <c r="P46" s="100">
        <v>0</v>
      </c>
      <c r="Q46" s="100">
        <v>1.3774105000000001</v>
      </c>
      <c r="R46" s="100">
        <v>0</v>
      </c>
      <c r="S46" s="100">
        <v>0</v>
      </c>
      <c r="T46" s="100">
        <v>0</v>
      </c>
      <c r="U46" s="100">
        <v>0.1135654</v>
      </c>
      <c r="V46" s="100">
        <v>0.140376</v>
      </c>
      <c r="W46" s="128"/>
      <c r="X46" s="118">
        <v>1939</v>
      </c>
      <c r="Y46" s="100">
        <v>0</v>
      </c>
      <c r="Z46" s="100">
        <v>0</v>
      </c>
      <c r="AA46" s="100">
        <v>0</v>
      </c>
      <c r="AB46" s="100">
        <v>0</v>
      </c>
      <c r="AC46" s="100">
        <v>0</v>
      </c>
      <c r="AD46" s="100">
        <v>1.0288066</v>
      </c>
      <c r="AE46" s="100">
        <v>2.7226759999999999</v>
      </c>
      <c r="AF46" s="100">
        <v>14.767932</v>
      </c>
      <c r="AG46" s="100">
        <v>18.810148999999999</v>
      </c>
      <c r="AH46" s="100">
        <v>36</v>
      </c>
      <c r="AI46" s="100">
        <v>53.535353999999998</v>
      </c>
      <c r="AJ46" s="100">
        <v>62.539087000000002</v>
      </c>
      <c r="AK46" s="100">
        <v>68.308181000000005</v>
      </c>
      <c r="AL46" s="100">
        <v>88.757396</v>
      </c>
      <c r="AM46" s="100">
        <v>94.315245000000004</v>
      </c>
      <c r="AN46" s="100">
        <v>111.33602999999999</v>
      </c>
      <c r="AO46" s="100">
        <v>128.63070999999999</v>
      </c>
      <c r="AP46" s="100">
        <v>315.21739000000002</v>
      </c>
      <c r="AQ46" s="100">
        <v>21.447642999999999</v>
      </c>
      <c r="AR46" s="100">
        <v>30.791416000000002</v>
      </c>
      <c r="AS46" s="128"/>
      <c r="AT46" s="118">
        <v>1939</v>
      </c>
      <c r="AU46" s="100">
        <v>0</v>
      </c>
      <c r="AV46" s="100">
        <v>0</v>
      </c>
      <c r="AW46" s="100">
        <v>0</v>
      </c>
      <c r="AX46" s="100">
        <v>0</v>
      </c>
      <c r="AY46" s="100">
        <v>0</v>
      </c>
      <c r="AZ46" s="100">
        <v>0.50556120000000004</v>
      </c>
      <c r="BA46" s="100">
        <v>1.3067015</v>
      </c>
      <c r="BB46" s="100">
        <v>7.3574494000000001</v>
      </c>
      <c r="BC46" s="100">
        <v>9.4734522999999999</v>
      </c>
      <c r="BD46" s="100">
        <v>18.048127999999998</v>
      </c>
      <c r="BE46" s="100">
        <v>26.683292000000002</v>
      </c>
      <c r="BF46" s="100">
        <v>31.144002</v>
      </c>
      <c r="BG46" s="100">
        <v>34.4</v>
      </c>
      <c r="BH46" s="100">
        <v>45.294414000000003</v>
      </c>
      <c r="BI46" s="100">
        <v>49.333333000000003</v>
      </c>
      <c r="BJ46" s="100">
        <v>57.471263999999998</v>
      </c>
      <c r="BK46" s="100">
        <v>69.977427000000006</v>
      </c>
      <c r="BL46" s="100">
        <v>183.54429999999999</v>
      </c>
      <c r="BM46" s="100">
        <v>10.663337</v>
      </c>
      <c r="BN46" s="100">
        <v>15.998305</v>
      </c>
      <c r="BO46" s="128"/>
      <c r="BP46" s="118">
        <v>1939</v>
      </c>
    </row>
    <row r="47" spans="1:68">
      <c r="A47" s="128"/>
      <c r="B47" s="119">
        <v>1940</v>
      </c>
      <c r="C47" s="100">
        <v>0</v>
      </c>
      <c r="D47" s="100">
        <v>0</v>
      </c>
      <c r="E47" s="100">
        <v>0</v>
      </c>
      <c r="F47" s="100">
        <v>0</v>
      </c>
      <c r="G47" s="100">
        <v>0</v>
      </c>
      <c r="H47" s="100">
        <v>0</v>
      </c>
      <c r="I47" s="100">
        <v>0.35285820000000001</v>
      </c>
      <c r="J47" s="100">
        <v>0.3903201</v>
      </c>
      <c r="K47" s="100">
        <v>0</v>
      </c>
      <c r="L47" s="100">
        <v>0.44964029999999999</v>
      </c>
      <c r="M47" s="100">
        <v>0</v>
      </c>
      <c r="N47" s="100">
        <v>0.59171600000000002</v>
      </c>
      <c r="O47" s="100">
        <v>0</v>
      </c>
      <c r="P47" s="100">
        <v>0</v>
      </c>
      <c r="Q47" s="100">
        <v>1.3586957</v>
      </c>
      <c r="R47" s="100">
        <v>4.2462844999999998</v>
      </c>
      <c r="S47" s="100">
        <v>4.6082948999999997</v>
      </c>
      <c r="T47" s="100">
        <v>0</v>
      </c>
      <c r="U47" s="100">
        <v>0.2250605</v>
      </c>
      <c r="V47" s="100">
        <v>0.35550019999999999</v>
      </c>
      <c r="W47" s="128"/>
      <c r="X47" s="119">
        <v>1940</v>
      </c>
      <c r="Y47" s="100">
        <v>0</v>
      </c>
      <c r="Z47" s="100">
        <v>0</v>
      </c>
      <c r="AA47" s="100">
        <v>0</v>
      </c>
      <c r="AB47" s="100">
        <v>0</v>
      </c>
      <c r="AC47" s="100">
        <v>0</v>
      </c>
      <c r="AD47" s="100">
        <v>1</v>
      </c>
      <c r="AE47" s="100">
        <v>4.1841004000000002</v>
      </c>
      <c r="AF47" s="100">
        <v>6.7255149000000003</v>
      </c>
      <c r="AG47" s="100">
        <v>20.328720000000001</v>
      </c>
      <c r="AH47" s="100">
        <v>38.800705000000001</v>
      </c>
      <c r="AI47" s="100">
        <v>53.071252999999999</v>
      </c>
      <c r="AJ47" s="100">
        <v>64.048338000000001</v>
      </c>
      <c r="AK47" s="100">
        <v>69.961977000000005</v>
      </c>
      <c r="AL47" s="100">
        <v>88.435373999999996</v>
      </c>
      <c r="AM47" s="100">
        <v>110.55276000000001</v>
      </c>
      <c r="AN47" s="100">
        <v>122.04724</v>
      </c>
      <c r="AO47" s="100">
        <v>177.60617999999999</v>
      </c>
      <c r="AP47" s="100">
        <v>239.58332999999999</v>
      </c>
      <c r="AQ47" s="100">
        <v>22.410972999999998</v>
      </c>
      <c r="AR47" s="100">
        <v>31.319095999999998</v>
      </c>
      <c r="AS47" s="128"/>
      <c r="AT47" s="119">
        <v>1940</v>
      </c>
      <c r="AU47" s="100">
        <v>0</v>
      </c>
      <c r="AV47" s="100">
        <v>0</v>
      </c>
      <c r="AW47" s="100">
        <v>0</v>
      </c>
      <c r="AX47" s="100">
        <v>0</v>
      </c>
      <c r="AY47" s="100">
        <v>0</v>
      </c>
      <c r="AZ47" s="100">
        <v>0.49447829999999998</v>
      </c>
      <c r="BA47" s="100">
        <v>2.1965952999999998</v>
      </c>
      <c r="BB47" s="100">
        <v>3.4405991</v>
      </c>
      <c r="BC47" s="100">
        <v>10.173159999999999</v>
      </c>
      <c r="BD47" s="100">
        <v>19.813001</v>
      </c>
      <c r="BE47" s="100">
        <v>26.245443000000002</v>
      </c>
      <c r="BF47" s="100">
        <v>31.988042</v>
      </c>
      <c r="BG47" s="100">
        <v>35.289605000000002</v>
      </c>
      <c r="BH47" s="100">
        <v>45.341304999999998</v>
      </c>
      <c r="BI47" s="100">
        <v>58.093995</v>
      </c>
      <c r="BJ47" s="100">
        <v>65.372828999999996</v>
      </c>
      <c r="BK47" s="100">
        <v>98.739496000000003</v>
      </c>
      <c r="BL47" s="100">
        <v>139.39393999999999</v>
      </c>
      <c r="BM47" s="100">
        <v>11.208182000000001</v>
      </c>
      <c r="BN47" s="100">
        <v>16.379584000000001</v>
      </c>
      <c r="BO47" s="128"/>
      <c r="BP47" s="119">
        <v>1940</v>
      </c>
    </row>
    <row r="48" spans="1:68">
      <c r="A48" s="128"/>
      <c r="B48" s="119">
        <v>1941</v>
      </c>
      <c r="C48" s="100">
        <v>0</v>
      </c>
      <c r="D48" s="100">
        <v>0</v>
      </c>
      <c r="E48" s="100">
        <v>0</v>
      </c>
      <c r="F48" s="100">
        <v>0</v>
      </c>
      <c r="G48" s="100">
        <v>0</v>
      </c>
      <c r="H48" s="100">
        <v>0</v>
      </c>
      <c r="I48" s="100">
        <v>0</v>
      </c>
      <c r="J48" s="100">
        <v>0</v>
      </c>
      <c r="K48" s="100">
        <v>0</v>
      </c>
      <c r="L48" s="100">
        <v>0</v>
      </c>
      <c r="M48" s="100">
        <v>0.94562650000000004</v>
      </c>
      <c r="N48" s="100">
        <v>0.57636889999999996</v>
      </c>
      <c r="O48" s="100">
        <v>0.74571220000000005</v>
      </c>
      <c r="P48" s="100">
        <v>0</v>
      </c>
      <c r="Q48" s="100">
        <v>2.6773761999999999</v>
      </c>
      <c r="R48" s="100">
        <v>0</v>
      </c>
      <c r="S48" s="100">
        <v>12.987012999999999</v>
      </c>
      <c r="T48" s="100">
        <v>0</v>
      </c>
      <c r="U48" s="100">
        <v>0.251081</v>
      </c>
      <c r="V48" s="100">
        <v>0.4337261</v>
      </c>
      <c r="W48" s="128"/>
      <c r="X48" s="119">
        <v>1941</v>
      </c>
      <c r="Y48" s="100">
        <v>0</v>
      </c>
      <c r="Z48" s="100">
        <v>0</v>
      </c>
      <c r="AA48" s="100">
        <v>0</v>
      </c>
      <c r="AB48" s="100">
        <v>0</v>
      </c>
      <c r="AC48" s="100">
        <v>0</v>
      </c>
      <c r="AD48" s="100">
        <v>0.32927230000000002</v>
      </c>
      <c r="AE48" s="100">
        <v>2.5964391999999998</v>
      </c>
      <c r="AF48" s="100">
        <v>12.098456000000001</v>
      </c>
      <c r="AG48" s="100">
        <v>26.270457</v>
      </c>
      <c r="AH48" s="100">
        <v>35.495179999999998</v>
      </c>
      <c r="AI48" s="100">
        <v>55.715657999999998</v>
      </c>
      <c r="AJ48" s="100">
        <v>62.573098999999999</v>
      </c>
      <c r="AK48" s="100">
        <v>76.866764000000003</v>
      </c>
      <c r="AL48" s="100">
        <v>100.28653</v>
      </c>
      <c r="AM48" s="100">
        <v>133.41493</v>
      </c>
      <c r="AN48" s="100">
        <v>149.13958</v>
      </c>
      <c r="AO48" s="100">
        <v>182.48175000000001</v>
      </c>
      <c r="AP48" s="100">
        <v>247.61904999999999</v>
      </c>
      <c r="AQ48" s="100">
        <v>24.819879</v>
      </c>
      <c r="AR48" s="100">
        <v>34.263769000000003</v>
      </c>
      <c r="AS48" s="128"/>
      <c r="AT48" s="119">
        <v>1941</v>
      </c>
      <c r="AU48" s="100">
        <v>0</v>
      </c>
      <c r="AV48" s="100">
        <v>0</v>
      </c>
      <c r="AW48" s="100">
        <v>0</v>
      </c>
      <c r="AX48" s="100">
        <v>0</v>
      </c>
      <c r="AY48" s="100">
        <v>0</v>
      </c>
      <c r="AZ48" s="100">
        <v>0.1636126</v>
      </c>
      <c r="BA48" s="100">
        <v>1.2589927999999999</v>
      </c>
      <c r="BB48" s="100">
        <v>5.7988401999999999</v>
      </c>
      <c r="BC48" s="100">
        <v>13.039761</v>
      </c>
      <c r="BD48" s="100">
        <v>18.036072000000001</v>
      </c>
      <c r="BE48" s="100">
        <v>28.115320000000001</v>
      </c>
      <c r="BF48" s="100">
        <v>31.349782000000001</v>
      </c>
      <c r="BG48" s="100">
        <v>39.157738999999999</v>
      </c>
      <c r="BH48" s="100">
        <v>51.698670999999997</v>
      </c>
      <c r="BI48" s="100">
        <v>70.971867000000003</v>
      </c>
      <c r="BJ48" s="100">
        <v>77.922077999999999</v>
      </c>
      <c r="BK48" s="100">
        <v>104.95050000000001</v>
      </c>
      <c r="BL48" s="100">
        <v>144.44443999999999</v>
      </c>
      <c r="BM48" s="100">
        <v>12.433368</v>
      </c>
      <c r="BN48" s="100">
        <v>17.973329</v>
      </c>
      <c r="BO48" s="128"/>
      <c r="BP48" s="119">
        <v>1941</v>
      </c>
    </row>
    <row r="49" spans="1:68">
      <c r="A49" s="128"/>
      <c r="B49" s="119">
        <v>1942</v>
      </c>
      <c r="C49" s="100">
        <v>0</v>
      </c>
      <c r="D49" s="100">
        <v>0</v>
      </c>
      <c r="E49" s="100">
        <v>0</v>
      </c>
      <c r="F49" s="100">
        <v>0</v>
      </c>
      <c r="G49" s="100">
        <v>0</v>
      </c>
      <c r="H49" s="100">
        <v>0</v>
      </c>
      <c r="I49" s="100">
        <v>0</v>
      </c>
      <c r="J49" s="100">
        <v>0</v>
      </c>
      <c r="K49" s="100">
        <v>0</v>
      </c>
      <c r="L49" s="100">
        <v>0</v>
      </c>
      <c r="M49" s="100">
        <v>0</v>
      </c>
      <c r="N49" s="100">
        <v>0.56053810000000004</v>
      </c>
      <c r="O49" s="100">
        <v>0</v>
      </c>
      <c r="P49" s="100">
        <v>2.0100503000000001</v>
      </c>
      <c r="Q49" s="100">
        <v>1.3297871999999999</v>
      </c>
      <c r="R49" s="100">
        <v>4.1753653000000002</v>
      </c>
      <c r="S49" s="100">
        <v>0</v>
      </c>
      <c r="T49" s="100">
        <v>0</v>
      </c>
      <c r="U49" s="100">
        <v>0.16603480000000001</v>
      </c>
      <c r="V49" s="100">
        <v>0.25522610000000001</v>
      </c>
      <c r="W49" s="128"/>
      <c r="X49" s="119">
        <v>1942</v>
      </c>
      <c r="Y49" s="100">
        <v>0</v>
      </c>
      <c r="Z49" s="100">
        <v>0</v>
      </c>
      <c r="AA49" s="100">
        <v>0</v>
      </c>
      <c r="AB49" s="100">
        <v>0</v>
      </c>
      <c r="AC49" s="100">
        <v>0</v>
      </c>
      <c r="AD49" s="100">
        <v>0.98135430000000001</v>
      </c>
      <c r="AE49" s="100">
        <v>3.9754246000000002</v>
      </c>
      <c r="AF49" s="100">
        <v>11.088296</v>
      </c>
      <c r="AG49" s="100">
        <v>19.280206</v>
      </c>
      <c r="AH49" s="100">
        <v>34.391534</v>
      </c>
      <c r="AI49" s="100">
        <v>50.585479999999997</v>
      </c>
      <c r="AJ49" s="100">
        <v>69.648923999999994</v>
      </c>
      <c r="AK49" s="100">
        <v>82.685512000000003</v>
      </c>
      <c r="AL49" s="100">
        <v>89.971884000000003</v>
      </c>
      <c r="AM49" s="100">
        <v>115.80217</v>
      </c>
      <c r="AN49" s="100">
        <v>147.38806</v>
      </c>
      <c r="AO49" s="100">
        <v>165.49296000000001</v>
      </c>
      <c r="AP49" s="100">
        <v>194.69027</v>
      </c>
      <c r="AQ49" s="100">
        <v>23.885618000000001</v>
      </c>
      <c r="AR49" s="100">
        <v>31.997374000000001</v>
      </c>
      <c r="AS49" s="128"/>
      <c r="AT49" s="119">
        <v>1942</v>
      </c>
      <c r="AU49" s="100">
        <v>0</v>
      </c>
      <c r="AV49" s="100">
        <v>0</v>
      </c>
      <c r="AW49" s="100">
        <v>0</v>
      </c>
      <c r="AX49" s="100">
        <v>0</v>
      </c>
      <c r="AY49" s="100">
        <v>0</v>
      </c>
      <c r="AZ49" s="100">
        <v>0.49035630000000002</v>
      </c>
      <c r="BA49" s="100">
        <v>1.9414049</v>
      </c>
      <c r="BB49" s="100">
        <v>5.3160071000000002</v>
      </c>
      <c r="BC49" s="100">
        <v>9.4836670000000005</v>
      </c>
      <c r="BD49" s="100">
        <v>17.516280999999999</v>
      </c>
      <c r="BE49" s="100">
        <v>25.215969999999999</v>
      </c>
      <c r="BF49" s="100">
        <v>34.929577000000002</v>
      </c>
      <c r="BG49" s="100">
        <v>41.755889000000003</v>
      </c>
      <c r="BH49" s="100">
        <v>47.526673000000002</v>
      </c>
      <c r="BI49" s="100">
        <v>61.353574000000002</v>
      </c>
      <c r="BJ49" s="100">
        <v>79.802955999999995</v>
      </c>
      <c r="BK49" s="100">
        <v>90.211132000000006</v>
      </c>
      <c r="BL49" s="100">
        <v>114.58333</v>
      </c>
      <c r="BM49" s="100">
        <v>11.948696</v>
      </c>
      <c r="BN49" s="100">
        <v>16.734663999999999</v>
      </c>
      <c r="BO49" s="128"/>
      <c r="BP49" s="119">
        <v>1942</v>
      </c>
    </row>
    <row r="50" spans="1:68">
      <c r="A50" s="128"/>
      <c r="B50" s="119">
        <v>1943</v>
      </c>
      <c r="C50" s="100">
        <v>0</v>
      </c>
      <c r="D50" s="100">
        <v>0</v>
      </c>
      <c r="E50" s="100">
        <v>0</v>
      </c>
      <c r="F50" s="100">
        <v>0</v>
      </c>
      <c r="G50" s="100">
        <v>0</v>
      </c>
      <c r="H50" s="100">
        <v>0</v>
      </c>
      <c r="I50" s="100">
        <v>0</v>
      </c>
      <c r="J50" s="100">
        <v>0</v>
      </c>
      <c r="K50" s="100">
        <v>0.40950039999999999</v>
      </c>
      <c r="L50" s="100">
        <v>0</v>
      </c>
      <c r="M50" s="100">
        <v>0.92936799999999997</v>
      </c>
      <c r="N50" s="100">
        <v>0.54141850000000002</v>
      </c>
      <c r="O50" s="100">
        <v>0.7027407</v>
      </c>
      <c r="P50" s="100">
        <v>1.9665683</v>
      </c>
      <c r="Q50" s="100">
        <v>0</v>
      </c>
      <c r="R50" s="100">
        <v>4.1666667000000004</v>
      </c>
      <c r="S50" s="100">
        <v>0</v>
      </c>
      <c r="T50" s="100">
        <v>0</v>
      </c>
      <c r="U50" s="100">
        <v>0.24763370000000001</v>
      </c>
      <c r="V50" s="100">
        <v>0.33197450000000001</v>
      </c>
      <c r="W50" s="128"/>
      <c r="X50" s="119">
        <v>1943</v>
      </c>
      <c r="Y50" s="100">
        <v>0</v>
      </c>
      <c r="Z50" s="100">
        <v>0</v>
      </c>
      <c r="AA50" s="100">
        <v>0</v>
      </c>
      <c r="AB50" s="100">
        <v>0</v>
      </c>
      <c r="AC50" s="100">
        <v>0</v>
      </c>
      <c r="AD50" s="100">
        <v>1.6463615</v>
      </c>
      <c r="AE50" s="100">
        <v>3.1892274999999999</v>
      </c>
      <c r="AF50" s="100">
        <v>13.237064</v>
      </c>
      <c r="AG50" s="100">
        <v>25.235244000000002</v>
      </c>
      <c r="AH50" s="100">
        <v>42.958370000000002</v>
      </c>
      <c r="AI50" s="100">
        <v>56.970820000000003</v>
      </c>
      <c r="AJ50" s="100">
        <v>76.755579999999995</v>
      </c>
      <c r="AK50" s="100">
        <v>78.929306999999994</v>
      </c>
      <c r="AL50" s="100">
        <v>97.895700000000005</v>
      </c>
      <c r="AM50" s="100">
        <v>117.64706</v>
      </c>
      <c r="AN50" s="100">
        <v>124.54874</v>
      </c>
      <c r="AO50" s="100">
        <v>180.27211</v>
      </c>
      <c r="AP50" s="100">
        <v>283.33332999999999</v>
      </c>
      <c r="AQ50" s="100">
        <v>26.190807</v>
      </c>
      <c r="AR50" s="100">
        <v>35.033321000000001</v>
      </c>
      <c r="AS50" s="128"/>
      <c r="AT50" s="119">
        <v>1943</v>
      </c>
      <c r="AU50" s="100">
        <v>0</v>
      </c>
      <c r="AV50" s="100">
        <v>0</v>
      </c>
      <c r="AW50" s="100">
        <v>0</v>
      </c>
      <c r="AX50" s="100">
        <v>0</v>
      </c>
      <c r="AY50" s="100">
        <v>0</v>
      </c>
      <c r="AZ50" s="100">
        <v>0.82754050000000001</v>
      </c>
      <c r="BA50" s="100">
        <v>1.5663069999999999</v>
      </c>
      <c r="BB50" s="100">
        <v>6.3657406999999999</v>
      </c>
      <c r="BC50" s="100">
        <v>12.552301</v>
      </c>
      <c r="BD50" s="100">
        <v>21.827183000000002</v>
      </c>
      <c r="BE50" s="100">
        <v>28.995593</v>
      </c>
      <c r="BF50" s="100">
        <v>38.545059999999999</v>
      </c>
      <c r="BG50" s="100">
        <v>40.277777999999998</v>
      </c>
      <c r="BH50" s="100">
        <v>51.658768000000002</v>
      </c>
      <c r="BI50" s="100">
        <v>61.907769999999999</v>
      </c>
      <c r="BJ50" s="100">
        <v>68.665377000000007</v>
      </c>
      <c r="BK50" s="100">
        <v>98.696461999999997</v>
      </c>
      <c r="BL50" s="100">
        <v>169.15423000000001</v>
      </c>
      <c r="BM50" s="100">
        <v>13.158440000000001</v>
      </c>
      <c r="BN50" s="100">
        <v>18.480886000000002</v>
      </c>
      <c r="BO50" s="128"/>
      <c r="BP50" s="119">
        <v>1943</v>
      </c>
    </row>
    <row r="51" spans="1:68">
      <c r="A51" s="128"/>
      <c r="B51" s="119">
        <v>1944</v>
      </c>
      <c r="C51" s="100">
        <v>0</v>
      </c>
      <c r="D51" s="100">
        <v>0</v>
      </c>
      <c r="E51" s="100">
        <v>0</v>
      </c>
      <c r="F51" s="100">
        <v>0</v>
      </c>
      <c r="G51" s="100">
        <v>0</v>
      </c>
      <c r="H51" s="100">
        <v>0</v>
      </c>
      <c r="I51" s="100">
        <v>0</v>
      </c>
      <c r="J51" s="100">
        <v>0</v>
      </c>
      <c r="K51" s="100">
        <v>0.80775439999999998</v>
      </c>
      <c r="L51" s="100">
        <v>0</v>
      </c>
      <c r="M51" s="100">
        <v>0</v>
      </c>
      <c r="N51" s="100">
        <v>0</v>
      </c>
      <c r="O51" s="100">
        <v>0.67934779999999995</v>
      </c>
      <c r="P51" s="100">
        <v>1.9193857999999999</v>
      </c>
      <c r="Q51" s="100">
        <v>0</v>
      </c>
      <c r="R51" s="100">
        <v>0</v>
      </c>
      <c r="S51" s="100">
        <v>0</v>
      </c>
      <c r="T51" s="100">
        <v>0</v>
      </c>
      <c r="U51" s="100">
        <v>0.13637730000000001</v>
      </c>
      <c r="V51" s="100">
        <v>0.15779550000000001</v>
      </c>
      <c r="W51" s="128"/>
      <c r="X51" s="119">
        <v>1944</v>
      </c>
      <c r="Y51" s="100">
        <v>0</v>
      </c>
      <c r="Z51" s="100">
        <v>0</v>
      </c>
      <c r="AA51" s="100">
        <v>0</v>
      </c>
      <c r="AB51" s="100">
        <v>0</v>
      </c>
      <c r="AC51" s="100">
        <v>0</v>
      </c>
      <c r="AD51" s="100">
        <v>0</v>
      </c>
      <c r="AE51" s="100">
        <v>3.0938466999999998</v>
      </c>
      <c r="AF51" s="100">
        <v>12.156863</v>
      </c>
      <c r="AG51" s="100">
        <v>21.3858</v>
      </c>
      <c r="AH51" s="100">
        <v>31.222123</v>
      </c>
      <c r="AI51" s="100">
        <v>44.077134999999998</v>
      </c>
      <c r="AJ51" s="100">
        <v>71.315371999999996</v>
      </c>
      <c r="AK51" s="100">
        <v>86.608926999999994</v>
      </c>
      <c r="AL51" s="100">
        <v>96.716948000000002</v>
      </c>
      <c r="AM51" s="100">
        <v>106.88836000000001</v>
      </c>
      <c r="AN51" s="100">
        <v>154.38596000000001</v>
      </c>
      <c r="AO51" s="100">
        <v>152.10355999999999</v>
      </c>
      <c r="AP51" s="100">
        <v>187.5</v>
      </c>
      <c r="AQ51" s="100">
        <v>24.125817000000001</v>
      </c>
      <c r="AR51" s="100">
        <v>31.502412</v>
      </c>
      <c r="AS51" s="128"/>
      <c r="AT51" s="119">
        <v>1944</v>
      </c>
      <c r="AU51" s="100">
        <v>0</v>
      </c>
      <c r="AV51" s="100">
        <v>0</v>
      </c>
      <c r="AW51" s="100">
        <v>0</v>
      </c>
      <c r="AX51" s="100">
        <v>0</v>
      </c>
      <c r="AY51" s="100">
        <v>0</v>
      </c>
      <c r="AZ51" s="100">
        <v>0</v>
      </c>
      <c r="BA51" s="100">
        <v>1.5326975</v>
      </c>
      <c r="BB51" s="100">
        <v>5.8623298000000004</v>
      </c>
      <c r="BC51" s="100">
        <v>10.801828</v>
      </c>
      <c r="BD51" s="100">
        <v>15.779982</v>
      </c>
      <c r="BE51" s="100">
        <v>22.242816999999999</v>
      </c>
      <c r="BF51" s="100">
        <v>35.610657000000003</v>
      </c>
      <c r="BG51" s="100">
        <v>44.063236000000003</v>
      </c>
      <c r="BH51" s="100">
        <v>51.175657000000001</v>
      </c>
      <c r="BI51" s="100">
        <v>56.390976999999999</v>
      </c>
      <c r="BJ51" s="100">
        <v>83.650189999999995</v>
      </c>
      <c r="BK51" s="100">
        <v>83.928571000000005</v>
      </c>
      <c r="BL51" s="100">
        <v>112.67606000000001</v>
      </c>
      <c r="BM51" s="100">
        <v>12.09352</v>
      </c>
      <c r="BN51" s="100">
        <v>16.558201</v>
      </c>
      <c r="BO51" s="128"/>
      <c r="BP51" s="119">
        <v>1944</v>
      </c>
    </row>
    <row r="52" spans="1:68">
      <c r="A52" s="128"/>
      <c r="B52" s="119">
        <v>1945</v>
      </c>
      <c r="C52" s="100">
        <v>0</v>
      </c>
      <c r="D52" s="100">
        <v>0</v>
      </c>
      <c r="E52" s="100">
        <v>0</v>
      </c>
      <c r="F52" s="100">
        <v>0</v>
      </c>
      <c r="G52" s="100">
        <v>0</v>
      </c>
      <c r="H52" s="100">
        <v>0</v>
      </c>
      <c r="I52" s="100">
        <v>0</v>
      </c>
      <c r="J52" s="100">
        <v>0</v>
      </c>
      <c r="K52" s="100">
        <v>0</v>
      </c>
      <c r="L52" s="100">
        <v>0</v>
      </c>
      <c r="M52" s="100">
        <v>0</v>
      </c>
      <c r="N52" s="100">
        <v>0</v>
      </c>
      <c r="O52" s="100">
        <v>0.66093849999999998</v>
      </c>
      <c r="P52" s="100">
        <v>1.8450184999999999</v>
      </c>
      <c r="Q52" s="100">
        <v>2.6385223999999998</v>
      </c>
      <c r="R52" s="100">
        <v>2.0202019999999998</v>
      </c>
      <c r="S52" s="100">
        <v>0</v>
      </c>
      <c r="T52" s="100">
        <v>20.618556999999999</v>
      </c>
      <c r="U52" s="100">
        <v>0.21602940000000001</v>
      </c>
      <c r="V52" s="100">
        <v>0.51536490000000001</v>
      </c>
      <c r="W52" s="128"/>
      <c r="X52" s="119">
        <v>1945</v>
      </c>
      <c r="Y52" s="100">
        <v>0</v>
      </c>
      <c r="Z52" s="100">
        <v>0</v>
      </c>
      <c r="AA52" s="100">
        <v>0</v>
      </c>
      <c r="AB52" s="100">
        <v>0</v>
      </c>
      <c r="AC52" s="100">
        <v>0</v>
      </c>
      <c r="AD52" s="100">
        <v>0.6800408</v>
      </c>
      <c r="AE52" s="100">
        <v>4.3507363000000003</v>
      </c>
      <c r="AF52" s="100">
        <v>9.2378753000000007</v>
      </c>
      <c r="AG52" s="100">
        <v>22.698073000000001</v>
      </c>
      <c r="AH52" s="100">
        <v>41.168658999999998</v>
      </c>
      <c r="AI52" s="100">
        <v>56.292906000000002</v>
      </c>
      <c r="AJ52" s="100">
        <v>55.211557999999997</v>
      </c>
      <c r="AK52" s="100">
        <v>77.619664</v>
      </c>
      <c r="AL52" s="100">
        <v>83.969465999999997</v>
      </c>
      <c r="AM52" s="100">
        <v>111.63337</v>
      </c>
      <c r="AN52" s="100">
        <v>130.50846999999999</v>
      </c>
      <c r="AO52" s="100">
        <v>188.08777000000001</v>
      </c>
      <c r="AP52" s="100">
        <v>225.35211000000001</v>
      </c>
      <c r="AQ52" s="100">
        <v>24.345939999999999</v>
      </c>
      <c r="AR52" s="100">
        <v>32.017435999999996</v>
      </c>
      <c r="AS52" s="128"/>
      <c r="AT52" s="119">
        <v>1945</v>
      </c>
      <c r="AU52" s="100">
        <v>0</v>
      </c>
      <c r="AV52" s="100">
        <v>0</v>
      </c>
      <c r="AW52" s="100">
        <v>0</v>
      </c>
      <c r="AX52" s="100">
        <v>0</v>
      </c>
      <c r="AY52" s="100">
        <v>0</v>
      </c>
      <c r="AZ52" s="100">
        <v>0.3431709</v>
      </c>
      <c r="BA52" s="100">
        <v>2.1753681</v>
      </c>
      <c r="BB52" s="100">
        <v>4.4692736999999996</v>
      </c>
      <c r="BC52" s="100">
        <v>10.959471000000001</v>
      </c>
      <c r="BD52" s="100">
        <v>20.643729</v>
      </c>
      <c r="BE52" s="100">
        <v>28.584707999999999</v>
      </c>
      <c r="BF52" s="100">
        <v>27.584429</v>
      </c>
      <c r="BG52" s="100">
        <v>39.555410000000002</v>
      </c>
      <c r="BH52" s="100">
        <v>44.631020999999997</v>
      </c>
      <c r="BI52" s="100">
        <v>60.285891999999997</v>
      </c>
      <c r="BJ52" s="100">
        <v>71.889401000000007</v>
      </c>
      <c r="BK52" s="100">
        <v>103.80623</v>
      </c>
      <c r="BL52" s="100">
        <v>142.25941</v>
      </c>
      <c r="BM52" s="100">
        <v>12.256990999999999</v>
      </c>
      <c r="BN52" s="100">
        <v>17.019407000000001</v>
      </c>
      <c r="BO52" s="128"/>
      <c r="BP52" s="119">
        <v>1945</v>
      </c>
    </row>
    <row r="53" spans="1:68">
      <c r="A53" s="128"/>
      <c r="B53" s="119">
        <v>1946</v>
      </c>
      <c r="C53" s="100">
        <v>0</v>
      </c>
      <c r="D53" s="100">
        <v>0</v>
      </c>
      <c r="E53" s="100">
        <v>0</v>
      </c>
      <c r="F53" s="100">
        <v>0</v>
      </c>
      <c r="G53" s="100">
        <v>0</v>
      </c>
      <c r="H53" s="100">
        <v>0</v>
      </c>
      <c r="I53" s="100">
        <v>0</v>
      </c>
      <c r="J53" s="100">
        <v>0</v>
      </c>
      <c r="K53" s="100">
        <v>0</v>
      </c>
      <c r="L53" s="100">
        <v>0</v>
      </c>
      <c r="M53" s="100">
        <v>0</v>
      </c>
      <c r="N53" s="100">
        <v>0</v>
      </c>
      <c r="O53" s="100">
        <v>0</v>
      </c>
      <c r="P53" s="100">
        <v>1.7761989</v>
      </c>
      <c r="Q53" s="100">
        <v>0</v>
      </c>
      <c r="R53" s="100">
        <v>7.9365078999999996</v>
      </c>
      <c r="S53" s="100">
        <v>3.8167939</v>
      </c>
      <c r="T53" s="100">
        <v>0</v>
      </c>
      <c r="U53" s="100">
        <v>0.18719079999999999</v>
      </c>
      <c r="V53" s="100">
        <v>0.33965919999999999</v>
      </c>
      <c r="W53" s="128"/>
      <c r="X53" s="119">
        <v>1946</v>
      </c>
      <c r="Y53" s="100">
        <v>0</v>
      </c>
      <c r="Z53" s="100">
        <v>0</v>
      </c>
      <c r="AA53" s="100">
        <v>0</v>
      </c>
      <c r="AB53" s="100">
        <v>0</v>
      </c>
      <c r="AC53" s="100">
        <v>0</v>
      </c>
      <c r="AD53" s="100">
        <v>0.67181729999999995</v>
      </c>
      <c r="AE53" s="100">
        <v>4.3060615999999996</v>
      </c>
      <c r="AF53" s="100">
        <v>10.173323</v>
      </c>
      <c r="AG53" s="100">
        <v>18.368219</v>
      </c>
      <c r="AH53" s="100">
        <v>36.725664000000002</v>
      </c>
      <c r="AI53" s="100">
        <v>52.007299000000003</v>
      </c>
      <c r="AJ53" s="100">
        <v>63.195146999999999</v>
      </c>
      <c r="AK53" s="100">
        <v>75.957312999999999</v>
      </c>
      <c r="AL53" s="100">
        <v>88.617885999999999</v>
      </c>
      <c r="AM53" s="100">
        <v>124.85549</v>
      </c>
      <c r="AN53" s="100">
        <v>145.21451999999999</v>
      </c>
      <c r="AO53" s="100">
        <v>189.60245</v>
      </c>
      <c r="AP53" s="100">
        <v>225.80645000000001</v>
      </c>
      <c r="AQ53" s="100">
        <v>24.962422</v>
      </c>
      <c r="AR53" s="100">
        <v>32.525427000000001</v>
      </c>
      <c r="AS53" s="128"/>
      <c r="AT53" s="119">
        <v>1946</v>
      </c>
      <c r="AU53" s="100">
        <v>0</v>
      </c>
      <c r="AV53" s="100">
        <v>0</v>
      </c>
      <c r="AW53" s="100">
        <v>0</v>
      </c>
      <c r="AX53" s="100">
        <v>0</v>
      </c>
      <c r="AY53" s="100">
        <v>0</v>
      </c>
      <c r="AZ53" s="100">
        <v>0.33829500000000001</v>
      </c>
      <c r="BA53" s="100">
        <v>2.1652231999999998</v>
      </c>
      <c r="BB53" s="100">
        <v>4.9514028999999997</v>
      </c>
      <c r="BC53" s="100">
        <v>8.8132813999999993</v>
      </c>
      <c r="BD53" s="100">
        <v>18.241758000000001</v>
      </c>
      <c r="BE53" s="100">
        <v>26.542490999999998</v>
      </c>
      <c r="BF53" s="100">
        <v>31.637560000000001</v>
      </c>
      <c r="BG53" s="100">
        <v>38.449317000000001</v>
      </c>
      <c r="BH53" s="100">
        <v>47.113751999999998</v>
      </c>
      <c r="BI53" s="100">
        <v>66.420664000000002</v>
      </c>
      <c r="BJ53" s="100">
        <v>82.882883000000007</v>
      </c>
      <c r="BK53" s="100">
        <v>106.96095</v>
      </c>
      <c r="BL53" s="100">
        <v>134.09961999999999</v>
      </c>
      <c r="BM53" s="100">
        <v>12.551741</v>
      </c>
      <c r="BN53" s="100">
        <v>17.275932999999998</v>
      </c>
      <c r="BO53" s="128"/>
      <c r="BP53" s="119">
        <v>1946</v>
      </c>
    </row>
    <row r="54" spans="1:68">
      <c r="A54" s="128"/>
      <c r="B54" s="119">
        <v>1947</v>
      </c>
      <c r="C54" s="100">
        <v>0</v>
      </c>
      <c r="D54" s="100">
        <v>0</v>
      </c>
      <c r="E54" s="100">
        <v>0</v>
      </c>
      <c r="F54" s="100">
        <v>0</v>
      </c>
      <c r="G54" s="100">
        <v>0</v>
      </c>
      <c r="H54" s="100">
        <v>0</v>
      </c>
      <c r="I54" s="100">
        <v>0</v>
      </c>
      <c r="J54" s="100">
        <v>0</v>
      </c>
      <c r="K54" s="100">
        <v>0.38714670000000001</v>
      </c>
      <c r="L54" s="100">
        <v>0</v>
      </c>
      <c r="M54" s="100">
        <v>0</v>
      </c>
      <c r="N54" s="100">
        <v>0.49975009999999997</v>
      </c>
      <c r="O54" s="100">
        <v>0</v>
      </c>
      <c r="P54" s="100">
        <v>0</v>
      </c>
      <c r="Q54" s="100">
        <v>2.6007802</v>
      </c>
      <c r="R54" s="100">
        <v>5.8939095999999997</v>
      </c>
      <c r="S54" s="100">
        <v>3.8167939</v>
      </c>
      <c r="T54" s="100">
        <v>8.5470085000000005</v>
      </c>
      <c r="U54" s="100">
        <v>0.2370043</v>
      </c>
      <c r="V54" s="100">
        <v>0.48033500000000001</v>
      </c>
      <c r="W54" s="128"/>
      <c r="X54" s="119">
        <v>1947</v>
      </c>
      <c r="Y54" s="100">
        <v>0</v>
      </c>
      <c r="Z54" s="100">
        <v>0</v>
      </c>
      <c r="AA54" s="100">
        <v>0</v>
      </c>
      <c r="AB54" s="100">
        <v>0</v>
      </c>
      <c r="AC54" s="100">
        <v>0.32414910000000002</v>
      </c>
      <c r="AD54" s="100">
        <v>1.6638934999999999</v>
      </c>
      <c r="AE54" s="100">
        <v>6.2685582000000002</v>
      </c>
      <c r="AF54" s="100">
        <v>10.290334</v>
      </c>
      <c r="AG54" s="100">
        <v>21.097045999999999</v>
      </c>
      <c r="AH54" s="100">
        <v>31.830238999999999</v>
      </c>
      <c r="AI54" s="100">
        <v>54.227941000000001</v>
      </c>
      <c r="AJ54" s="100">
        <v>67.554241000000005</v>
      </c>
      <c r="AK54" s="100">
        <v>74.119077000000004</v>
      </c>
      <c r="AL54" s="100">
        <v>93.187156999999999</v>
      </c>
      <c r="AM54" s="100">
        <v>115.25424</v>
      </c>
      <c r="AN54" s="100">
        <v>136.80781999999999</v>
      </c>
      <c r="AO54" s="100">
        <v>179.10448</v>
      </c>
      <c r="AP54" s="100">
        <v>281.43713000000002</v>
      </c>
      <c r="AQ54" s="100">
        <v>25.489159000000001</v>
      </c>
      <c r="AR54" s="100">
        <v>33.140740999999998</v>
      </c>
      <c r="AS54" s="128"/>
      <c r="AT54" s="119">
        <v>1947</v>
      </c>
      <c r="AU54" s="100">
        <v>0</v>
      </c>
      <c r="AV54" s="100">
        <v>0</v>
      </c>
      <c r="AW54" s="100">
        <v>0</v>
      </c>
      <c r="AX54" s="100">
        <v>0</v>
      </c>
      <c r="AY54" s="100">
        <v>0.16228500000000001</v>
      </c>
      <c r="AZ54" s="100">
        <v>0.83458520000000003</v>
      </c>
      <c r="BA54" s="100">
        <v>3.1635032000000001</v>
      </c>
      <c r="BB54" s="100">
        <v>5.0350656000000003</v>
      </c>
      <c r="BC54" s="100">
        <v>10.29679</v>
      </c>
      <c r="BD54" s="100">
        <v>15.641973</v>
      </c>
      <c r="BE54" s="100">
        <v>27.725563999999999</v>
      </c>
      <c r="BF54" s="100">
        <v>34.251674999999999</v>
      </c>
      <c r="BG54" s="100">
        <v>37.619487999999997</v>
      </c>
      <c r="BH54" s="100">
        <v>48.730549000000003</v>
      </c>
      <c r="BI54" s="100">
        <v>62.877872000000004</v>
      </c>
      <c r="BJ54" s="100">
        <v>77.471059999999994</v>
      </c>
      <c r="BK54" s="100">
        <v>102.17755</v>
      </c>
      <c r="BL54" s="100">
        <v>169.01408000000001</v>
      </c>
      <c r="BM54" s="100">
        <v>12.837427999999999</v>
      </c>
      <c r="BN54" s="100">
        <v>17.706973999999999</v>
      </c>
      <c r="BO54" s="128"/>
      <c r="BP54" s="119">
        <v>1947</v>
      </c>
    </row>
    <row r="55" spans="1:68">
      <c r="A55" s="128"/>
      <c r="B55" s="119">
        <v>1948</v>
      </c>
      <c r="C55" s="100">
        <v>0</v>
      </c>
      <c r="D55" s="100">
        <v>0</v>
      </c>
      <c r="E55" s="100">
        <v>0</v>
      </c>
      <c r="F55" s="100">
        <v>0</v>
      </c>
      <c r="G55" s="100">
        <v>0.32010240000000001</v>
      </c>
      <c r="H55" s="100">
        <v>0</v>
      </c>
      <c r="I55" s="100">
        <v>0</v>
      </c>
      <c r="J55" s="100">
        <v>0</v>
      </c>
      <c r="K55" s="100">
        <v>0.37778620000000002</v>
      </c>
      <c r="L55" s="100">
        <v>0</v>
      </c>
      <c r="M55" s="100">
        <v>0.47869790000000001</v>
      </c>
      <c r="N55" s="100">
        <v>0</v>
      </c>
      <c r="O55" s="100">
        <v>0.6053269</v>
      </c>
      <c r="P55" s="100">
        <v>0.83682009999999996</v>
      </c>
      <c r="Q55" s="100">
        <v>0</v>
      </c>
      <c r="R55" s="100">
        <v>1.9685039</v>
      </c>
      <c r="S55" s="100">
        <v>3.7878788000000001</v>
      </c>
      <c r="T55" s="100">
        <v>0</v>
      </c>
      <c r="U55" s="100">
        <v>0.18110319999999999</v>
      </c>
      <c r="V55" s="100">
        <v>0.25445030000000002</v>
      </c>
      <c r="W55" s="128"/>
      <c r="X55" s="119">
        <v>1948</v>
      </c>
      <c r="Y55" s="100">
        <v>0</v>
      </c>
      <c r="Z55" s="100">
        <v>0</v>
      </c>
      <c r="AA55" s="100">
        <v>0</v>
      </c>
      <c r="AB55" s="100">
        <v>0</v>
      </c>
      <c r="AC55" s="100">
        <v>0</v>
      </c>
      <c r="AD55" s="100">
        <v>1.3054829999999999</v>
      </c>
      <c r="AE55" s="100">
        <v>5.9622392</v>
      </c>
      <c r="AF55" s="100">
        <v>11.469533999999999</v>
      </c>
      <c r="AG55" s="100">
        <v>25.819672000000001</v>
      </c>
      <c r="AH55" s="100">
        <v>33.875934999999998</v>
      </c>
      <c r="AI55" s="100">
        <v>56.14358</v>
      </c>
      <c r="AJ55" s="100">
        <v>67.738791000000006</v>
      </c>
      <c r="AK55" s="100">
        <v>81.144191000000006</v>
      </c>
      <c r="AL55" s="100">
        <v>85.235921000000005</v>
      </c>
      <c r="AM55" s="100">
        <v>133.18777</v>
      </c>
      <c r="AN55" s="100">
        <v>135.92232999999999</v>
      </c>
      <c r="AO55" s="100">
        <v>149.85590999999999</v>
      </c>
      <c r="AP55" s="100">
        <v>227.27273</v>
      </c>
      <c r="AQ55" s="100">
        <v>26.122024</v>
      </c>
      <c r="AR55" s="100">
        <v>33.148150000000001</v>
      </c>
      <c r="AS55" s="128"/>
      <c r="AT55" s="119">
        <v>1948</v>
      </c>
      <c r="AU55" s="100">
        <v>0</v>
      </c>
      <c r="AV55" s="100">
        <v>0</v>
      </c>
      <c r="AW55" s="100">
        <v>0</v>
      </c>
      <c r="AX55" s="100">
        <v>0</v>
      </c>
      <c r="AY55" s="100">
        <v>0.16147259999999999</v>
      </c>
      <c r="AZ55" s="100">
        <v>0.65167810000000004</v>
      </c>
      <c r="BA55" s="100">
        <v>3.0120482000000002</v>
      </c>
      <c r="BB55" s="100">
        <v>5.6278579000000004</v>
      </c>
      <c r="BC55" s="100">
        <v>12.581089</v>
      </c>
      <c r="BD55" s="100">
        <v>16.562702000000002</v>
      </c>
      <c r="BE55" s="100">
        <v>28.859690000000001</v>
      </c>
      <c r="BF55" s="100">
        <v>34.270217000000002</v>
      </c>
      <c r="BG55" s="100">
        <v>41.604754999999997</v>
      </c>
      <c r="BH55" s="100">
        <v>45.037863999999999</v>
      </c>
      <c r="BI55" s="100">
        <v>71.638284999999996</v>
      </c>
      <c r="BJ55" s="100">
        <v>75.488455000000002</v>
      </c>
      <c r="BK55" s="100">
        <v>86.743043999999998</v>
      </c>
      <c r="BL55" s="100">
        <v>134.68012999999999</v>
      </c>
      <c r="BM55" s="100">
        <v>13.115052</v>
      </c>
      <c r="BN55" s="100">
        <v>17.585699999999999</v>
      </c>
      <c r="BO55" s="128"/>
      <c r="BP55" s="119">
        <v>1948</v>
      </c>
    </row>
    <row r="56" spans="1:68">
      <c r="A56" s="128"/>
      <c r="B56" s="119">
        <v>1949</v>
      </c>
      <c r="C56" s="100">
        <v>0</v>
      </c>
      <c r="D56" s="100">
        <v>0</v>
      </c>
      <c r="E56" s="100">
        <v>0</v>
      </c>
      <c r="F56" s="100">
        <v>0</v>
      </c>
      <c r="G56" s="100">
        <v>0</v>
      </c>
      <c r="H56" s="100">
        <v>0.30845159999999999</v>
      </c>
      <c r="I56" s="100">
        <v>0</v>
      </c>
      <c r="J56" s="100">
        <v>0</v>
      </c>
      <c r="K56" s="100">
        <v>0</v>
      </c>
      <c r="L56" s="100">
        <v>0</v>
      </c>
      <c r="M56" s="100">
        <v>0</v>
      </c>
      <c r="N56" s="100">
        <v>2.5075226000000002</v>
      </c>
      <c r="O56" s="100">
        <v>0</v>
      </c>
      <c r="P56" s="100">
        <v>0</v>
      </c>
      <c r="Q56" s="100">
        <v>3.7174721000000002</v>
      </c>
      <c r="R56" s="100">
        <v>1.953125</v>
      </c>
      <c r="S56" s="100">
        <v>0</v>
      </c>
      <c r="T56" s="100">
        <v>0</v>
      </c>
      <c r="U56" s="100">
        <v>0.25172430000000001</v>
      </c>
      <c r="V56" s="100">
        <v>0.32715450000000001</v>
      </c>
      <c r="W56" s="128"/>
      <c r="X56" s="119">
        <v>1949</v>
      </c>
      <c r="Y56" s="100">
        <v>0</v>
      </c>
      <c r="Z56" s="100">
        <v>0</v>
      </c>
      <c r="AA56" s="100">
        <v>0</v>
      </c>
      <c r="AB56" s="100">
        <v>0</v>
      </c>
      <c r="AC56" s="100">
        <v>0</v>
      </c>
      <c r="AD56" s="100">
        <v>0.31565660000000001</v>
      </c>
      <c r="AE56" s="100">
        <v>3.3300033</v>
      </c>
      <c r="AF56" s="100">
        <v>11.969904</v>
      </c>
      <c r="AG56" s="100">
        <v>22.502960999999999</v>
      </c>
      <c r="AH56" s="100">
        <v>41.376306999999997</v>
      </c>
      <c r="AI56" s="100">
        <v>50.137993999999999</v>
      </c>
      <c r="AJ56" s="100">
        <v>67.821067999999997</v>
      </c>
      <c r="AK56" s="100">
        <v>64.334085999999999</v>
      </c>
      <c r="AL56" s="100">
        <v>89.970500999999999</v>
      </c>
      <c r="AM56" s="100">
        <v>107.03043</v>
      </c>
      <c r="AN56" s="100">
        <v>141.71975</v>
      </c>
      <c r="AO56" s="100">
        <v>187.15083999999999</v>
      </c>
      <c r="AP56" s="100">
        <v>206.52173999999999</v>
      </c>
      <c r="AQ56" s="100">
        <v>24.901537000000001</v>
      </c>
      <c r="AR56" s="100">
        <v>31.890204000000001</v>
      </c>
      <c r="AS56" s="128"/>
      <c r="AT56" s="119">
        <v>1949</v>
      </c>
      <c r="AU56" s="100">
        <v>0</v>
      </c>
      <c r="AV56" s="100">
        <v>0</v>
      </c>
      <c r="AW56" s="100">
        <v>0</v>
      </c>
      <c r="AX56" s="100">
        <v>0</v>
      </c>
      <c r="AY56" s="100">
        <v>0</v>
      </c>
      <c r="AZ56" s="100">
        <v>0.31201250000000003</v>
      </c>
      <c r="BA56" s="100">
        <v>1.6725205000000001</v>
      </c>
      <c r="BB56" s="100">
        <v>5.8912640999999999</v>
      </c>
      <c r="BC56" s="100">
        <v>10.797499999999999</v>
      </c>
      <c r="BD56" s="100">
        <v>20.063358000000001</v>
      </c>
      <c r="BE56" s="100">
        <v>25.437573</v>
      </c>
      <c r="BF56" s="100">
        <v>35.845813999999997</v>
      </c>
      <c r="BG56" s="100">
        <v>32.834100999999997</v>
      </c>
      <c r="BH56" s="100">
        <v>47.013486999999998</v>
      </c>
      <c r="BI56" s="100">
        <v>59.659090999999997</v>
      </c>
      <c r="BJ56" s="100">
        <v>78.947367999999997</v>
      </c>
      <c r="BK56" s="100">
        <v>107.54414</v>
      </c>
      <c r="BL56" s="100">
        <v>122.97735</v>
      </c>
      <c r="BM56" s="100">
        <v>12.51881</v>
      </c>
      <c r="BN56" s="100">
        <v>17.021401000000001</v>
      </c>
      <c r="BO56" s="128"/>
      <c r="BP56" s="119">
        <v>1949</v>
      </c>
    </row>
    <row r="57" spans="1:68">
      <c r="A57" s="128"/>
      <c r="B57" s="120">
        <v>1950</v>
      </c>
      <c r="C57" s="100">
        <v>0</v>
      </c>
      <c r="D57" s="100">
        <v>0</v>
      </c>
      <c r="E57" s="100">
        <v>0</v>
      </c>
      <c r="F57" s="100">
        <v>0</v>
      </c>
      <c r="G57" s="100">
        <v>0</v>
      </c>
      <c r="H57" s="100">
        <v>0</v>
      </c>
      <c r="I57" s="100">
        <v>0</v>
      </c>
      <c r="J57" s="100">
        <v>0</v>
      </c>
      <c r="K57" s="100">
        <v>0</v>
      </c>
      <c r="L57" s="100">
        <v>0</v>
      </c>
      <c r="M57" s="100">
        <v>0</v>
      </c>
      <c r="N57" s="100">
        <v>0.50530569999999997</v>
      </c>
      <c r="O57" s="100">
        <v>1.1448197</v>
      </c>
      <c r="P57" s="100">
        <v>0.78616350000000002</v>
      </c>
      <c r="Q57" s="100">
        <v>1.1876485000000001</v>
      </c>
      <c r="R57" s="100">
        <v>1.9493176999999999</v>
      </c>
      <c r="S57" s="100">
        <v>0</v>
      </c>
      <c r="T57" s="100">
        <v>0</v>
      </c>
      <c r="U57" s="100">
        <v>0.14552860000000001</v>
      </c>
      <c r="V57" s="100">
        <v>0.19357659999999999</v>
      </c>
      <c r="W57" s="128"/>
      <c r="X57" s="120">
        <v>1950</v>
      </c>
      <c r="Y57" s="100">
        <v>0</v>
      </c>
      <c r="Z57" s="100">
        <v>0</v>
      </c>
      <c r="AA57" s="100">
        <v>0</v>
      </c>
      <c r="AB57" s="100">
        <v>0.37037039999999999</v>
      </c>
      <c r="AC57" s="100">
        <v>0</v>
      </c>
      <c r="AD57" s="100">
        <v>0.90579710000000002</v>
      </c>
      <c r="AE57" s="100">
        <v>4.2946812000000003</v>
      </c>
      <c r="AF57" s="100">
        <v>8.1645982999999998</v>
      </c>
      <c r="AG57" s="100">
        <v>25.133282999999999</v>
      </c>
      <c r="AH57" s="100">
        <v>37.914692000000002</v>
      </c>
      <c r="AI57" s="100">
        <v>45.680686999999999</v>
      </c>
      <c r="AJ57" s="100">
        <v>61.545802000000002</v>
      </c>
      <c r="AK57" s="100">
        <v>61.538462000000003</v>
      </c>
      <c r="AL57" s="100">
        <v>100.93057</v>
      </c>
      <c r="AM57" s="100">
        <v>111.44279</v>
      </c>
      <c r="AN57" s="100">
        <v>115.98746</v>
      </c>
      <c r="AO57" s="100">
        <v>155.49598</v>
      </c>
      <c r="AP57" s="100">
        <v>225.13088999999999</v>
      </c>
      <c r="AQ57" s="100">
        <v>23.817741999999999</v>
      </c>
      <c r="AR57" s="100">
        <v>30.5123</v>
      </c>
      <c r="AS57" s="128"/>
      <c r="AT57" s="120">
        <v>1950</v>
      </c>
      <c r="AU57" s="100">
        <v>0</v>
      </c>
      <c r="AV57" s="100">
        <v>0</v>
      </c>
      <c r="AW57" s="100">
        <v>0</v>
      </c>
      <c r="AX57" s="100">
        <v>0.1812579</v>
      </c>
      <c r="AY57" s="100">
        <v>0</v>
      </c>
      <c r="AZ57" s="100">
        <v>0.44286979999999998</v>
      </c>
      <c r="BA57" s="100">
        <v>2.1290534000000001</v>
      </c>
      <c r="BB57" s="100">
        <v>4.0115533000000001</v>
      </c>
      <c r="BC57" s="100">
        <v>12.015292000000001</v>
      </c>
      <c r="BD57" s="100">
        <v>18.223234999999999</v>
      </c>
      <c r="BE57" s="100">
        <v>23.006834000000001</v>
      </c>
      <c r="BF57" s="100">
        <v>31.90184</v>
      </c>
      <c r="BG57" s="100">
        <v>31.959630000000001</v>
      </c>
      <c r="BH57" s="100">
        <v>53.203446999999997</v>
      </c>
      <c r="BI57" s="100">
        <v>61.180292000000001</v>
      </c>
      <c r="BJ57" s="100">
        <v>65.160730000000001</v>
      </c>
      <c r="BK57" s="100">
        <v>89.506173000000004</v>
      </c>
      <c r="BL57" s="100">
        <v>134.375</v>
      </c>
      <c r="BM57" s="100">
        <v>11.884529000000001</v>
      </c>
      <c r="BN57" s="100">
        <v>16.240559000000001</v>
      </c>
      <c r="BO57" s="128"/>
      <c r="BP57" s="120">
        <v>1950</v>
      </c>
    </row>
    <row r="58" spans="1:68">
      <c r="A58" s="128"/>
      <c r="B58" s="120">
        <v>1951</v>
      </c>
      <c r="C58" s="100">
        <v>0</v>
      </c>
      <c r="D58" s="100">
        <v>0</v>
      </c>
      <c r="E58" s="100">
        <v>0</v>
      </c>
      <c r="F58" s="100">
        <v>0</v>
      </c>
      <c r="G58" s="100">
        <v>0</v>
      </c>
      <c r="H58" s="100">
        <v>0</v>
      </c>
      <c r="I58" s="100">
        <v>0</v>
      </c>
      <c r="J58" s="100">
        <v>0</v>
      </c>
      <c r="K58" s="100">
        <v>0</v>
      </c>
      <c r="L58" s="100">
        <v>0.38624950000000002</v>
      </c>
      <c r="M58" s="100">
        <v>0.4462294</v>
      </c>
      <c r="N58" s="100">
        <v>1.0126582</v>
      </c>
      <c r="O58" s="100">
        <v>0.56085249999999998</v>
      </c>
      <c r="P58" s="100">
        <v>0.76569679999999996</v>
      </c>
      <c r="Q58" s="100">
        <v>0</v>
      </c>
      <c r="R58" s="100">
        <v>1.9493176999999999</v>
      </c>
      <c r="S58" s="100">
        <v>3.5335689000000001</v>
      </c>
      <c r="T58" s="100">
        <v>0</v>
      </c>
      <c r="U58" s="100">
        <v>0.18807160000000001</v>
      </c>
      <c r="V58" s="100">
        <v>0.2724453</v>
      </c>
      <c r="W58" s="128"/>
      <c r="X58" s="120">
        <v>1951</v>
      </c>
      <c r="Y58" s="100">
        <v>0</v>
      </c>
      <c r="Z58" s="100">
        <v>0</v>
      </c>
      <c r="AA58" s="100">
        <v>0</v>
      </c>
      <c r="AB58" s="100">
        <v>0</v>
      </c>
      <c r="AC58" s="100">
        <v>0</v>
      </c>
      <c r="AD58" s="100">
        <v>0.88994359999999995</v>
      </c>
      <c r="AE58" s="100">
        <v>4.4557606999999999</v>
      </c>
      <c r="AF58" s="100">
        <v>9.8506514000000003</v>
      </c>
      <c r="AG58" s="100">
        <v>19.413919</v>
      </c>
      <c r="AH58" s="100">
        <v>38.216560999999999</v>
      </c>
      <c r="AI58" s="100">
        <v>50.514080999999997</v>
      </c>
      <c r="AJ58" s="100">
        <v>57.655954999999999</v>
      </c>
      <c r="AK58" s="100">
        <v>73.915372000000005</v>
      </c>
      <c r="AL58" s="100">
        <v>77.029839999999993</v>
      </c>
      <c r="AM58" s="100">
        <v>91.341578999999996</v>
      </c>
      <c r="AN58" s="100">
        <v>122.1374</v>
      </c>
      <c r="AO58" s="100">
        <v>142.85713999999999</v>
      </c>
      <c r="AP58" s="100">
        <v>219.38775999999999</v>
      </c>
      <c r="AQ58" s="100">
        <v>22.768713999999999</v>
      </c>
      <c r="AR58" s="100">
        <v>29.22814</v>
      </c>
      <c r="AS58" s="128"/>
      <c r="AT58" s="120">
        <v>1951</v>
      </c>
      <c r="AU58" s="100">
        <v>0</v>
      </c>
      <c r="AV58" s="100">
        <v>0</v>
      </c>
      <c r="AW58" s="100">
        <v>0</v>
      </c>
      <c r="AX58" s="100">
        <v>0</v>
      </c>
      <c r="AY58" s="100">
        <v>0</v>
      </c>
      <c r="AZ58" s="100">
        <v>0.43146839999999997</v>
      </c>
      <c r="BA58" s="100">
        <v>2.1929824999999998</v>
      </c>
      <c r="BB58" s="100">
        <v>4.8361934</v>
      </c>
      <c r="BC58" s="100">
        <v>9.2917251000000007</v>
      </c>
      <c r="BD58" s="100">
        <v>18.406148999999999</v>
      </c>
      <c r="BE58" s="100">
        <v>25.457794</v>
      </c>
      <c r="BF58" s="100">
        <v>30.310438000000001</v>
      </c>
      <c r="BG58" s="100">
        <v>38.082191999999999</v>
      </c>
      <c r="BH58" s="100">
        <v>40.771751000000002</v>
      </c>
      <c r="BI58" s="100">
        <v>49.818370999999999</v>
      </c>
      <c r="BJ58" s="100">
        <v>69.349315000000004</v>
      </c>
      <c r="BK58" s="100">
        <v>83.832335</v>
      </c>
      <c r="BL58" s="100">
        <v>131.49847</v>
      </c>
      <c r="BM58" s="100">
        <v>11.363500999999999</v>
      </c>
      <c r="BN58" s="100">
        <v>15.606976</v>
      </c>
      <c r="BO58" s="128"/>
      <c r="BP58" s="120">
        <v>1951</v>
      </c>
    </row>
    <row r="59" spans="1:68">
      <c r="A59" s="128"/>
      <c r="B59" s="120">
        <v>1952</v>
      </c>
      <c r="C59" s="100">
        <v>0</v>
      </c>
      <c r="D59" s="100">
        <v>0</v>
      </c>
      <c r="E59" s="100">
        <v>0</v>
      </c>
      <c r="F59" s="100">
        <v>0</v>
      </c>
      <c r="G59" s="100">
        <v>0</v>
      </c>
      <c r="H59" s="100">
        <v>0</v>
      </c>
      <c r="I59" s="100">
        <v>0</v>
      </c>
      <c r="J59" s="100">
        <v>0.30220609999999998</v>
      </c>
      <c r="K59" s="100">
        <v>0</v>
      </c>
      <c r="L59" s="100">
        <v>0.37383179999999999</v>
      </c>
      <c r="M59" s="100">
        <v>0.43440489999999998</v>
      </c>
      <c r="N59" s="100">
        <v>1.0198878</v>
      </c>
      <c r="O59" s="100">
        <v>0.55248620000000004</v>
      </c>
      <c r="P59" s="100">
        <v>1.4914243</v>
      </c>
      <c r="Q59" s="100">
        <v>0</v>
      </c>
      <c r="R59" s="100">
        <v>0</v>
      </c>
      <c r="S59" s="100">
        <v>3.5211267999999998</v>
      </c>
      <c r="T59" s="100">
        <v>0</v>
      </c>
      <c r="U59" s="100">
        <v>0.20582719999999999</v>
      </c>
      <c r="V59" s="100">
        <v>0.26718799999999998</v>
      </c>
      <c r="W59" s="128"/>
      <c r="X59" s="120">
        <v>1952</v>
      </c>
      <c r="Y59" s="100">
        <v>0</v>
      </c>
      <c r="Z59" s="100">
        <v>0</v>
      </c>
      <c r="AA59" s="100">
        <v>0</v>
      </c>
      <c r="AB59" s="100">
        <v>0</v>
      </c>
      <c r="AC59" s="100">
        <v>0</v>
      </c>
      <c r="AD59" s="100">
        <v>0.59206630000000005</v>
      </c>
      <c r="AE59" s="100">
        <v>5.2469136000000001</v>
      </c>
      <c r="AF59" s="100">
        <v>11.260557</v>
      </c>
      <c r="AG59" s="100">
        <v>31.723652000000001</v>
      </c>
      <c r="AH59" s="100">
        <v>40.630181999999998</v>
      </c>
      <c r="AI59" s="100">
        <v>46.099291000000001</v>
      </c>
      <c r="AJ59" s="100">
        <v>54.924242</v>
      </c>
      <c r="AK59" s="100">
        <v>66.008315999999994</v>
      </c>
      <c r="AL59" s="100">
        <v>91.700134000000006</v>
      </c>
      <c r="AM59" s="100">
        <v>94.582184999999996</v>
      </c>
      <c r="AN59" s="100">
        <v>150.29761999999999</v>
      </c>
      <c r="AO59" s="100">
        <v>168.79794999999999</v>
      </c>
      <c r="AP59" s="100">
        <v>295</v>
      </c>
      <c r="AQ59" s="100">
        <v>24.766058999999998</v>
      </c>
      <c r="AR59" s="100">
        <v>32.558785</v>
      </c>
      <c r="AS59" s="128"/>
      <c r="AT59" s="120">
        <v>1952</v>
      </c>
      <c r="AU59" s="100">
        <v>0</v>
      </c>
      <c r="AV59" s="100">
        <v>0</v>
      </c>
      <c r="AW59" s="100">
        <v>0</v>
      </c>
      <c r="AX59" s="100">
        <v>0</v>
      </c>
      <c r="AY59" s="100">
        <v>0</v>
      </c>
      <c r="AZ59" s="100">
        <v>0.28421200000000002</v>
      </c>
      <c r="BA59" s="100">
        <v>2.5594700000000001</v>
      </c>
      <c r="BB59" s="100">
        <v>5.6870580999999998</v>
      </c>
      <c r="BC59" s="100">
        <v>15.202703</v>
      </c>
      <c r="BD59" s="100">
        <v>19.461372000000001</v>
      </c>
      <c r="BE59" s="100">
        <v>23.036418999999999</v>
      </c>
      <c r="BF59" s="100">
        <v>28.971274000000001</v>
      </c>
      <c r="BG59" s="100">
        <v>34.279592999999998</v>
      </c>
      <c r="BH59" s="100">
        <v>49.029981999999997</v>
      </c>
      <c r="BI59" s="100">
        <v>51.654964999999997</v>
      </c>
      <c r="BJ59" s="100">
        <v>84.802687000000006</v>
      </c>
      <c r="BK59" s="100">
        <v>99.259259</v>
      </c>
      <c r="BL59" s="100">
        <v>178.24772999999999</v>
      </c>
      <c r="BM59" s="100">
        <v>12.331384</v>
      </c>
      <c r="BN59" s="100">
        <v>17.485939999999999</v>
      </c>
      <c r="BO59" s="128"/>
      <c r="BP59" s="120">
        <v>1952</v>
      </c>
    </row>
    <row r="60" spans="1:68">
      <c r="A60" s="128"/>
      <c r="B60" s="120">
        <v>1953</v>
      </c>
      <c r="C60" s="100">
        <v>0</v>
      </c>
      <c r="D60" s="100">
        <v>0</v>
      </c>
      <c r="E60" s="100">
        <v>0</v>
      </c>
      <c r="F60" s="100">
        <v>0</v>
      </c>
      <c r="G60" s="100">
        <v>0</v>
      </c>
      <c r="H60" s="100">
        <v>0</v>
      </c>
      <c r="I60" s="100">
        <v>0</v>
      </c>
      <c r="J60" s="100">
        <v>0.30450670000000002</v>
      </c>
      <c r="K60" s="100">
        <v>0</v>
      </c>
      <c r="L60" s="100">
        <v>0</v>
      </c>
      <c r="M60" s="100">
        <v>0</v>
      </c>
      <c r="N60" s="100">
        <v>0</v>
      </c>
      <c r="O60" s="100">
        <v>0</v>
      </c>
      <c r="P60" s="100">
        <v>0</v>
      </c>
      <c r="Q60" s="100">
        <v>4.3196544000000001</v>
      </c>
      <c r="R60" s="100">
        <v>1.8726592</v>
      </c>
      <c r="S60" s="100">
        <v>3.5460992999999998</v>
      </c>
      <c r="T60" s="100">
        <v>0</v>
      </c>
      <c r="U60" s="100">
        <v>0.1568592</v>
      </c>
      <c r="V60" s="100">
        <v>0.27583930000000001</v>
      </c>
      <c r="W60" s="128"/>
      <c r="X60" s="120">
        <v>1953</v>
      </c>
      <c r="Y60" s="100">
        <v>0</v>
      </c>
      <c r="Z60" s="100">
        <v>0</v>
      </c>
      <c r="AA60" s="100">
        <v>0</v>
      </c>
      <c r="AB60" s="100">
        <v>0</v>
      </c>
      <c r="AC60" s="100">
        <v>0</v>
      </c>
      <c r="AD60" s="100">
        <v>0.89100089999999998</v>
      </c>
      <c r="AE60" s="100">
        <v>4.1828503000000001</v>
      </c>
      <c r="AF60" s="100">
        <v>10.006254</v>
      </c>
      <c r="AG60" s="100">
        <v>20.868970000000001</v>
      </c>
      <c r="AH60" s="100">
        <v>40.545965000000002</v>
      </c>
      <c r="AI60" s="100">
        <v>49.426302</v>
      </c>
      <c r="AJ60" s="100">
        <v>58.962263999999998</v>
      </c>
      <c r="AK60" s="100">
        <v>80.430328000000003</v>
      </c>
      <c r="AL60" s="100">
        <v>91.084028000000004</v>
      </c>
      <c r="AM60" s="100">
        <v>104.55764000000001</v>
      </c>
      <c r="AN60" s="100">
        <v>138.37375</v>
      </c>
      <c r="AO60" s="100">
        <v>180.20304999999999</v>
      </c>
      <c r="AP60" s="100">
        <v>230.04695000000001</v>
      </c>
      <c r="AQ60" s="100">
        <v>24.835159999999998</v>
      </c>
      <c r="AR60" s="100">
        <v>31.907935999999999</v>
      </c>
      <c r="AS60" s="128"/>
      <c r="AT60" s="120">
        <v>1953</v>
      </c>
      <c r="AU60" s="100">
        <v>0</v>
      </c>
      <c r="AV60" s="100">
        <v>0</v>
      </c>
      <c r="AW60" s="100">
        <v>0</v>
      </c>
      <c r="AX60" s="100">
        <v>0</v>
      </c>
      <c r="AY60" s="100">
        <v>0</v>
      </c>
      <c r="AZ60" s="100">
        <v>0.4260758</v>
      </c>
      <c r="BA60" s="100">
        <v>2.0331106999999999</v>
      </c>
      <c r="BB60" s="100">
        <v>5.0910213000000004</v>
      </c>
      <c r="BC60" s="100">
        <v>10.019710999999999</v>
      </c>
      <c r="BD60" s="100">
        <v>19.234432000000002</v>
      </c>
      <c r="BE60" s="100">
        <v>24.289742</v>
      </c>
      <c r="BF60" s="100">
        <v>30.495242999999999</v>
      </c>
      <c r="BG60" s="100">
        <v>41.688794000000001</v>
      </c>
      <c r="BH60" s="100">
        <v>48.135593</v>
      </c>
      <c r="BI60" s="100">
        <v>59.168703999999998</v>
      </c>
      <c r="BJ60" s="100">
        <v>79.352226999999999</v>
      </c>
      <c r="BK60" s="100">
        <v>106.50888</v>
      </c>
      <c r="BL60" s="100">
        <v>140.80459999999999</v>
      </c>
      <c r="BM60" s="100">
        <v>12.342178000000001</v>
      </c>
      <c r="BN60" s="100">
        <v>17.158232000000002</v>
      </c>
      <c r="BO60" s="128"/>
      <c r="BP60" s="120">
        <v>1953</v>
      </c>
    </row>
    <row r="61" spans="1:68">
      <c r="A61" s="128"/>
      <c r="B61" s="120">
        <v>1954</v>
      </c>
      <c r="C61" s="100">
        <v>0</v>
      </c>
      <c r="D61" s="100">
        <v>0</v>
      </c>
      <c r="E61" s="100">
        <v>0</v>
      </c>
      <c r="F61" s="100">
        <v>0</v>
      </c>
      <c r="G61" s="100">
        <v>0</v>
      </c>
      <c r="H61" s="100">
        <v>0</v>
      </c>
      <c r="I61" s="100">
        <v>0</v>
      </c>
      <c r="J61" s="100">
        <v>0</v>
      </c>
      <c r="K61" s="100">
        <v>0.3080715</v>
      </c>
      <c r="L61" s="100">
        <v>0.35174109999999997</v>
      </c>
      <c r="M61" s="100">
        <v>0</v>
      </c>
      <c r="N61" s="100">
        <v>0.50025010000000003</v>
      </c>
      <c r="O61" s="100">
        <v>0.55648299999999995</v>
      </c>
      <c r="P61" s="100">
        <v>0.69637879999999996</v>
      </c>
      <c r="Q61" s="100">
        <v>1.0471204000000001</v>
      </c>
      <c r="R61" s="100">
        <v>0</v>
      </c>
      <c r="S61" s="100">
        <v>0</v>
      </c>
      <c r="T61" s="100">
        <v>0</v>
      </c>
      <c r="U61" s="100">
        <v>0.1319813</v>
      </c>
      <c r="V61" s="100">
        <v>0.15656490000000001</v>
      </c>
      <c r="W61" s="128"/>
      <c r="X61" s="120">
        <v>1954</v>
      </c>
      <c r="Y61" s="100">
        <v>0</v>
      </c>
      <c r="Z61" s="100">
        <v>0</v>
      </c>
      <c r="AA61" s="100">
        <v>0</v>
      </c>
      <c r="AB61" s="100">
        <v>0</v>
      </c>
      <c r="AC61" s="100">
        <v>0.34782610000000003</v>
      </c>
      <c r="AD61" s="100">
        <v>0.29824040000000002</v>
      </c>
      <c r="AE61" s="100">
        <v>5.5120395000000002</v>
      </c>
      <c r="AF61" s="100">
        <v>12.650221</v>
      </c>
      <c r="AG61" s="100">
        <v>22.682445999999999</v>
      </c>
      <c r="AH61" s="100">
        <v>34.616880999999999</v>
      </c>
      <c r="AI61" s="100">
        <v>46.113306999999999</v>
      </c>
      <c r="AJ61" s="100">
        <v>53.301887000000001</v>
      </c>
      <c r="AK61" s="100">
        <v>71.428571000000005</v>
      </c>
      <c r="AL61" s="100">
        <v>86.121437</v>
      </c>
      <c r="AM61" s="100">
        <v>114.98258</v>
      </c>
      <c r="AN61" s="100">
        <v>162.34652</v>
      </c>
      <c r="AO61" s="100">
        <v>162.5</v>
      </c>
      <c r="AP61" s="100">
        <v>250</v>
      </c>
      <c r="AQ61" s="100">
        <v>24.524818</v>
      </c>
      <c r="AR61" s="100">
        <v>31.799225</v>
      </c>
      <c r="AS61" s="128"/>
      <c r="AT61" s="120">
        <v>1954</v>
      </c>
      <c r="AU61" s="100">
        <v>0</v>
      </c>
      <c r="AV61" s="100">
        <v>0</v>
      </c>
      <c r="AW61" s="100">
        <v>0</v>
      </c>
      <c r="AX61" s="100">
        <v>0</v>
      </c>
      <c r="AY61" s="100">
        <v>0.16694490000000001</v>
      </c>
      <c r="AZ61" s="100">
        <v>0.142511</v>
      </c>
      <c r="BA61" s="100">
        <v>2.6745494999999999</v>
      </c>
      <c r="BB61" s="100">
        <v>6.2539087000000002</v>
      </c>
      <c r="BC61" s="100">
        <v>11.132315999999999</v>
      </c>
      <c r="BD61" s="100">
        <v>16.623569</v>
      </c>
      <c r="BE61" s="100">
        <v>22.450289000000001</v>
      </c>
      <c r="BF61" s="100">
        <v>27.676621000000001</v>
      </c>
      <c r="BG61" s="100">
        <v>37.655794</v>
      </c>
      <c r="BH61" s="100">
        <v>45.901639000000003</v>
      </c>
      <c r="BI61" s="100">
        <v>63.242986000000002</v>
      </c>
      <c r="BJ61" s="100">
        <v>93.041438999999997</v>
      </c>
      <c r="BK61" s="100">
        <v>95.168374999999997</v>
      </c>
      <c r="BL61" s="100">
        <v>153.84614999999999</v>
      </c>
      <c r="BM61" s="100">
        <v>12.184944</v>
      </c>
      <c r="BN61" s="100">
        <v>17.155334</v>
      </c>
      <c r="BO61" s="128"/>
      <c r="BP61" s="120">
        <v>1954</v>
      </c>
    </row>
    <row r="62" spans="1:68">
      <c r="A62" s="128"/>
      <c r="B62" s="120">
        <v>1955</v>
      </c>
      <c r="C62" s="100">
        <v>0</v>
      </c>
      <c r="D62" s="100">
        <v>0</v>
      </c>
      <c r="E62" s="100">
        <v>0</v>
      </c>
      <c r="F62" s="100">
        <v>0</v>
      </c>
      <c r="G62" s="100">
        <v>0</v>
      </c>
      <c r="H62" s="100">
        <v>0</v>
      </c>
      <c r="I62" s="100">
        <v>0</v>
      </c>
      <c r="J62" s="100">
        <v>0</v>
      </c>
      <c r="K62" s="100">
        <v>0</v>
      </c>
      <c r="L62" s="100">
        <v>0</v>
      </c>
      <c r="M62" s="100">
        <v>0</v>
      </c>
      <c r="N62" s="100">
        <v>0</v>
      </c>
      <c r="O62" s="100">
        <v>1.6872891000000001</v>
      </c>
      <c r="P62" s="100">
        <v>0</v>
      </c>
      <c r="Q62" s="100">
        <v>1.0204082000000001</v>
      </c>
      <c r="R62" s="100">
        <v>0</v>
      </c>
      <c r="S62" s="100">
        <v>3.5211267999999998</v>
      </c>
      <c r="T62" s="100">
        <v>0</v>
      </c>
      <c r="U62" s="100">
        <v>0.1073814</v>
      </c>
      <c r="V62" s="100">
        <v>0.16486419999999999</v>
      </c>
      <c r="W62" s="128"/>
      <c r="X62" s="120">
        <v>1955</v>
      </c>
      <c r="Y62" s="100">
        <v>0</v>
      </c>
      <c r="Z62" s="100">
        <v>0</v>
      </c>
      <c r="AA62" s="100">
        <v>0</v>
      </c>
      <c r="AB62" s="100">
        <v>0</v>
      </c>
      <c r="AC62" s="100">
        <v>0</v>
      </c>
      <c r="AD62" s="100">
        <v>0</v>
      </c>
      <c r="AE62" s="100">
        <v>3.6712793000000001</v>
      </c>
      <c r="AF62" s="100">
        <v>10.423247</v>
      </c>
      <c r="AG62" s="100">
        <v>21.229403999999999</v>
      </c>
      <c r="AH62" s="100">
        <v>33.546928000000001</v>
      </c>
      <c r="AI62" s="100">
        <v>53.251854999999999</v>
      </c>
      <c r="AJ62" s="100">
        <v>63.691305999999997</v>
      </c>
      <c r="AK62" s="100">
        <v>71.859296000000001</v>
      </c>
      <c r="AL62" s="100">
        <v>89.759035999999995</v>
      </c>
      <c r="AM62" s="100">
        <v>105.21886000000001</v>
      </c>
      <c r="AN62" s="100">
        <v>129.70169000000001</v>
      </c>
      <c r="AO62" s="100">
        <v>163.81417999999999</v>
      </c>
      <c r="AP62" s="100">
        <v>244.63518999999999</v>
      </c>
      <c r="AQ62" s="100">
        <v>24.254963</v>
      </c>
      <c r="AR62" s="100">
        <v>31.177398</v>
      </c>
      <c r="AS62" s="128"/>
      <c r="AT62" s="120">
        <v>1955</v>
      </c>
      <c r="AU62" s="100">
        <v>0</v>
      </c>
      <c r="AV62" s="100">
        <v>0</v>
      </c>
      <c r="AW62" s="100">
        <v>0</v>
      </c>
      <c r="AX62" s="100">
        <v>0</v>
      </c>
      <c r="AY62" s="100">
        <v>0</v>
      </c>
      <c r="AZ62" s="100">
        <v>0</v>
      </c>
      <c r="BA62" s="100">
        <v>1.779603</v>
      </c>
      <c r="BB62" s="100">
        <v>5.1353875000000002</v>
      </c>
      <c r="BC62" s="100">
        <v>10.339506</v>
      </c>
      <c r="BD62" s="100">
        <v>15.964126</v>
      </c>
      <c r="BE62" s="100">
        <v>25.711275000000001</v>
      </c>
      <c r="BF62" s="100">
        <v>32.580261999999998</v>
      </c>
      <c r="BG62" s="100">
        <v>38.747346</v>
      </c>
      <c r="BH62" s="100">
        <v>47.497608999999997</v>
      </c>
      <c r="BI62" s="100">
        <v>58.118080999999997</v>
      </c>
      <c r="BJ62" s="100">
        <v>74.738416000000001</v>
      </c>
      <c r="BK62" s="100">
        <v>98.124098000000004</v>
      </c>
      <c r="BL62" s="100">
        <v>151.59574000000001</v>
      </c>
      <c r="BM62" s="100">
        <v>12.033001000000001</v>
      </c>
      <c r="BN62" s="100">
        <v>16.810628999999999</v>
      </c>
      <c r="BO62" s="128"/>
      <c r="BP62" s="120">
        <v>1955</v>
      </c>
    </row>
    <row r="63" spans="1:68">
      <c r="A63" s="128"/>
      <c r="B63" s="120">
        <v>1956</v>
      </c>
      <c r="C63" s="100">
        <v>0</v>
      </c>
      <c r="D63" s="100">
        <v>0</v>
      </c>
      <c r="E63" s="100">
        <v>0</v>
      </c>
      <c r="F63" s="100">
        <v>0</v>
      </c>
      <c r="G63" s="100">
        <v>0</v>
      </c>
      <c r="H63" s="100">
        <v>0</v>
      </c>
      <c r="I63" s="100">
        <v>0</v>
      </c>
      <c r="J63" s="100">
        <v>0</v>
      </c>
      <c r="K63" s="100">
        <v>0</v>
      </c>
      <c r="L63" s="100">
        <v>0.66666669999999995</v>
      </c>
      <c r="M63" s="100">
        <v>0</v>
      </c>
      <c r="N63" s="100">
        <v>0</v>
      </c>
      <c r="O63" s="100">
        <v>0</v>
      </c>
      <c r="P63" s="100">
        <v>0.66489359999999997</v>
      </c>
      <c r="Q63" s="100">
        <v>0</v>
      </c>
      <c r="R63" s="100">
        <v>3.3898305</v>
      </c>
      <c r="S63" s="100">
        <v>10.489509999999999</v>
      </c>
      <c r="T63" s="100">
        <v>0</v>
      </c>
      <c r="U63" s="100">
        <v>0.16750419999999999</v>
      </c>
      <c r="V63" s="100">
        <v>0.3390531</v>
      </c>
      <c r="W63" s="128"/>
      <c r="X63" s="120">
        <v>1956</v>
      </c>
      <c r="Y63" s="100">
        <v>0</v>
      </c>
      <c r="Z63" s="100">
        <v>0</v>
      </c>
      <c r="AA63" s="100">
        <v>0</v>
      </c>
      <c r="AB63" s="100">
        <v>0</v>
      </c>
      <c r="AC63" s="100">
        <v>0</v>
      </c>
      <c r="AD63" s="100">
        <v>0.3022975</v>
      </c>
      <c r="AE63" s="100">
        <v>4.2099354</v>
      </c>
      <c r="AF63" s="100">
        <v>13.157895</v>
      </c>
      <c r="AG63" s="100">
        <v>21.091811</v>
      </c>
      <c r="AH63" s="100">
        <v>33.466715000000001</v>
      </c>
      <c r="AI63" s="100">
        <v>43.946575000000003</v>
      </c>
      <c r="AJ63" s="100">
        <v>65.686724999999996</v>
      </c>
      <c r="AK63" s="100">
        <v>66.268062</v>
      </c>
      <c r="AL63" s="100">
        <v>88.079858999999999</v>
      </c>
      <c r="AM63" s="100">
        <v>89.503662000000006</v>
      </c>
      <c r="AN63" s="100">
        <v>159.65347</v>
      </c>
      <c r="AO63" s="100">
        <v>161.13744</v>
      </c>
      <c r="AP63" s="100">
        <v>208.33332999999999</v>
      </c>
      <c r="AQ63" s="100">
        <v>23.744489000000002</v>
      </c>
      <c r="AR63" s="100">
        <v>30.361540999999999</v>
      </c>
      <c r="AS63" s="128"/>
      <c r="AT63" s="120">
        <v>1956</v>
      </c>
      <c r="AU63" s="100">
        <v>0</v>
      </c>
      <c r="AV63" s="100">
        <v>0</v>
      </c>
      <c r="AW63" s="100">
        <v>0</v>
      </c>
      <c r="AX63" s="100">
        <v>0</v>
      </c>
      <c r="AY63" s="100">
        <v>0</v>
      </c>
      <c r="AZ63" s="100">
        <v>0.14285709999999999</v>
      </c>
      <c r="BA63" s="100">
        <v>2.0281232999999999</v>
      </c>
      <c r="BB63" s="100">
        <v>6.4593661000000004</v>
      </c>
      <c r="BC63" s="100">
        <v>10.321797</v>
      </c>
      <c r="BD63" s="100">
        <v>16.350670000000001</v>
      </c>
      <c r="BE63" s="100">
        <v>21.065674999999999</v>
      </c>
      <c r="BF63" s="100">
        <v>33.364441999999997</v>
      </c>
      <c r="BG63" s="100">
        <v>35.194496000000001</v>
      </c>
      <c r="BH63" s="100">
        <v>47.084502999999998</v>
      </c>
      <c r="BI63" s="100">
        <v>49.129075</v>
      </c>
      <c r="BJ63" s="100">
        <v>93.705292999999998</v>
      </c>
      <c r="BK63" s="100">
        <v>100.28249</v>
      </c>
      <c r="BL63" s="100">
        <v>129.19897</v>
      </c>
      <c r="BM63" s="100">
        <v>11.797783000000001</v>
      </c>
      <c r="BN63" s="100">
        <v>16.474257000000001</v>
      </c>
      <c r="BO63" s="128"/>
      <c r="BP63" s="120">
        <v>1956</v>
      </c>
    </row>
    <row r="64" spans="1:68">
      <c r="A64" s="128"/>
      <c r="B64" s="120">
        <v>1957</v>
      </c>
      <c r="C64" s="100">
        <v>0</v>
      </c>
      <c r="D64" s="100">
        <v>0</v>
      </c>
      <c r="E64" s="100">
        <v>0</v>
      </c>
      <c r="F64" s="100">
        <v>0</v>
      </c>
      <c r="G64" s="100">
        <v>0</v>
      </c>
      <c r="H64" s="100">
        <v>0</v>
      </c>
      <c r="I64" s="100">
        <v>0</v>
      </c>
      <c r="J64" s="100">
        <v>0</v>
      </c>
      <c r="K64" s="100">
        <v>0.2967359</v>
      </c>
      <c r="L64" s="100">
        <v>0.3237294</v>
      </c>
      <c r="M64" s="100">
        <v>0</v>
      </c>
      <c r="N64" s="100">
        <v>0.4621072</v>
      </c>
      <c r="O64" s="100">
        <v>1.7006802999999999</v>
      </c>
      <c r="P64" s="100">
        <v>0.65316790000000002</v>
      </c>
      <c r="Q64" s="100">
        <v>0</v>
      </c>
      <c r="R64" s="100">
        <v>1.6420361000000001</v>
      </c>
      <c r="S64" s="100">
        <v>3.4364260999999998</v>
      </c>
      <c r="T64" s="100">
        <v>6.8965516999999998</v>
      </c>
      <c r="U64" s="100">
        <v>0.20482149999999999</v>
      </c>
      <c r="V64" s="100">
        <v>0.36083290000000001</v>
      </c>
      <c r="W64" s="128"/>
      <c r="X64" s="120">
        <v>1957</v>
      </c>
      <c r="Y64" s="100">
        <v>0</v>
      </c>
      <c r="Z64" s="100">
        <v>0</v>
      </c>
      <c r="AA64" s="100">
        <v>0</v>
      </c>
      <c r="AB64" s="100">
        <v>0</v>
      </c>
      <c r="AC64" s="100">
        <v>0</v>
      </c>
      <c r="AD64" s="100">
        <v>1.5337422999999999</v>
      </c>
      <c r="AE64" s="100">
        <v>4.2005040999999999</v>
      </c>
      <c r="AF64" s="100">
        <v>8.0047435999999994</v>
      </c>
      <c r="AG64" s="100">
        <v>23.911711</v>
      </c>
      <c r="AH64" s="100">
        <v>31.195233000000002</v>
      </c>
      <c r="AI64" s="100">
        <v>43.313709000000003</v>
      </c>
      <c r="AJ64" s="100">
        <v>62.812927000000002</v>
      </c>
      <c r="AK64" s="100">
        <v>66.136251000000001</v>
      </c>
      <c r="AL64" s="100">
        <v>91.012513999999996</v>
      </c>
      <c r="AM64" s="100">
        <v>91.549295999999998</v>
      </c>
      <c r="AN64" s="100">
        <v>115.89008</v>
      </c>
      <c r="AO64" s="100">
        <v>180.13856999999999</v>
      </c>
      <c r="AP64" s="100">
        <v>188.52458999999999</v>
      </c>
      <c r="AQ64" s="100">
        <v>22.825195999999998</v>
      </c>
      <c r="AR64" s="100">
        <v>28.964559999999999</v>
      </c>
      <c r="AS64" s="128"/>
      <c r="AT64" s="120">
        <v>1957</v>
      </c>
      <c r="AU64" s="100">
        <v>0</v>
      </c>
      <c r="AV64" s="100">
        <v>0</v>
      </c>
      <c r="AW64" s="100">
        <v>0</v>
      </c>
      <c r="AX64" s="100">
        <v>0</v>
      </c>
      <c r="AY64" s="100">
        <v>0</v>
      </c>
      <c r="AZ64" s="100">
        <v>0.72516320000000001</v>
      </c>
      <c r="BA64" s="100">
        <v>2.0174848999999999</v>
      </c>
      <c r="BB64" s="100">
        <v>3.9158811</v>
      </c>
      <c r="BC64" s="100">
        <v>11.911942</v>
      </c>
      <c r="BD64" s="100">
        <v>15.146414999999999</v>
      </c>
      <c r="BE64" s="100">
        <v>20.695198000000001</v>
      </c>
      <c r="BF64" s="100">
        <v>31.873424</v>
      </c>
      <c r="BG64" s="100">
        <v>36.026490000000003</v>
      </c>
      <c r="BH64" s="100">
        <v>48.951048999999998</v>
      </c>
      <c r="BI64" s="100">
        <v>50.431033999999997</v>
      </c>
      <c r="BJ64" s="100">
        <v>67.773167000000001</v>
      </c>
      <c r="BK64" s="100">
        <v>109.11602000000001</v>
      </c>
      <c r="BL64" s="100">
        <v>120.82262</v>
      </c>
      <c r="BM64" s="100">
        <v>11.369059</v>
      </c>
      <c r="BN64" s="100">
        <v>15.74039</v>
      </c>
      <c r="BO64" s="128"/>
      <c r="BP64" s="120">
        <v>1957</v>
      </c>
    </row>
    <row r="65" spans="1:68">
      <c r="A65" s="128"/>
      <c r="B65" s="121">
        <v>1958</v>
      </c>
      <c r="C65" s="100">
        <v>0</v>
      </c>
      <c r="D65" s="100">
        <v>0</v>
      </c>
      <c r="E65" s="100">
        <v>0</v>
      </c>
      <c r="F65" s="100">
        <v>0</v>
      </c>
      <c r="G65" s="100">
        <v>0</v>
      </c>
      <c r="H65" s="100">
        <v>0</v>
      </c>
      <c r="I65" s="100">
        <v>0</v>
      </c>
      <c r="J65" s="100">
        <v>0</v>
      </c>
      <c r="K65" s="100">
        <v>0.2996704</v>
      </c>
      <c r="L65" s="100">
        <v>0.31555699999999998</v>
      </c>
      <c r="M65" s="100">
        <v>0.74571220000000005</v>
      </c>
      <c r="N65" s="100">
        <v>2.2675736999999998</v>
      </c>
      <c r="O65" s="100">
        <v>0</v>
      </c>
      <c r="P65" s="100">
        <v>0</v>
      </c>
      <c r="Q65" s="100">
        <v>2.7700830999999999</v>
      </c>
      <c r="R65" s="100">
        <v>4.8231510999999996</v>
      </c>
      <c r="S65" s="100">
        <v>9.9009900999999996</v>
      </c>
      <c r="T65" s="100">
        <v>0</v>
      </c>
      <c r="U65" s="100">
        <v>0.36169269999999998</v>
      </c>
      <c r="V65" s="100">
        <v>0.60116979999999998</v>
      </c>
      <c r="W65" s="128"/>
      <c r="X65" s="121">
        <v>1958</v>
      </c>
      <c r="Y65" s="100">
        <v>0</v>
      </c>
      <c r="Z65" s="100">
        <v>0</v>
      </c>
      <c r="AA65" s="100">
        <v>0</v>
      </c>
      <c r="AB65" s="100">
        <v>0</v>
      </c>
      <c r="AC65" s="100">
        <v>0</v>
      </c>
      <c r="AD65" s="100">
        <v>0.31240240000000002</v>
      </c>
      <c r="AE65" s="100">
        <v>4.1969782000000002</v>
      </c>
      <c r="AF65" s="100">
        <v>10.571429</v>
      </c>
      <c r="AG65" s="100">
        <v>20.239190000000001</v>
      </c>
      <c r="AH65" s="100">
        <v>38.383152000000003</v>
      </c>
      <c r="AI65" s="100">
        <v>52.011377000000003</v>
      </c>
      <c r="AJ65" s="100">
        <v>52.488688000000003</v>
      </c>
      <c r="AK65" s="100">
        <v>68.608095000000006</v>
      </c>
      <c r="AL65" s="100">
        <v>69.428890999999993</v>
      </c>
      <c r="AM65" s="100">
        <v>101.41685</v>
      </c>
      <c r="AN65" s="100">
        <v>126.59698</v>
      </c>
      <c r="AO65" s="100">
        <v>149.12280999999999</v>
      </c>
      <c r="AP65" s="100">
        <v>187.251</v>
      </c>
      <c r="AQ65" s="100">
        <v>22.586213999999998</v>
      </c>
      <c r="AR65" s="100">
        <v>28.754601999999998</v>
      </c>
      <c r="AS65" s="128"/>
      <c r="AT65" s="121">
        <v>1958</v>
      </c>
      <c r="AU65" s="100">
        <v>0</v>
      </c>
      <c r="AV65" s="100">
        <v>0</v>
      </c>
      <c r="AW65" s="100">
        <v>0</v>
      </c>
      <c r="AX65" s="100">
        <v>0</v>
      </c>
      <c r="AY65" s="100">
        <v>0</v>
      </c>
      <c r="AZ65" s="100">
        <v>0.1486326</v>
      </c>
      <c r="BA65" s="100">
        <v>2.0115327999999999</v>
      </c>
      <c r="BB65" s="100">
        <v>5.1618304000000004</v>
      </c>
      <c r="BC65" s="100">
        <v>10.154591999999999</v>
      </c>
      <c r="BD65" s="100">
        <v>18.648781</v>
      </c>
      <c r="BE65" s="100">
        <v>25.277076000000001</v>
      </c>
      <c r="BF65" s="100">
        <v>27.406569000000001</v>
      </c>
      <c r="BG65" s="100">
        <v>36.492517999999997</v>
      </c>
      <c r="BH65" s="100">
        <v>37.349398000000001</v>
      </c>
      <c r="BI65" s="100">
        <v>57.343234000000002</v>
      </c>
      <c r="BJ65" s="100">
        <v>75.522588999999996</v>
      </c>
      <c r="BK65" s="100">
        <v>93.544137000000006</v>
      </c>
      <c r="BL65" s="100">
        <v>119.28934</v>
      </c>
      <c r="BM65" s="100">
        <v>11.348858</v>
      </c>
      <c r="BN65" s="100">
        <v>15.740790000000001</v>
      </c>
      <c r="BO65" s="128"/>
      <c r="BP65" s="121">
        <v>1958</v>
      </c>
    </row>
    <row r="66" spans="1:68">
      <c r="A66" s="128"/>
      <c r="B66" s="121">
        <v>1959</v>
      </c>
      <c r="C66" s="100">
        <v>0</v>
      </c>
      <c r="D66" s="100">
        <v>0</v>
      </c>
      <c r="E66" s="100">
        <v>0</v>
      </c>
      <c r="F66" s="100">
        <v>0</v>
      </c>
      <c r="G66" s="100">
        <v>0</v>
      </c>
      <c r="H66" s="100">
        <v>0</v>
      </c>
      <c r="I66" s="100">
        <v>0.25641029999999998</v>
      </c>
      <c r="J66" s="100">
        <v>0</v>
      </c>
      <c r="K66" s="100">
        <v>0</v>
      </c>
      <c r="L66" s="100">
        <v>0</v>
      </c>
      <c r="M66" s="100">
        <v>0.3611412</v>
      </c>
      <c r="N66" s="100">
        <v>0.44228220000000001</v>
      </c>
      <c r="O66" s="100">
        <v>1.1074196999999999</v>
      </c>
      <c r="P66" s="100">
        <v>1.9788918</v>
      </c>
      <c r="Q66" s="100">
        <v>4.4523598</v>
      </c>
      <c r="R66" s="100">
        <v>3.1104199000000001</v>
      </c>
      <c r="S66" s="100">
        <v>0</v>
      </c>
      <c r="T66" s="100">
        <v>13.605442</v>
      </c>
      <c r="U66" s="100">
        <v>0.3346325</v>
      </c>
      <c r="V66" s="100">
        <v>0.59852399999999994</v>
      </c>
      <c r="W66" s="128"/>
      <c r="X66" s="121">
        <v>1959</v>
      </c>
      <c r="Y66" s="100">
        <v>0</v>
      </c>
      <c r="Z66" s="100">
        <v>0</v>
      </c>
      <c r="AA66" s="100">
        <v>0</v>
      </c>
      <c r="AB66" s="100">
        <v>0</v>
      </c>
      <c r="AC66" s="100">
        <v>0</v>
      </c>
      <c r="AD66" s="100">
        <v>0.63371359999999999</v>
      </c>
      <c r="AE66" s="100">
        <v>3.9171795999999999</v>
      </c>
      <c r="AF66" s="100">
        <v>11.341632000000001</v>
      </c>
      <c r="AG66" s="100">
        <v>25.704552</v>
      </c>
      <c r="AH66" s="100">
        <v>39.439374000000001</v>
      </c>
      <c r="AI66" s="100">
        <v>44.705882000000003</v>
      </c>
      <c r="AJ66" s="100">
        <v>51.638976</v>
      </c>
      <c r="AK66" s="100">
        <v>68.863748000000001</v>
      </c>
      <c r="AL66" s="100">
        <v>81.497797000000006</v>
      </c>
      <c r="AM66" s="100">
        <v>101.22038999999999</v>
      </c>
      <c r="AN66" s="100">
        <v>141.08351999999999</v>
      </c>
      <c r="AO66" s="100">
        <v>158.99582000000001</v>
      </c>
      <c r="AP66" s="100">
        <v>245.13619</v>
      </c>
      <c r="AQ66" s="100">
        <v>23.773160000000001</v>
      </c>
      <c r="AR66" s="100">
        <v>30.547608</v>
      </c>
      <c r="AS66" s="128"/>
      <c r="AT66" s="121">
        <v>1959</v>
      </c>
      <c r="AU66" s="100">
        <v>0</v>
      </c>
      <c r="AV66" s="100">
        <v>0</v>
      </c>
      <c r="AW66" s="100">
        <v>0</v>
      </c>
      <c r="AX66" s="100">
        <v>0</v>
      </c>
      <c r="AY66" s="100">
        <v>0</v>
      </c>
      <c r="AZ66" s="100">
        <v>0.30252610000000002</v>
      </c>
      <c r="BA66" s="100">
        <v>2.0069574999999999</v>
      </c>
      <c r="BB66" s="100">
        <v>5.5263513</v>
      </c>
      <c r="BC66" s="100">
        <v>12.716409000000001</v>
      </c>
      <c r="BD66" s="100">
        <v>19.133459999999999</v>
      </c>
      <c r="BE66" s="100">
        <v>21.620605000000001</v>
      </c>
      <c r="BF66" s="100">
        <v>25.846702000000001</v>
      </c>
      <c r="BG66" s="100">
        <v>36.988799</v>
      </c>
      <c r="BH66" s="100">
        <v>45.318126999999997</v>
      </c>
      <c r="BI66" s="100">
        <v>58.028616999999997</v>
      </c>
      <c r="BJ66" s="100">
        <v>83.060823999999997</v>
      </c>
      <c r="BK66" s="100">
        <v>96.938776000000004</v>
      </c>
      <c r="BL66" s="100">
        <v>160.89108999999999</v>
      </c>
      <c r="BM66" s="100">
        <v>11.932700000000001</v>
      </c>
      <c r="BN66" s="100">
        <v>16.834163</v>
      </c>
      <c r="BO66" s="128"/>
      <c r="BP66" s="121">
        <v>1959</v>
      </c>
    </row>
    <row r="67" spans="1:68">
      <c r="A67" s="128"/>
      <c r="B67" s="121">
        <v>1960</v>
      </c>
      <c r="C67" s="100">
        <v>0</v>
      </c>
      <c r="D67" s="100">
        <v>0</v>
      </c>
      <c r="E67" s="100">
        <v>0</v>
      </c>
      <c r="F67" s="100">
        <v>0</v>
      </c>
      <c r="G67" s="100">
        <v>0</v>
      </c>
      <c r="H67" s="100">
        <v>0</v>
      </c>
      <c r="I67" s="100">
        <v>0</v>
      </c>
      <c r="J67" s="100">
        <v>0</v>
      </c>
      <c r="K67" s="100">
        <v>0</v>
      </c>
      <c r="L67" s="100">
        <v>0.30075190000000002</v>
      </c>
      <c r="M67" s="100">
        <v>0</v>
      </c>
      <c r="N67" s="100">
        <v>0.43233899999999997</v>
      </c>
      <c r="O67" s="100">
        <v>2.6968716000000001</v>
      </c>
      <c r="P67" s="100">
        <v>1.3377926</v>
      </c>
      <c r="Q67" s="100">
        <v>0.86805560000000004</v>
      </c>
      <c r="R67" s="100">
        <v>1.5060241000000001</v>
      </c>
      <c r="S67" s="100">
        <v>3.1347961999999998</v>
      </c>
      <c r="T67" s="100">
        <v>0</v>
      </c>
      <c r="U67" s="100">
        <v>0.2311115</v>
      </c>
      <c r="V67" s="100">
        <v>0.3268722</v>
      </c>
      <c r="W67" s="128"/>
      <c r="X67" s="121">
        <v>1960</v>
      </c>
      <c r="Y67" s="100">
        <v>0</v>
      </c>
      <c r="Z67" s="100">
        <v>0</v>
      </c>
      <c r="AA67" s="100">
        <v>0</v>
      </c>
      <c r="AB67" s="100">
        <v>0</v>
      </c>
      <c r="AC67" s="100">
        <v>0.30826140000000002</v>
      </c>
      <c r="AD67" s="100">
        <v>1.5984655000000001</v>
      </c>
      <c r="AE67" s="100">
        <v>5.0804403000000002</v>
      </c>
      <c r="AF67" s="100">
        <v>12.69584</v>
      </c>
      <c r="AG67" s="100">
        <v>17.619783999999999</v>
      </c>
      <c r="AH67" s="100">
        <v>35.590550999999998</v>
      </c>
      <c r="AI67" s="100">
        <v>42.982121999999997</v>
      </c>
      <c r="AJ67" s="100">
        <v>48.235819999999997</v>
      </c>
      <c r="AK67" s="100">
        <v>68.831798000000006</v>
      </c>
      <c r="AL67" s="100">
        <v>76.839236999999997</v>
      </c>
      <c r="AM67" s="100">
        <v>95.470382999999998</v>
      </c>
      <c r="AN67" s="100">
        <v>118.47826000000001</v>
      </c>
      <c r="AO67" s="100">
        <v>153.24164999999999</v>
      </c>
      <c r="AP67" s="100">
        <v>262.17228</v>
      </c>
      <c r="AQ67" s="100">
        <v>22.409348999999999</v>
      </c>
      <c r="AR67" s="100">
        <v>28.828408</v>
      </c>
      <c r="AS67" s="128"/>
      <c r="AT67" s="121">
        <v>1960</v>
      </c>
      <c r="AU67" s="100">
        <v>0</v>
      </c>
      <c r="AV67" s="100">
        <v>0</v>
      </c>
      <c r="AW67" s="100">
        <v>0</v>
      </c>
      <c r="AX67" s="100">
        <v>0</v>
      </c>
      <c r="AY67" s="100">
        <v>0.14929829999999999</v>
      </c>
      <c r="AZ67" s="100">
        <v>0.76417550000000001</v>
      </c>
      <c r="BA67" s="100">
        <v>2.4213075000000002</v>
      </c>
      <c r="BB67" s="100">
        <v>6.1858383999999997</v>
      </c>
      <c r="BC67" s="100">
        <v>8.6929998000000008</v>
      </c>
      <c r="BD67" s="100">
        <v>17.538461999999999</v>
      </c>
      <c r="BE67" s="100">
        <v>20.6355</v>
      </c>
      <c r="BF67" s="100">
        <v>23.945518</v>
      </c>
      <c r="BG67" s="100">
        <v>37.528720999999997</v>
      </c>
      <c r="BH67" s="100">
        <v>42.942943</v>
      </c>
      <c r="BI67" s="100">
        <v>53.343640999999998</v>
      </c>
      <c r="BJ67" s="100">
        <v>69.444444000000004</v>
      </c>
      <c r="BK67" s="100">
        <v>95.410628000000003</v>
      </c>
      <c r="BL67" s="100">
        <v>166.66667000000001</v>
      </c>
      <c r="BM67" s="100">
        <v>11.201946</v>
      </c>
      <c r="BN67" s="100">
        <v>15.850586</v>
      </c>
      <c r="BO67" s="128"/>
      <c r="BP67" s="121">
        <v>1960</v>
      </c>
    </row>
    <row r="68" spans="1:68">
      <c r="A68" s="128"/>
      <c r="B68" s="121">
        <v>1961</v>
      </c>
      <c r="C68" s="100">
        <v>0</v>
      </c>
      <c r="D68" s="100">
        <v>0</v>
      </c>
      <c r="E68" s="100">
        <v>0</v>
      </c>
      <c r="F68" s="100">
        <v>0</v>
      </c>
      <c r="G68" s="100">
        <v>0</v>
      </c>
      <c r="H68" s="100">
        <v>0</v>
      </c>
      <c r="I68" s="100">
        <v>0</v>
      </c>
      <c r="J68" s="100">
        <v>0</v>
      </c>
      <c r="K68" s="100">
        <v>0</v>
      </c>
      <c r="L68" s="100">
        <v>0</v>
      </c>
      <c r="M68" s="100">
        <v>0</v>
      </c>
      <c r="N68" s="100">
        <v>0</v>
      </c>
      <c r="O68" s="100">
        <v>0.5263158</v>
      </c>
      <c r="P68" s="100">
        <v>0</v>
      </c>
      <c r="Q68" s="100">
        <v>0.85470089999999999</v>
      </c>
      <c r="R68" s="100">
        <v>2.8985506999999999</v>
      </c>
      <c r="S68" s="100">
        <v>3.0030030000000001</v>
      </c>
      <c r="T68" s="100">
        <v>12.658227999999999</v>
      </c>
      <c r="U68" s="100">
        <v>0.13176969999999999</v>
      </c>
      <c r="V68" s="100">
        <v>0.35193479999999999</v>
      </c>
      <c r="W68" s="128"/>
      <c r="X68" s="121">
        <v>1961</v>
      </c>
      <c r="Y68" s="100">
        <v>0</v>
      </c>
      <c r="Z68" s="100">
        <v>0</v>
      </c>
      <c r="AA68" s="100">
        <v>0</v>
      </c>
      <c r="AB68" s="100">
        <v>0</v>
      </c>
      <c r="AC68" s="100">
        <v>0.89552240000000005</v>
      </c>
      <c r="AD68" s="100">
        <v>2.2428708999999998</v>
      </c>
      <c r="AE68" s="100">
        <v>4.5415839</v>
      </c>
      <c r="AF68" s="100">
        <v>12.644606</v>
      </c>
      <c r="AG68" s="100">
        <v>20.633970999999999</v>
      </c>
      <c r="AH68" s="100">
        <v>33.065513000000003</v>
      </c>
      <c r="AI68" s="100">
        <v>53.289231999999998</v>
      </c>
      <c r="AJ68" s="100">
        <v>60.792952</v>
      </c>
      <c r="AK68" s="100">
        <v>65.707434000000006</v>
      </c>
      <c r="AL68" s="100">
        <v>84.590517000000006</v>
      </c>
      <c r="AM68" s="100">
        <v>87.457627000000002</v>
      </c>
      <c r="AN68" s="100">
        <v>130.61651000000001</v>
      </c>
      <c r="AO68" s="100">
        <v>177.57008999999999</v>
      </c>
      <c r="AP68" s="100">
        <v>247.31182999999999</v>
      </c>
      <c r="AQ68" s="100">
        <v>23.941953999999999</v>
      </c>
      <c r="AR68" s="100">
        <v>30.678021999999999</v>
      </c>
      <c r="AS68" s="128"/>
      <c r="AT68" s="121">
        <v>1961</v>
      </c>
      <c r="AU68" s="100">
        <v>0</v>
      </c>
      <c r="AV68" s="100">
        <v>0</v>
      </c>
      <c r="AW68" s="100">
        <v>0</v>
      </c>
      <c r="AX68" s="100">
        <v>0</v>
      </c>
      <c r="AY68" s="100">
        <v>0.43159259999999999</v>
      </c>
      <c r="AZ68" s="100">
        <v>1.0716473</v>
      </c>
      <c r="BA68" s="100">
        <v>2.1645021999999998</v>
      </c>
      <c r="BB68" s="100">
        <v>6.1373727000000002</v>
      </c>
      <c r="BC68" s="100">
        <v>10.17399</v>
      </c>
      <c r="BD68" s="100">
        <v>16.231795999999999</v>
      </c>
      <c r="BE68" s="100">
        <v>25.695551999999999</v>
      </c>
      <c r="BF68" s="100">
        <v>29.690189</v>
      </c>
      <c r="BG68" s="100">
        <v>34.629862000000003</v>
      </c>
      <c r="BH68" s="100">
        <v>46.879666</v>
      </c>
      <c r="BI68" s="100">
        <v>49.149338</v>
      </c>
      <c r="BJ68" s="100">
        <v>77.109897000000004</v>
      </c>
      <c r="BK68" s="100">
        <v>110.59908</v>
      </c>
      <c r="BL68" s="100">
        <v>162.47139999999999</v>
      </c>
      <c r="BM68" s="100">
        <v>11.904987999999999</v>
      </c>
      <c r="BN68" s="100">
        <v>16.811363</v>
      </c>
      <c r="BO68" s="128"/>
      <c r="BP68" s="121">
        <v>1961</v>
      </c>
    </row>
    <row r="69" spans="1:68">
      <c r="A69" s="128"/>
      <c r="B69" s="121">
        <v>1962</v>
      </c>
      <c r="C69" s="100">
        <v>0</v>
      </c>
      <c r="D69" s="100">
        <v>0</v>
      </c>
      <c r="E69" s="100">
        <v>0</v>
      </c>
      <c r="F69" s="100">
        <v>0</v>
      </c>
      <c r="G69" s="100">
        <v>0</v>
      </c>
      <c r="H69" s="100">
        <v>0</v>
      </c>
      <c r="I69" s="100">
        <v>0</v>
      </c>
      <c r="J69" s="100">
        <v>0</v>
      </c>
      <c r="K69" s="100">
        <v>0</v>
      </c>
      <c r="L69" s="100">
        <v>0</v>
      </c>
      <c r="M69" s="100">
        <v>0.3333333</v>
      </c>
      <c r="N69" s="100">
        <v>0.81632649999999995</v>
      </c>
      <c r="O69" s="100">
        <v>0</v>
      </c>
      <c r="P69" s="100">
        <v>0</v>
      </c>
      <c r="Q69" s="100">
        <v>0.8396306</v>
      </c>
      <c r="R69" s="100">
        <v>1.4044943999999999</v>
      </c>
      <c r="S69" s="100">
        <v>0</v>
      </c>
      <c r="T69" s="100">
        <v>18.404907999999999</v>
      </c>
      <c r="U69" s="100">
        <v>0.1481701</v>
      </c>
      <c r="V69" s="100">
        <v>0.3813976</v>
      </c>
      <c r="W69" s="128"/>
      <c r="X69" s="121">
        <v>1962</v>
      </c>
      <c r="Y69" s="100">
        <v>0</v>
      </c>
      <c r="Z69" s="100">
        <v>0</v>
      </c>
      <c r="AA69" s="100">
        <v>0</v>
      </c>
      <c r="AB69" s="100">
        <v>0</v>
      </c>
      <c r="AC69" s="100">
        <v>0.28785260000000001</v>
      </c>
      <c r="AD69" s="100">
        <v>1.8773466999999999</v>
      </c>
      <c r="AE69" s="100">
        <v>4.6296296000000003</v>
      </c>
      <c r="AF69" s="100">
        <v>8.9068825999999994</v>
      </c>
      <c r="AG69" s="100">
        <v>18.873403</v>
      </c>
      <c r="AH69" s="100">
        <v>33.394607999999998</v>
      </c>
      <c r="AI69" s="100">
        <v>53.191488999999997</v>
      </c>
      <c r="AJ69" s="100">
        <v>58.064515999999998</v>
      </c>
      <c r="AK69" s="100">
        <v>53.732762999999998</v>
      </c>
      <c r="AL69" s="100">
        <v>74.273411999999993</v>
      </c>
      <c r="AM69" s="100">
        <v>92.810457999999997</v>
      </c>
      <c r="AN69" s="100">
        <v>107.21442999999999</v>
      </c>
      <c r="AO69" s="100">
        <v>176.25899000000001</v>
      </c>
      <c r="AP69" s="100">
        <v>182.43243000000001</v>
      </c>
      <c r="AQ69" s="100">
        <v>22.013468</v>
      </c>
      <c r="AR69" s="100">
        <v>27.842133</v>
      </c>
      <c r="AS69" s="128"/>
      <c r="AT69" s="121">
        <v>1962</v>
      </c>
      <c r="AU69" s="100">
        <v>0</v>
      </c>
      <c r="AV69" s="100">
        <v>0</v>
      </c>
      <c r="AW69" s="100">
        <v>0</v>
      </c>
      <c r="AX69" s="100">
        <v>0</v>
      </c>
      <c r="AY69" s="100">
        <v>0.13962579999999999</v>
      </c>
      <c r="AZ69" s="100">
        <v>0.90552370000000004</v>
      </c>
      <c r="BA69" s="100">
        <v>2.2111664000000002</v>
      </c>
      <c r="BB69" s="100">
        <v>4.3188063999999997</v>
      </c>
      <c r="BC69" s="100">
        <v>9.2830619999999993</v>
      </c>
      <c r="BD69" s="100">
        <v>16.487672</v>
      </c>
      <c r="BE69" s="100">
        <v>25.945017</v>
      </c>
      <c r="BF69" s="100">
        <v>28.691099000000001</v>
      </c>
      <c r="BG69" s="100">
        <v>27.901235</v>
      </c>
      <c r="BH69" s="100">
        <v>41.230953</v>
      </c>
      <c r="BI69" s="100">
        <v>52.554208000000003</v>
      </c>
      <c r="BJ69" s="100">
        <v>63.157895000000003</v>
      </c>
      <c r="BK69" s="100">
        <v>109.01000999999999</v>
      </c>
      <c r="BL69" s="100">
        <v>124.18301</v>
      </c>
      <c r="BM69" s="100">
        <v>10.980795000000001</v>
      </c>
      <c r="BN69" s="100">
        <v>15.263363999999999</v>
      </c>
      <c r="BO69" s="128"/>
      <c r="BP69" s="121">
        <v>1962</v>
      </c>
    </row>
    <row r="70" spans="1:68">
      <c r="A70" s="128"/>
      <c r="B70" s="121">
        <v>1963</v>
      </c>
      <c r="C70" s="100">
        <v>0</v>
      </c>
      <c r="D70" s="100">
        <v>0</v>
      </c>
      <c r="E70" s="100">
        <v>0</v>
      </c>
      <c r="F70" s="100">
        <v>0</v>
      </c>
      <c r="G70" s="100">
        <v>0</v>
      </c>
      <c r="H70" s="100">
        <v>0</v>
      </c>
      <c r="I70" s="100">
        <v>0</v>
      </c>
      <c r="J70" s="100">
        <v>0</v>
      </c>
      <c r="K70" s="100">
        <v>0</v>
      </c>
      <c r="L70" s="100">
        <v>0.30238890000000002</v>
      </c>
      <c r="M70" s="100">
        <v>0.32509749999999998</v>
      </c>
      <c r="N70" s="100">
        <v>0.78926600000000002</v>
      </c>
      <c r="O70" s="100">
        <v>2.0161289999999998</v>
      </c>
      <c r="P70" s="100">
        <v>1.3218771</v>
      </c>
      <c r="Q70" s="100">
        <v>0.8396306</v>
      </c>
      <c r="R70" s="100">
        <v>1.3550135999999999</v>
      </c>
      <c r="S70" s="100">
        <v>0</v>
      </c>
      <c r="T70" s="100">
        <v>0</v>
      </c>
      <c r="U70" s="100">
        <v>0.21818580000000001</v>
      </c>
      <c r="V70" s="100">
        <v>0.27966259999999998</v>
      </c>
      <c r="W70" s="128"/>
      <c r="X70" s="121">
        <v>1963</v>
      </c>
      <c r="Y70" s="100">
        <v>0</v>
      </c>
      <c r="Z70" s="100">
        <v>0</v>
      </c>
      <c r="AA70" s="100">
        <v>0</v>
      </c>
      <c r="AB70" s="100">
        <v>0</v>
      </c>
      <c r="AC70" s="100">
        <v>0</v>
      </c>
      <c r="AD70" s="100">
        <v>0.30497099999999999</v>
      </c>
      <c r="AE70" s="100">
        <v>4.1322314000000002</v>
      </c>
      <c r="AF70" s="100">
        <v>12.439156000000001</v>
      </c>
      <c r="AG70" s="100">
        <v>24.109895999999999</v>
      </c>
      <c r="AH70" s="100">
        <v>44.198895</v>
      </c>
      <c r="AI70" s="100">
        <v>50.206327000000002</v>
      </c>
      <c r="AJ70" s="100">
        <v>58.163688999999998</v>
      </c>
      <c r="AK70" s="100">
        <v>64.272211999999996</v>
      </c>
      <c r="AL70" s="100">
        <v>78.233103</v>
      </c>
      <c r="AM70" s="100">
        <v>88.631985</v>
      </c>
      <c r="AN70" s="100">
        <v>102.5641</v>
      </c>
      <c r="AO70" s="100">
        <v>167.83216999999999</v>
      </c>
      <c r="AP70" s="100">
        <v>243.58974000000001</v>
      </c>
      <c r="AQ70" s="100">
        <v>23.636026999999999</v>
      </c>
      <c r="AR70" s="100">
        <v>29.919022999999999</v>
      </c>
      <c r="AS70" s="128"/>
      <c r="AT70" s="121">
        <v>1963</v>
      </c>
      <c r="AU70" s="100">
        <v>0</v>
      </c>
      <c r="AV70" s="100">
        <v>0</v>
      </c>
      <c r="AW70" s="100">
        <v>0</v>
      </c>
      <c r="AX70" s="100">
        <v>0</v>
      </c>
      <c r="AY70" s="100">
        <v>0</v>
      </c>
      <c r="AZ70" s="100">
        <v>0.14757970000000001</v>
      </c>
      <c r="BA70" s="100">
        <v>1.9768427</v>
      </c>
      <c r="BB70" s="100">
        <v>6.0052218999999996</v>
      </c>
      <c r="BC70" s="100">
        <v>11.826183</v>
      </c>
      <c r="BD70" s="100">
        <v>22.086824</v>
      </c>
      <c r="BE70" s="100">
        <v>24.565508000000001</v>
      </c>
      <c r="BF70" s="100">
        <v>28.739121999999998</v>
      </c>
      <c r="BG70" s="100">
        <v>34.146341</v>
      </c>
      <c r="BH70" s="100">
        <v>43.926887000000001</v>
      </c>
      <c r="BI70" s="100">
        <v>50.582242000000001</v>
      </c>
      <c r="BJ70" s="100">
        <v>60.859855000000003</v>
      </c>
      <c r="BK70" s="100">
        <v>104.46137</v>
      </c>
      <c r="BL70" s="100">
        <v>158.33332999999999</v>
      </c>
      <c r="BM70" s="100">
        <v>11.827375</v>
      </c>
      <c r="BN70" s="100">
        <v>16.428819000000001</v>
      </c>
      <c r="BO70" s="128"/>
      <c r="BP70" s="121">
        <v>1963</v>
      </c>
    </row>
    <row r="71" spans="1:68">
      <c r="A71" s="128"/>
      <c r="B71" s="121">
        <v>1964</v>
      </c>
      <c r="C71" s="100">
        <v>0</v>
      </c>
      <c r="D71" s="100">
        <v>0</v>
      </c>
      <c r="E71" s="100">
        <v>0</v>
      </c>
      <c r="F71" s="100">
        <v>0</v>
      </c>
      <c r="G71" s="100">
        <v>0</v>
      </c>
      <c r="H71" s="100">
        <v>0</v>
      </c>
      <c r="I71" s="100">
        <v>0</v>
      </c>
      <c r="J71" s="100">
        <v>0</v>
      </c>
      <c r="K71" s="100">
        <v>0</v>
      </c>
      <c r="L71" s="100">
        <v>0</v>
      </c>
      <c r="M71" s="100">
        <v>0.3170577</v>
      </c>
      <c r="N71" s="100">
        <v>0.38255549999999999</v>
      </c>
      <c r="O71" s="100">
        <v>0.49140050000000002</v>
      </c>
      <c r="P71" s="100">
        <v>1.3063357</v>
      </c>
      <c r="Q71" s="100">
        <v>0.85251489999999996</v>
      </c>
      <c r="R71" s="100">
        <v>2.621232</v>
      </c>
      <c r="S71" s="100">
        <v>2.7777778</v>
      </c>
      <c r="T71" s="100">
        <v>11.764706</v>
      </c>
      <c r="U71" s="100">
        <v>0.19624630000000001</v>
      </c>
      <c r="V71" s="100">
        <v>0.41397909999999999</v>
      </c>
      <c r="W71" s="128"/>
      <c r="X71" s="121">
        <v>1964</v>
      </c>
      <c r="Y71" s="100">
        <v>0</v>
      </c>
      <c r="Z71" s="100">
        <v>0</v>
      </c>
      <c r="AA71" s="100">
        <v>0</v>
      </c>
      <c r="AB71" s="100">
        <v>0</v>
      </c>
      <c r="AC71" s="100">
        <v>0</v>
      </c>
      <c r="AD71" s="100">
        <v>1.4701557999999999</v>
      </c>
      <c r="AE71" s="100">
        <v>4.4896738000000003</v>
      </c>
      <c r="AF71" s="100">
        <v>13.806172</v>
      </c>
      <c r="AG71" s="100">
        <v>21.201412999999999</v>
      </c>
      <c r="AH71" s="100">
        <v>33.477991000000003</v>
      </c>
      <c r="AI71" s="100">
        <v>48.264462999999999</v>
      </c>
      <c r="AJ71" s="100">
        <v>62.149158</v>
      </c>
      <c r="AK71" s="100">
        <v>67.136150000000001</v>
      </c>
      <c r="AL71" s="100">
        <v>77.942735999999996</v>
      </c>
      <c r="AM71" s="100">
        <v>114.97157</v>
      </c>
      <c r="AN71" s="100">
        <v>128.53236000000001</v>
      </c>
      <c r="AO71" s="100">
        <v>190.80068</v>
      </c>
      <c r="AP71" s="100">
        <v>211.48035999999999</v>
      </c>
      <c r="AQ71" s="100">
        <v>24.526865000000001</v>
      </c>
      <c r="AR71" s="100">
        <v>30.864366</v>
      </c>
      <c r="AS71" s="128"/>
      <c r="AT71" s="121">
        <v>1964</v>
      </c>
      <c r="AU71" s="100">
        <v>0</v>
      </c>
      <c r="AV71" s="100">
        <v>0</v>
      </c>
      <c r="AW71" s="100">
        <v>0</v>
      </c>
      <c r="AX71" s="100">
        <v>0</v>
      </c>
      <c r="AY71" s="100">
        <v>0</v>
      </c>
      <c r="AZ71" s="100">
        <v>0.71448990000000001</v>
      </c>
      <c r="BA71" s="100">
        <v>2.1533161000000001</v>
      </c>
      <c r="BB71" s="100">
        <v>6.6432200000000003</v>
      </c>
      <c r="BC71" s="100">
        <v>10.376480000000001</v>
      </c>
      <c r="BD71" s="100">
        <v>16.638421999999998</v>
      </c>
      <c r="BE71" s="100">
        <v>23.790257</v>
      </c>
      <c r="BF71" s="100">
        <v>30.540329</v>
      </c>
      <c r="BG71" s="100">
        <v>34.573830000000001</v>
      </c>
      <c r="BH71" s="100">
        <v>43.605502000000001</v>
      </c>
      <c r="BI71" s="100">
        <v>66.400581000000003</v>
      </c>
      <c r="BJ71" s="100">
        <v>76.881720000000001</v>
      </c>
      <c r="BK71" s="100">
        <v>119.32418</v>
      </c>
      <c r="BL71" s="100">
        <v>143.71257</v>
      </c>
      <c r="BM71" s="100">
        <v>12.264422</v>
      </c>
      <c r="BN71" s="100">
        <v>17.090699999999998</v>
      </c>
      <c r="BO71" s="128"/>
      <c r="BP71" s="121">
        <v>1964</v>
      </c>
    </row>
    <row r="72" spans="1:68">
      <c r="A72" s="128"/>
      <c r="B72" s="121">
        <v>1965</v>
      </c>
      <c r="C72" s="100">
        <v>0</v>
      </c>
      <c r="D72" s="100">
        <v>0</v>
      </c>
      <c r="E72" s="100">
        <v>0</v>
      </c>
      <c r="F72" s="100">
        <v>0</v>
      </c>
      <c r="G72" s="100">
        <v>0</v>
      </c>
      <c r="H72" s="100">
        <v>0</v>
      </c>
      <c r="I72" s="100">
        <v>0</v>
      </c>
      <c r="J72" s="100">
        <v>0</v>
      </c>
      <c r="K72" s="100">
        <v>0</v>
      </c>
      <c r="L72" s="100">
        <v>0.60790270000000002</v>
      </c>
      <c r="M72" s="100">
        <v>0</v>
      </c>
      <c r="N72" s="100">
        <v>0.37202380000000002</v>
      </c>
      <c r="O72" s="100">
        <v>0.47846889999999997</v>
      </c>
      <c r="P72" s="100">
        <v>0.63492059999999995</v>
      </c>
      <c r="Q72" s="100">
        <v>1.7331023000000001</v>
      </c>
      <c r="R72" s="100">
        <v>1.2787724</v>
      </c>
      <c r="S72" s="100">
        <v>5.4054054000000002</v>
      </c>
      <c r="T72" s="100">
        <v>5.7471264</v>
      </c>
      <c r="U72" s="100">
        <v>0.19249279999999999</v>
      </c>
      <c r="V72" s="100">
        <v>0.36607770000000001</v>
      </c>
      <c r="W72" s="128"/>
      <c r="X72" s="121">
        <v>1965</v>
      </c>
      <c r="Y72" s="100">
        <v>0</v>
      </c>
      <c r="Z72" s="100">
        <v>0</v>
      </c>
      <c r="AA72" s="100">
        <v>0</v>
      </c>
      <c r="AB72" s="100">
        <v>0</v>
      </c>
      <c r="AC72" s="100">
        <v>0.50276520000000002</v>
      </c>
      <c r="AD72" s="100">
        <v>0.85665329999999995</v>
      </c>
      <c r="AE72" s="100">
        <v>6.3214930999999996</v>
      </c>
      <c r="AF72" s="100">
        <v>10.893246</v>
      </c>
      <c r="AG72" s="100">
        <v>19.389109999999999</v>
      </c>
      <c r="AH72" s="100">
        <v>33.374535999999999</v>
      </c>
      <c r="AI72" s="100">
        <v>44.394762</v>
      </c>
      <c r="AJ72" s="100">
        <v>54.043545999999999</v>
      </c>
      <c r="AK72" s="100">
        <v>67.347887</v>
      </c>
      <c r="AL72" s="100">
        <v>85.028690999999995</v>
      </c>
      <c r="AM72" s="100">
        <v>95.625</v>
      </c>
      <c r="AN72" s="100">
        <v>104.42478</v>
      </c>
      <c r="AO72" s="100">
        <v>160.39279999999999</v>
      </c>
      <c r="AP72" s="100">
        <v>205.71429000000001</v>
      </c>
      <c r="AQ72" s="100">
        <v>22.643253000000001</v>
      </c>
      <c r="AR72" s="100">
        <v>28.323492999999999</v>
      </c>
      <c r="AS72" s="128"/>
      <c r="AT72" s="121">
        <v>1965</v>
      </c>
      <c r="AU72" s="100">
        <v>0</v>
      </c>
      <c r="AV72" s="100">
        <v>0</v>
      </c>
      <c r="AW72" s="100">
        <v>0</v>
      </c>
      <c r="AX72" s="100">
        <v>0</v>
      </c>
      <c r="AY72" s="100">
        <v>0.24455859999999999</v>
      </c>
      <c r="AZ72" s="100">
        <v>0.41568519999999998</v>
      </c>
      <c r="BA72" s="100">
        <v>3.0452436000000001</v>
      </c>
      <c r="BB72" s="100">
        <v>5.2260255999999998</v>
      </c>
      <c r="BC72" s="100">
        <v>9.4854470000000006</v>
      </c>
      <c r="BD72" s="100">
        <v>16.855654000000001</v>
      </c>
      <c r="BE72" s="100">
        <v>21.903561</v>
      </c>
      <c r="BF72" s="100">
        <v>26.615970000000001</v>
      </c>
      <c r="BG72" s="100">
        <v>34.409616</v>
      </c>
      <c r="BH72" s="100">
        <v>46.964489999999998</v>
      </c>
      <c r="BI72" s="100">
        <v>56.281771999999997</v>
      </c>
      <c r="BJ72" s="100">
        <v>62.238494000000003</v>
      </c>
      <c r="BK72" s="100">
        <v>101.93680000000001</v>
      </c>
      <c r="BL72" s="100">
        <v>139.31298000000001</v>
      </c>
      <c r="BM72" s="100">
        <v>11.33067</v>
      </c>
      <c r="BN72" s="100">
        <v>15.691793000000001</v>
      </c>
      <c r="BO72" s="128"/>
      <c r="BP72" s="121">
        <v>1965</v>
      </c>
    </row>
    <row r="73" spans="1:68">
      <c r="A73" s="128"/>
      <c r="B73" s="121">
        <v>1966</v>
      </c>
      <c r="C73" s="100">
        <v>0</v>
      </c>
      <c r="D73" s="100">
        <v>0</v>
      </c>
      <c r="E73" s="100">
        <v>0</v>
      </c>
      <c r="F73" s="100">
        <v>0</v>
      </c>
      <c r="G73" s="100">
        <v>0</v>
      </c>
      <c r="H73" s="100">
        <v>0.26010440000000001</v>
      </c>
      <c r="I73" s="100">
        <v>0</v>
      </c>
      <c r="J73" s="100">
        <v>0.25168119999999999</v>
      </c>
      <c r="K73" s="100">
        <v>0</v>
      </c>
      <c r="L73" s="100">
        <v>0.29208079999999997</v>
      </c>
      <c r="M73" s="100">
        <v>0.30782589999999999</v>
      </c>
      <c r="N73" s="100">
        <v>0.72342410000000001</v>
      </c>
      <c r="O73" s="100">
        <v>0.46359830000000002</v>
      </c>
      <c r="P73" s="100">
        <v>1.2367131</v>
      </c>
      <c r="Q73" s="100">
        <v>0.86743809999999999</v>
      </c>
      <c r="R73" s="100">
        <v>3.7824821000000002</v>
      </c>
      <c r="S73" s="100">
        <v>0</v>
      </c>
      <c r="T73" s="100">
        <v>11.166321999999999</v>
      </c>
      <c r="U73" s="100">
        <v>0.25677949999999999</v>
      </c>
      <c r="V73" s="100">
        <v>0.46224330000000002</v>
      </c>
      <c r="W73" s="128"/>
      <c r="X73" s="121">
        <v>1966</v>
      </c>
      <c r="Y73" s="100">
        <v>0</v>
      </c>
      <c r="Z73" s="100">
        <v>0</v>
      </c>
      <c r="AA73" s="100">
        <v>0</v>
      </c>
      <c r="AB73" s="100">
        <v>0</v>
      </c>
      <c r="AC73" s="100">
        <v>0</v>
      </c>
      <c r="AD73" s="100">
        <v>1.1040026000000001</v>
      </c>
      <c r="AE73" s="100">
        <v>4.2018697999999999</v>
      </c>
      <c r="AF73" s="100">
        <v>9.2529091999999995</v>
      </c>
      <c r="AG73" s="100">
        <v>19.81485</v>
      </c>
      <c r="AH73" s="100">
        <v>34.864905999999998</v>
      </c>
      <c r="AI73" s="100">
        <v>51.944150999999998</v>
      </c>
      <c r="AJ73" s="100">
        <v>55.761803999999998</v>
      </c>
      <c r="AK73" s="100">
        <v>73.523702999999998</v>
      </c>
      <c r="AL73" s="100">
        <v>76.733718999999994</v>
      </c>
      <c r="AM73" s="100">
        <v>112.26806000000001</v>
      </c>
      <c r="AN73" s="100">
        <v>110.63275</v>
      </c>
      <c r="AO73" s="100">
        <v>147.44404</v>
      </c>
      <c r="AP73" s="100">
        <v>184.07731000000001</v>
      </c>
      <c r="AQ73" s="100">
        <v>23.307068000000001</v>
      </c>
      <c r="AR73" s="100">
        <v>28.920829999999999</v>
      </c>
      <c r="AS73" s="128"/>
      <c r="AT73" s="121">
        <v>1966</v>
      </c>
      <c r="AU73" s="100">
        <v>0</v>
      </c>
      <c r="AV73" s="100">
        <v>0</v>
      </c>
      <c r="AW73" s="100">
        <v>0</v>
      </c>
      <c r="AX73" s="100">
        <v>0</v>
      </c>
      <c r="AY73" s="100">
        <v>0</v>
      </c>
      <c r="AZ73" s="100">
        <v>0.66954210000000003</v>
      </c>
      <c r="BA73" s="100">
        <v>2.0283916999999998</v>
      </c>
      <c r="BB73" s="100">
        <v>4.5764794999999996</v>
      </c>
      <c r="BC73" s="100">
        <v>9.6596455999999993</v>
      </c>
      <c r="BD73" s="100">
        <v>17.405362</v>
      </c>
      <c r="BE73" s="100">
        <v>25.914252999999999</v>
      </c>
      <c r="BF73" s="100">
        <v>27.774149999999999</v>
      </c>
      <c r="BG73" s="100">
        <v>37.268709999999999</v>
      </c>
      <c r="BH73" s="100">
        <v>42.428006000000003</v>
      </c>
      <c r="BI73" s="100">
        <v>65.971146000000005</v>
      </c>
      <c r="BJ73" s="100">
        <v>67.376158000000004</v>
      </c>
      <c r="BK73" s="100">
        <v>91.969317000000004</v>
      </c>
      <c r="BL73" s="100">
        <v>127.61613</v>
      </c>
      <c r="BM73" s="100">
        <v>11.698782</v>
      </c>
      <c r="BN73" s="100">
        <v>16.036075</v>
      </c>
      <c r="BO73" s="128"/>
      <c r="BP73" s="121">
        <v>1966</v>
      </c>
    </row>
    <row r="74" spans="1:68">
      <c r="A74" s="128"/>
      <c r="B74" s="121">
        <v>1967</v>
      </c>
      <c r="C74" s="100">
        <v>0</v>
      </c>
      <c r="D74" s="100">
        <v>0</v>
      </c>
      <c r="E74" s="100">
        <v>0</v>
      </c>
      <c r="F74" s="100">
        <v>0</v>
      </c>
      <c r="G74" s="100">
        <v>0</v>
      </c>
      <c r="H74" s="100">
        <v>0</v>
      </c>
      <c r="I74" s="100">
        <v>0</v>
      </c>
      <c r="J74" s="100">
        <v>0</v>
      </c>
      <c r="K74" s="100">
        <v>0</v>
      </c>
      <c r="L74" s="100">
        <v>0.28159970000000001</v>
      </c>
      <c r="M74" s="100">
        <v>0</v>
      </c>
      <c r="N74" s="100">
        <v>0.35410140000000001</v>
      </c>
      <c r="O74" s="100">
        <v>0.45052959999999997</v>
      </c>
      <c r="P74" s="100">
        <v>0.60453639999999997</v>
      </c>
      <c r="Q74" s="100">
        <v>0.87092080000000005</v>
      </c>
      <c r="R74" s="100">
        <v>0</v>
      </c>
      <c r="S74" s="100">
        <v>0</v>
      </c>
      <c r="T74" s="100">
        <v>10.916435</v>
      </c>
      <c r="U74" s="100">
        <v>0.11785859999999999</v>
      </c>
      <c r="V74" s="100">
        <v>0.25622440000000002</v>
      </c>
      <c r="W74" s="128"/>
      <c r="X74" s="121">
        <v>1967</v>
      </c>
      <c r="Y74" s="100">
        <v>0</v>
      </c>
      <c r="Z74" s="100">
        <v>0</v>
      </c>
      <c r="AA74" s="100">
        <v>0</v>
      </c>
      <c r="AB74" s="100">
        <v>0</v>
      </c>
      <c r="AC74" s="100">
        <v>0.44069950000000002</v>
      </c>
      <c r="AD74" s="100">
        <v>2.1391689999999999</v>
      </c>
      <c r="AE74" s="100">
        <v>2.3363599000000002</v>
      </c>
      <c r="AF74" s="100">
        <v>9.3676814999999998</v>
      </c>
      <c r="AG74" s="100">
        <v>22.185597999999999</v>
      </c>
      <c r="AH74" s="100">
        <v>33.551611999999999</v>
      </c>
      <c r="AI74" s="100">
        <v>54.475386</v>
      </c>
      <c r="AJ74" s="100">
        <v>58.617708</v>
      </c>
      <c r="AK74" s="100">
        <v>70.794095999999996</v>
      </c>
      <c r="AL74" s="100">
        <v>76.681235999999998</v>
      </c>
      <c r="AM74" s="100">
        <v>101.3973</v>
      </c>
      <c r="AN74" s="100">
        <v>129.24098000000001</v>
      </c>
      <c r="AO74" s="100">
        <v>157.88761</v>
      </c>
      <c r="AP74" s="100">
        <v>231.73750000000001</v>
      </c>
      <c r="AQ74" s="100">
        <v>24.062431</v>
      </c>
      <c r="AR74" s="100">
        <v>30.151700999999999</v>
      </c>
      <c r="AS74" s="128"/>
      <c r="AT74" s="121">
        <v>1967</v>
      </c>
      <c r="AU74" s="100">
        <v>0</v>
      </c>
      <c r="AV74" s="100">
        <v>0</v>
      </c>
      <c r="AW74" s="100">
        <v>0</v>
      </c>
      <c r="AX74" s="100">
        <v>0</v>
      </c>
      <c r="AY74" s="100">
        <v>0.21509449999999999</v>
      </c>
      <c r="AZ74" s="100">
        <v>1.0349837</v>
      </c>
      <c r="BA74" s="100">
        <v>1.1321791000000001</v>
      </c>
      <c r="BB74" s="100">
        <v>4.4992887000000001</v>
      </c>
      <c r="BC74" s="100">
        <v>10.794612000000001</v>
      </c>
      <c r="BD74" s="100">
        <v>16.694013999999999</v>
      </c>
      <c r="BE74" s="100">
        <v>27.106693</v>
      </c>
      <c r="BF74" s="100">
        <v>29.171111</v>
      </c>
      <c r="BG74" s="100">
        <v>35.829773000000003</v>
      </c>
      <c r="BH74" s="100">
        <v>41.824663000000001</v>
      </c>
      <c r="BI74" s="100">
        <v>59.661341</v>
      </c>
      <c r="BJ74" s="100">
        <v>77.597773000000004</v>
      </c>
      <c r="BK74" s="100">
        <v>99.085582000000002</v>
      </c>
      <c r="BL74" s="100">
        <v>159.87209999999999</v>
      </c>
      <c r="BM74" s="100">
        <v>12.009413</v>
      </c>
      <c r="BN74" s="100">
        <v>16.738054999999999</v>
      </c>
      <c r="BO74" s="128"/>
      <c r="BP74" s="121">
        <v>1967</v>
      </c>
    </row>
    <row r="75" spans="1:68">
      <c r="A75" s="128"/>
      <c r="B75" s="122">
        <v>1968</v>
      </c>
      <c r="C75" s="100">
        <v>0</v>
      </c>
      <c r="D75" s="100">
        <v>0</v>
      </c>
      <c r="E75" s="100">
        <v>0</v>
      </c>
      <c r="F75" s="100">
        <v>0</v>
      </c>
      <c r="G75" s="100">
        <v>0</v>
      </c>
      <c r="H75" s="100">
        <v>0</v>
      </c>
      <c r="I75" s="100">
        <v>0</v>
      </c>
      <c r="J75" s="100">
        <v>0</v>
      </c>
      <c r="K75" s="100">
        <v>0</v>
      </c>
      <c r="L75" s="100">
        <v>0.54075390000000001</v>
      </c>
      <c r="M75" s="100">
        <v>0.93699929999999998</v>
      </c>
      <c r="N75" s="100">
        <v>0</v>
      </c>
      <c r="O75" s="100">
        <v>0.87523139999999999</v>
      </c>
      <c r="P75" s="100">
        <v>1.7764093000000001</v>
      </c>
      <c r="Q75" s="100">
        <v>5.1828688999999999</v>
      </c>
      <c r="R75" s="100">
        <v>3.7818144999999999</v>
      </c>
      <c r="S75" s="100">
        <v>0</v>
      </c>
      <c r="T75" s="100">
        <v>0</v>
      </c>
      <c r="U75" s="100">
        <v>0.31440109999999999</v>
      </c>
      <c r="V75" s="100">
        <v>0.47174630000000001</v>
      </c>
      <c r="W75" s="128"/>
      <c r="X75" s="122">
        <v>1968</v>
      </c>
      <c r="Y75" s="100">
        <v>0</v>
      </c>
      <c r="Z75" s="100">
        <v>0</v>
      </c>
      <c r="AA75" s="100">
        <v>0</v>
      </c>
      <c r="AB75" s="100">
        <v>0</v>
      </c>
      <c r="AC75" s="100">
        <v>0.206539</v>
      </c>
      <c r="AD75" s="100">
        <v>0.77915400000000001</v>
      </c>
      <c r="AE75" s="100">
        <v>5.6882336000000002</v>
      </c>
      <c r="AF75" s="100">
        <v>6.4243477000000002</v>
      </c>
      <c r="AG75" s="100">
        <v>21.889744</v>
      </c>
      <c r="AH75" s="100">
        <v>39.337567</v>
      </c>
      <c r="AI75" s="100">
        <v>54.455661999999997</v>
      </c>
      <c r="AJ75" s="100">
        <v>59.813873000000001</v>
      </c>
      <c r="AK75" s="100">
        <v>70.528231000000005</v>
      </c>
      <c r="AL75" s="100">
        <v>65.407197999999994</v>
      </c>
      <c r="AM75" s="100">
        <v>100.35216</v>
      </c>
      <c r="AN75" s="100">
        <v>136.11166</v>
      </c>
      <c r="AO75" s="100">
        <v>165.82572999999999</v>
      </c>
      <c r="AP75" s="100">
        <v>189.36000999999999</v>
      </c>
      <c r="AQ75" s="100">
        <v>23.921278999999998</v>
      </c>
      <c r="AR75" s="100">
        <v>29.805403999999999</v>
      </c>
      <c r="AS75" s="128"/>
      <c r="AT75" s="122">
        <v>1968</v>
      </c>
      <c r="AU75" s="100">
        <v>0</v>
      </c>
      <c r="AV75" s="100">
        <v>0</v>
      </c>
      <c r="AW75" s="100">
        <v>0</v>
      </c>
      <c r="AX75" s="100">
        <v>0</v>
      </c>
      <c r="AY75" s="100">
        <v>0.10082389999999999</v>
      </c>
      <c r="AZ75" s="100">
        <v>0.376361</v>
      </c>
      <c r="BA75" s="100">
        <v>2.7602540000000002</v>
      </c>
      <c r="BB75" s="100">
        <v>3.0919962999999999</v>
      </c>
      <c r="BC75" s="100">
        <v>10.598266000000001</v>
      </c>
      <c r="BD75" s="100">
        <v>19.635034999999998</v>
      </c>
      <c r="BE75" s="100">
        <v>27.669350000000001</v>
      </c>
      <c r="BF75" s="100">
        <v>29.687944999999999</v>
      </c>
      <c r="BG75" s="100">
        <v>36.005395999999998</v>
      </c>
      <c r="BH75" s="100">
        <v>36.055132</v>
      </c>
      <c r="BI75" s="100">
        <v>60.748973999999997</v>
      </c>
      <c r="BJ75" s="100">
        <v>83.769216</v>
      </c>
      <c r="BK75" s="100">
        <v>104.8857</v>
      </c>
      <c r="BL75" s="100">
        <v>128.45214999999999</v>
      </c>
      <c r="BM75" s="100">
        <v>12.041335</v>
      </c>
      <c r="BN75" s="100">
        <v>16.627690000000001</v>
      </c>
      <c r="BO75" s="128"/>
      <c r="BP75" s="122">
        <v>1968</v>
      </c>
    </row>
    <row r="76" spans="1:68">
      <c r="A76" s="128"/>
      <c r="B76" s="122">
        <v>1969</v>
      </c>
      <c r="C76" s="100">
        <v>0</v>
      </c>
      <c r="D76" s="100">
        <v>0</v>
      </c>
      <c r="E76" s="100">
        <v>0</v>
      </c>
      <c r="F76" s="100">
        <v>0</v>
      </c>
      <c r="G76" s="100">
        <v>0</v>
      </c>
      <c r="H76" s="100">
        <v>0</v>
      </c>
      <c r="I76" s="100">
        <v>0</v>
      </c>
      <c r="J76" s="100">
        <v>0</v>
      </c>
      <c r="K76" s="100">
        <v>0</v>
      </c>
      <c r="L76" s="100">
        <v>0.52081710000000003</v>
      </c>
      <c r="M76" s="100">
        <v>0.63341650000000005</v>
      </c>
      <c r="N76" s="100">
        <v>0</v>
      </c>
      <c r="O76" s="100">
        <v>0</v>
      </c>
      <c r="P76" s="100">
        <v>1.1469929000000001</v>
      </c>
      <c r="Q76" s="100">
        <v>0.859823</v>
      </c>
      <c r="R76" s="100">
        <v>2.5802456</v>
      </c>
      <c r="S76" s="100">
        <v>0</v>
      </c>
      <c r="T76" s="100">
        <v>0</v>
      </c>
      <c r="U76" s="100">
        <v>0.14586260000000001</v>
      </c>
      <c r="V76" s="100">
        <v>0.21651770000000001</v>
      </c>
      <c r="W76" s="128"/>
      <c r="X76" s="122">
        <v>1969</v>
      </c>
      <c r="Y76" s="100">
        <v>0</v>
      </c>
      <c r="Z76" s="100">
        <v>0</v>
      </c>
      <c r="AA76" s="100">
        <v>0</v>
      </c>
      <c r="AB76" s="100">
        <v>0</v>
      </c>
      <c r="AC76" s="100">
        <v>0.1980382</v>
      </c>
      <c r="AD76" s="100">
        <v>0.49334480000000003</v>
      </c>
      <c r="AE76" s="100">
        <v>3.5566840000000002</v>
      </c>
      <c r="AF76" s="100">
        <v>8.7315581000000009</v>
      </c>
      <c r="AG76" s="100">
        <v>20.978379</v>
      </c>
      <c r="AH76" s="100">
        <v>36.507306</v>
      </c>
      <c r="AI76" s="100">
        <v>55.388159999999999</v>
      </c>
      <c r="AJ76" s="100">
        <v>65.015964999999994</v>
      </c>
      <c r="AK76" s="100">
        <v>77.053410999999997</v>
      </c>
      <c r="AL76" s="100">
        <v>76.598811999999995</v>
      </c>
      <c r="AM76" s="100">
        <v>73.506247999999999</v>
      </c>
      <c r="AN76" s="100">
        <v>132.83588</v>
      </c>
      <c r="AO76" s="100">
        <v>149.04149000000001</v>
      </c>
      <c r="AP76" s="100">
        <v>223.73564999999999</v>
      </c>
      <c r="AQ76" s="100">
        <v>23.765667000000001</v>
      </c>
      <c r="AR76" s="100">
        <v>29.749362000000001</v>
      </c>
      <c r="AS76" s="128"/>
      <c r="AT76" s="122">
        <v>1969</v>
      </c>
      <c r="AU76" s="100">
        <v>0</v>
      </c>
      <c r="AV76" s="100">
        <v>0</v>
      </c>
      <c r="AW76" s="100">
        <v>0</v>
      </c>
      <c r="AX76" s="100">
        <v>0</v>
      </c>
      <c r="AY76" s="100">
        <v>9.6603499999999995E-2</v>
      </c>
      <c r="AZ76" s="100">
        <v>0.23800540000000001</v>
      </c>
      <c r="BA76" s="100">
        <v>1.7298758999999999</v>
      </c>
      <c r="BB76" s="100">
        <v>4.2089656</v>
      </c>
      <c r="BC76" s="100">
        <v>10.126633999999999</v>
      </c>
      <c r="BD76" s="100">
        <v>18.174558000000001</v>
      </c>
      <c r="BE76" s="100">
        <v>28.019629999999999</v>
      </c>
      <c r="BF76" s="100">
        <v>32.458429000000002</v>
      </c>
      <c r="BG76" s="100">
        <v>39.086716000000003</v>
      </c>
      <c r="BH76" s="100">
        <v>41.431553999999998</v>
      </c>
      <c r="BI76" s="100">
        <v>43.135365999999998</v>
      </c>
      <c r="BJ76" s="100">
        <v>82.219114000000005</v>
      </c>
      <c r="BK76" s="100">
        <v>94.495014999999995</v>
      </c>
      <c r="BL76" s="100">
        <v>152.75632999999999</v>
      </c>
      <c r="BM76" s="100">
        <v>11.881254999999999</v>
      </c>
      <c r="BN76" s="100">
        <v>16.508908999999999</v>
      </c>
      <c r="BO76" s="128"/>
      <c r="BP76" s="122">
        <v>1969</v>
      </c>
    </row>
    <row r="77" spans="1:68">
      <c r="A77" s="128"/>
      <c r="B77" s="122">
        <v>1970</v>
      </c>
      <c r="C77" s="100">
        <v>0</v>
      </c>
      <c r="D77" s="100">
        <v>0</v>
      </c>
      <c r="E77" s="100">
        <v>0</v>
      </c>
      <c r="F77" s="100">
        <v>0</v>
      </c>
      <c r="G77" s="100">
        <v>0</v>
      </c>
      <c r="H77" s="100">
        <v>0</v>
      </c>
      <c r="I77" s="100">
        <v>0</v>
      </c>
      <c r="J77" s="100">
        <v>0</v>
      </c>
      <c r="K77" s="100">
        <v>0</v>
      </c>
      <c r="L77" s="100">
        <v>0</v>
      </c>
      <c r="M77" s="100">
        <v>0.31427660000000002</v>
      </c>
      <c r="N77" s="100">
        <v>0.33346779999999998</v>
      </c>
      <c r="O77" s="100">
        <v>0</v>
      </c>
      <c r="P77" s="100">
        <v>0.56087140000000002</v>
      </c>
      <c r="Q77" s="100">
        <v>1.6779649999999999</v>
      </c>
      <c r="R77" s="100">
        <v>1.3046144</v>
      </c>
      <c r="S77" s="100">
        <v>2.3471424000000001</v>
      </c>
      <c r="T77" s="100">
        <v>0</v>
      </c>
      <c r="U77" s="100">
        <v>0.1112528</v>
      </c>
      <c r="V77" s="100">
        <v>0.18808920000000001</v>
      </c>
      <c r="W77" s="128"/>
      <c r="X77" s="122">
        <v>1970</v>
      </c>
      <c r="Y77" s="100">
        <v>0</v>
      </c>
      <c r="Z77" s="100">
        <v>0</v>
      </c>
      <c r="AA77" s="100">
        <v>0</v>
      </c>
      <c r="AB77" s="100">
        <v>0</v>
      </c>
      <c r="AC77" s="100">
        <v>0.57225479999999995</v>
      </c>
      <c r="AD77" s="100">
        <v>1.397764</v>
      </c>
      <c r="AE77" s="100">
        <v>5.0313132999999999</v>
      </c>
      <c r="AF77" s="100">
        <v>11.544938</v>
      </c>
      <c r="AG77" s="100">
        <v>24.012771999999998</v>
      </c>
      <c r="AH77" s="100">
        <v>33.568311999999999</v>
      </c>
      <c r="AI77" s="100">
        <v>46.306066999999999</v>
      </c>
      <c r="AJ77" s="100">
        <v>61.346012000000002</v>
      </c>
      <c r="AK77" s="100">
        <v>76.843541000000002</v>
      </c>
      <c r="AL77" s="100">
        <v>88.612544999999997</v>
      </c>
      <c r="AM77" s="100">
        <v>95.696112999999997</v>
      </c>
      <c r="AN77" s="100">
        <v>119.75658</v>
      </c>
      <c r="AO77" s="100">
        <v>150.67872</v>
      </c>
      <c r="AP77" s="100">
        <v>187.28756999999999</v>
      </c>
      <c r="AQ77" s="100">
        <v>23.908463999999999</v>
      </c>
      <c r="AR77" s="100">
        <v>29.717082999999999</v>
      </c>
      <c r="AS77" s="128"/>
      <c r="AT77" s="122">
        <v>1970</v>
      </c>
      <c r="AU77" s="100">
        <v>0</v>
      </c>
      <c r="AV77" s="100">
        <v>0</v>
      </c>
      <c r="AW77" s="100">
        <v>0</v>
      </c>
      <c r="AX77" s="100">
        <v>0</v>
      </c>
      <c r="AY77" s="100">
        <v>0.27890290000000001</v>
      </c>
      <c r="AZ77" s="100">
        <v>0.67587810000000004</v>
      </c>
      <c r="BA77" s="100">
        <v>2.4439625</v>
      </c>
      <c r="BB77" s="100">
        <v>5.5915216000000001</v>
      </c>
      <c r="BC77" s="100">
        <v>11.555334999999999</v>
      </c>
      <c r="BD77" s="100">
        <v>16.469487000000001</v>
      </c>
      <c r="BE77" s="100">
        <v>23.283473000000001</v>
      </c>
      <c r="BF77" s="100">
        <v>30.842739999999999</v>
      </c>
      <c r="BG77" s="100">
        <v>39.182299999999998</v>
      </c>
      <c r="BH77" s="100">
        <v>47.331428000000002</v>
      </c>
      <c r="BI77" s="100">
        <v>56.133563000000002</v>
      </c>
      <c r="BJ77" s="100">
        <v>74.222667999999999</v>
      </c>
      <c r="BK77" s="100">
        <v>96.939599999999999</v>
      </c>
      <c r="BL77" s="100">
        <v>128.16658000000001</v>
      </c>
      <c r="BM77" s="100">
        <v>11.936982</v>
      </c>
      <c r="BN77" s="100">
        <v>16.431905</v>
      </c>
      <c r="BO77" s="128"/>
      <c r="BP77" s="122">
        <v>1970</v>
      </c>
    </row>
    <row r="78" spans="1:68">
      <c r="A78" s="128"/>
      <c r="B78" s="122">
        <v>1971</v>
      </c>
      <c r="C78" s="100">
        <v>0</v>
      </c>
      <c r="D78" s="100">
        <v>0</v>
      </c>
      <c r="E78" s="100">
        <v>0</v>
      </c>
      <c r="F78" s="100">
        <v>0</v>
      </c>
      <c r="G78" s="100">
        <v>0</v>
      </c>
      <c r="H78" s="100">
        <v>0</v>
      </c>
      <c r="I78" s="100">
        <v>0</v>
      </c>
      <c r="J78" s="100">
        <v>0.25726120000000002</v>
      </c>
      <c r="K78" s="100">
        <v>0</v>
      </c>
      <c r="L78" s="100">
        <v>0</v>
      </c>
      <c r="M78" s="100">
        <v>0.29474879999999998</v>
      </c>
      <c r="N78" s="100">
        <v>0.65238169999999995</v>
      </c>
      <c r="O78" s="100">
        <v>0.40133239999999998</v>
      </c>
      <c r="P78" s="100">
        <v>0.52733989999999997</v>
      </c>
      <c r="Q78" s="100">
        <v>3.1484907</v>
      </c>
      <c r="R78" s="100">
        <v>2.5698683</v>
      </c>
      <c r="S78" s="100">
        <v>0</v>
      </c>
      <c r="T78" s="100">
        <v>0</v>
      </c>
      <c r="U78" s="100">
        <v>0.1827058</v>
      </c>
      <c r="V78" s="100">
        <v>0.28124320000000003</v>
      </c>
      <c r="W78" s="128"/>
      <c r="X78" s="122">
        <v>1971</v>
      </c>
      <c r="Y78" s="100">
        <v>0</v>
      </c>
      <c r="Z78" s="100">
        <v>0</v>
      </c>
      <c r="AA78" s="100">
        <v>0</v>
      </c>
      <c r="AB78" s="100">
        <v>0</v>
      </c>
      <c r="AC78" s="100">
        <v>0.71548670000000003</v>
      </c>
      <c r="AD78" s="100">
        <v>1.9360668000000001</v>
      </c>
      <c r="AE78" s="100">
        <v>5.5255973000000003</v>
      </c>
      <c r="AF78" s="100">
        <v>8.7395876000000001</v>
      </c>
      <c r="AG78" s="100">
        <v>21.422118999999999</v>
      </c>
      <c r="AH78" s="100">
        <v>39.972327</v>
      </c>
      <c r="AI78" s="100">
        <v>54.399565000000003</v>
      </c>
      <c r="AJ78" s="100">
        <v>65.821951999999996</v>
      </c>
      <c r="AK78" s="100">
        <v>70.775119000000004</v>
      </c>
      <c r="AL78" s="100">
        <v>83.094555999999997</v>
      </c>
      <c r="AM78" s="100">
        <v>83.749657999999997</v>
      </c>
      <c r="AN78" s="100">
        <v>127.27504</v>
      </c>
      <c r="AO78" s="100">
        <v>165.23633000000001</v>
      </c>
      <c r="AP78" s="100">
        <v>241.97239999999999</v>
      </c>
      <c r="AQ78" s="100">
        <v>24.633312</v>
      </c>
      <c r="AR78" s="100">
        <v>30.965050999999999</v>
      </c>
      <c r="AS78" s="128"/>
      <c r="AT78" s="122">
        <v>1971</v>
      </c>
      <c r="AU78" s="100">
        <v>0</v>
      </c>
      <c r="AV78" s="100">
        <v>0</v>
      </c>
      <c r="AW78" s="100">
        <v>0</v>
      </c>
      <c r="AX78" s="100">
        <v>0</v>
      </c>
      <c r="AY78" s="100">
        <v>0.35069050000000002</v>
      </c>
      <c r="AZ78" s="100">
        <v>0.93516790000000005</v>
      </c>
      <c r="BA78" s="100">
        <v>2.6700034000000001</v>
      </c>
      <c r="BB78" s="100">
        <v>4.3716716</v>
      </c>
      <c r="BC78" s="100">
        <v>10.330759</v>
      </c>
      <c r="BD78" s="100">
        <v>19.552695</v>
      </c>
      <c r="BE78" s="100">
        <v>27.305869999999999</v>
      </c>
      <c r="BF78" s="100">
        <v>33.414653000000001</v>
      </c>
      <c r="BG78" s="100">
        <v>36.806511999999998</v>
      </c>
      <c r="BH78" s="100">
        <v>43.856242000000002</v>
      </c>
      <c r="BI78" s="100">
        <v>49.500646000000003</v>
      </c>
      <c r="BJ78" s="100">
        <v>79.592408000000006</v>
      </c>
      <c r="BK78" s="100">
        <v>105.834</v>
      </c>
      <c r="BL78" s="100">
        <v>165.84491</v>
      </c>
      <c r="BM78" s="100">
        <v>12.343823</v>
      </c>
      <c r="BN78" s="100">
        <v>17.273218</v>
      </c>
      <c r="BO78" s="128"/>
      <c r="BP78" s="122">
        <v>1971</v>
      </c>
    </row>
    <row r="79" spans="1:68">
      <c r="A79" s="128"/>
      <c r="B79" s="122">
        <v>1972</v>
      </c>
      <c r="C79" s="100">
        <v>0</v>
      </c>
      <c r="D79" s="100">
        <v>0</v>
      </c>
      <c r="E79" s="100">
        <v>0</v>
      </c>
      <c r="F79" s="100">
        <v>0</v>
      </c>
      <c r="G79" s="100">
        <v>0</v>
      </c>
      <c r="H79" s="100">
        <v>0</v>
      </c>
      <c r="I79" s="100">
        <v>0</v>
      </c>
      <c r="J79" s="100">
        <v>0</v>
      </c>
      <c r="K79" s="100">
        <v>0</v>
      </c>
      <c r="L79" s="100">
        <v>0.24521399999999999</v>
      </c>
      <c r="M79" s="100">
        <v>0.56723749999999995</v>
      </c>
      <c r="N79" s="100">
        <v>0</v>
      </c>
      <c r="O79" s="100">
        <v>0.77916510000000005</v>
      </c>
      <c r="P79" s="100">
        <v>1.5388402999999999</v>
      </c>
      <c r="Q79" s="100">
        <v>0.75829380000000002</v>
      </c>
      <c r="R79" s="100">
        <v>3.8631915000000001</v>
      </c>
      <c r="S79" s="100">
        <v>0</v>
      </c>
      <c r="T79" s="100">
        <v>0</v>
      </c>
      <c r="U79" s="100">
        <v>0.1795022</v>
      </c>
      <c r="V79" s="100">
        <v>0.27054820000000002</v>
      </c>
      <c r="W79" s="128"/>
      <c r="X79" s="122">
        <v>1972</v>
      </c>
      <c r="Y79" s="100">
        <v>0</v>
      </c>
      <c r="Z79" s="100">
        <v>0</v>
      </c>
      <c r="AA79" s="100">
        <v>0</v>
      </c>
      <c r="AB79" s="100">
        <v>0</v>
      </c>
      <c r="AC79" s="100">
        <v>0.361209</v>
      </c>
      <c r="AD79" s="100">
        <v>1.5974792</v>
      </c>
      <c r="AE79" s="100">
        <v>4.1380451999999996</v>
      </c>
      <c r="AF79" s="100">
        <v>7.5363224000000004</v>
      </c>
      <c r="AG79" s="100">
        <v>22.432461</v>
      </c>
      <c r="AH79" s="100">
        <v>40.326413000000002</v>
      </c>
      <c r="AI79" s="100">
        <v>46.068576</v>
      </c>
      <c r="AJ79" s="100">
        <v>60.332591000000001</v>
      </c>
      <c r="AK79" s="100">
        <v>75.131754000000001</v>
      </c>
      <c r="AL79" s="100">
        <v>77.415786999999995</v>
      </c>
      <c r="AM79" s="100">
        <v>88.755533</v>
      </c>
      <c r="AN79" s="100">
        <v>112.04349999999999</v>
      </c>
      <c r="AO79" s="100">
        <v>150.57616999999999</v>
      </c>
      <c r="AP79" s="100">
        <v>209.78729999999999</v>
      </c>
      <c r="AQ79" s="100">
        <v>23.313400999999999</v>
      </c>
      <c r="AR79" s="100">
        <v>29.030707</v>
      </c>
      <c r="AS79" s="128"/>
      <c r="AT79" s="122">
        <v>1972</v>
      </c>
      <c r="AU79" s="100">
        <v>0</v>
      </c>
      <c r="AV79" s="100">
        <v>0</v>
      </c>
      <c r="AW79" s="100">
        <v>0</v>
      </c>
      <c r="AX79" s="100">
        <v>0</v>
      </c>
      <c r="AY79" s="100">
        <v>0.17722579999999999</v>
      </c>
      <c r="AZ79" s="100">
        <v>0.77359339999999999</v>
      </c>
      <c r="BA79" s="100">
        <v>1.9968379000000001</v>
      </c>
      <c r="BB79" s="100">
        <v>3.6613703000000002</v>
      </c>
      <c r="BC79" s="100">
        <v>10.799773</v>
      </c>
      <c r="BD79" s="100">
        <v>19.821107999999999</v>
      </c>
      <c r="BE79" s="100">
        <v>23.217223000000001</v>
      </c>
      <c r="BF79" s="100">
        <v>30.461849999999998</v>
      </c>
      <c r="BG79" s="100">
        <v>39.180967000000003</v>
      </c>
      <c r="BH79" s="100">
        <v>41.508682999999998</v>
      </c>
      <c r="BI79" s="100">
        <v>50.895234000000002</v>
      </c>
      <c r="BJ79" s="100">
        <v>71.120637000000002</v>
      </c>
      <c r="BK79" s="100">
        <v>96.983880999999997</v>
      </c>
      <c r="BL79" s="100">
        <v>144.73231999999999</v>
      </c>
      <c r="BM79" s="100">
        <v>11.688509</v>
      </c>
      <c r="BN79" s="100">
        <v>16.16985</v>
      </c>
      <c r="BO79" s="128"/>
      <c r="BP79" s="122">
        <v>1972</v>
      </c>
    </row>
    <row r="80" spans="1:68">
      <c r="A80" s="128"/>
      <c r="B80" s="122">
        <v>1973</v>
      </c>
      <c r="C80" s="100">
        <v>0</v>
      </c>
      <c r="D80" s="100">
        <v>0</v>
      </c>
      <c r="E80" s="100">
        <v>0</v>
      </c>
      <c r="F80" s="100">
        <v>0</v>
      </c>
      <c r="G80" s="100">
        <v>0</v>
      </c>
      <c r="H80" s="100">
        <v>0</v>
      </c>
      <c r="I80" s="100">
        <v>0</v>
      </c>
      <c r="J80" s="100">
        <v>0</v>
      </c>
      <c r="K80" s="100">
        <v>0.24773510000000001</v>
      </c>
      <c r="L80" s="100">
        <v>0</v>
      </c>
      <c r="M80" s="100">
        <v>0.27277309999999999</v>
      </c>
      <c r="N80" s="100">
        <v>0.97535280000000002</v>
      </c>
      <c r="O80" s="100">
        <v>0.75645249999999997</v>
      </c>
      <c r="P80" s="100">
        <v>0.99719789999999997</v>
      </c>
      <c r="Q80" s="100">
        <v>1.4601523999999999</v>
      </c>
      <c r="R80" s="100">
        <v>1.2867363000000001</v>
      </c>
      <c r="S80" s="100">
        <v>2.2368863000000001</v>
      </c>
      <c r="T80" s="100">
        <v>8.8841506999999993</v>
      </c>
      <c r="U80" s="100">
        <v>0.22114600000000001</v>
      </c>
      <c r="V80" s="100">
        <v>0.39677649999999998</v>
      </c>
      <c r="W80" s="128"/>
      <c r="X80" s="122">
        <v>1973</v>
      </c>
      <c r="Y80" s="100">
        <v>0</v>
      </c>
      <c r="Z80" s="100">
        <v>0</v>
      </c>
      <c r="AA80" s="100">
        <v>0</v>
      </c>
      <c r="AB80" s="100">
        <v>0</v>
      </c>
      <c r="AC80" s="100">
        <v>0</v>
      </c>
      <c r="AD80" s="100">
        <v>0.18923870000000001</v>
      </c>
      <c r="AE80" s="100">
        <v>4.7477181000000002</v>
      </c>
      <c r="AF80" s="100">
        <v>9.2357300999999996</v>
      </c>
      <c r="AG80" s="100">
        <v>23.684701</v>
      </c>
      <c r="AH80" s="100">
        <v>38.709710000000001</v>
      </c>
      <c r="AI80" s="100">
        <v>47.285637999999999</v>
      </c>
      <c r="AJ80" s="100">
        <v>62.905408000000001</v>
      </c>
      <c r="AK80" s="100">
        <v>69.507982999999996</v>
      </c>
      <c r="AL80" s="100">
        <v>83.801855000000003</v>
      </c>
      <c r="AM80" s="100">
        <v>94.061790000000002</v>
      </c>
      <c r="AN80" s="100">
        <v>105.12791</v>
      </c>
      <c r="AO80" s="100">
        <v>156.42860999999999</v>
      </c>
      <c r="AP80" s="100">
        <v>243.26087999999999</v>
      </c>
      <c r="AQ80" s="100">
        <v>23.907678000000001</v>
      </c>
      <c r="AR80" s="100">
        <v>29.811309000000001</v>
      </c>
      <c r="AS80" s="128"/>
      <c r="AT80" s="122">
        <v>1973</v>
      </c>
      <c r="AU80" s="100">
        <v>0</v>
      </c>
      <c r="AV80" s="100">
        <v>0</v>
      </c>
      <c r="AW80" s="100">
        <v>0</v>
      </c>
      <c r="AX80" s="100">
        <v>0</v>
      </c>
      <c r="AY80" s="100">
        <v>0</v>
      </c>
      <c r="AZ80" s="100">
        <v>9.1937500000000005E-2</v>
      </c>
      <c r="BA80" s="100">
        <v>2.2905964999999999</v>
      </c>
      <c r="BB80" s="100">
        <v>4.4925129000000004</v>
      </c>
      <c r="BC80" s="100">
        <v>11.546944</v>
      </c>
      <c r="BD80" s="100">
        <v>18.81709</v>
      </c>
      <c r="BE80" s="100">
        <v>23.618684999999999</v>
      </c>
      <c r="BF80" s="100">
        <v>32.375478999999999</v>
      </c>
      <c r="BG80" s="100">
        <v>36.238912999999997</v>
      </c>
      <c r="BH80" s="100">
        <v>44.825789999999998</v>
      </c>
      <c r="BI80" s="100">
        <v>53.869408</v>
      </c>
      <c r="BJ80" s="100">
        <v>65.977461000000005</v>
      </c>
      <c r="BK80" s="100">
        <v>102.49589</v>
      </c>
      <c r="BL80" s="100">
        <v>171.05713</v>
      </c>
      <c r="BM80" s="100">
        <v>12.010776999999999</v>
      </c>
      <c r="BN80" s="100">
        <v>16.713269</v>
      </c>
      <c r="BO80" s="128"/>
      <c r="BP80" s="122">
        <v>1973</v>
      </c>
    </row>
    <row r="81" spans="1:68">
      <c r="A81" s="128"/>
      <c r="B81" s="122">
        <v>1974</v>
      </c>
      <c r="C81" s="100">
        <v>0</v>
      </c>
      <c r="D81" s="100">
        <v>0</v>
      </c>
      <c r="E81" s="100">
        <v>0</v>
      </c>
      <c r="F81" s="100">
        <v>0</v>
      </c>
      <c r="G81" s="100">
        <v>0</v>
      </c>
      <c r="H81" s="100">
        <v>0</v>
      </c>
      <c r="I81" s="100">
        <v>0</v>
      </c>
      <c r="J81" s="100">
        <v>0</v>
      </c>
      <c r="K81" s="100">
        <v>0</v>
      </c>
      <c r="L81" s="100">
        <v>0.72409199999999996</v>
      </c>
      <c r="M81" s="100">
        <v>0.52357799999999999</v>
      </c>
      <c r="N81" s="100">
        <v>0.65671310000000005</v>
      </c>
      <c r="O81" s="100">
        <v>0.73295239999999995</v>
      </c>
      <c r="P81" s="100">
        <v>0</v>
      </c>
      <c r="Q81" s="100">
        <v>1.3974873000000001</v>
      </c>
      <c r="R81" s="100">
        <v>2.535272</v>
      </c>
      <c r="S81" s="100">
        <v>0</v>
      </c>
      <c r="T81" s="100">
        <v>4.2912929999999996</v>
      </c>
      <c r="U81" s="100">
        <v>0.20320279999999999</v>
      </c>
      <c r="V81" s="100">
        <v>0.3233277</v>
      </c>
      <c r="W81" s="128"/>
      <c r="X81" s="122">
        <v>1974</v>
      </c>
      <c r="Y81" s="100">
        <v>0</v>
      </c>
      <c r="Z81" s="100">
        <v>0</v>
      </c>
      <c r="AA81" s="100">
        <v>0</v>
      </c>
      <c r="AB81" s="100">
        <v>0</v>
      </c>
      <c r="AC81" s="100">
        <v>0</v>
      </c>
      <c r="AD81" s="100">
        <v>0</v>
      </c>
      <c r="AE81" s="100">
        <v>3.6352318000000001</v>
      </c>
      <c r="AF81" s="100">
        <v>11.536538999999999</v>
      </c>
      <c r="AG81" s="100">
        <v>20.268791</v>
      </c>
      <c r="AH81" s="100">
        <v>32.354149999999997</v>
      </c>
      <c r="AI81" s="100">
        <v>54.503920999999998</v>
      </c>
      <c r="AJ81" s="100">
        <v>60.071896000000002</v>
      </c>
      <c r="AK81" s="100">
        <v>69.086754999999997</v>
      </c>
      <c r="AL81" s="100">
        <v>78.588329999999999</v>
      </c>
      <c r="AM81" s="100">
        <v>88.485487000000006</v>
      </c>
      <c r="AN81" s="100">
        <v>132.91604000000001</v>
      </c>
      <c r="AO81" s="100">
        <v>169.79518999999999</v>
      </c>
      <c r="AP81" s="100">
        <v>234.79029</v>
      </c>
      <c r="AQ81" s="100">
        <v>24.074687000000001</v>
      </c>
      <c r="AR81" s="100">
        <v>29.992176000000001</v>
      </c>
      <c r="AS81" s="128"/>
      <c r="AT81" s="122">
        <v>1974</v>
      </c>
      <c r="AU81" s="100">
        <v>0</v>
      </c>
      <c r="AV81" s="100">
        <v>0</v>
      </c>
      <c r="AW81" s="100">
        <v>0</v>
      </c>
      <c r="AX81" s="100">
        <v>0</v>
      </c>
      <c r="AY81" s="100">
        <v>0</v>
      </c>
      <c r="AZ81" s="100">
        <v>0</v>
      </c>
      <c r="BA81" s="100">
        <v>1.7574075</v>
      </c>
      <c r="BB81" s="100">
        <v>5.6129531999999998</v>
      </c>
      <c r="BC81" s="100">
        <v>9.7870851999999999</v>
      </c>
      <c r="BD81" s="100">
        <v>16.049727000000001</v>
      </c>
      <c r="BE81" s="100">
        <v>27.238876999999999</v>
      </c>
      <c r="BF81" s="100">
        <v>30.847747999999999</v>
      </c>
      <c r="BG81" s="100">
        <v>36.089905999999999</v>
      </c>
      <c r="BH81" s="100">
        <v>41.692771999999998</v>
      </c>
      <c r="BI81" s="100">
        <v>50.408614999999998</v>
      </c>
      <c r="BJ81" s="100">
        <v>83.536574000000002</v>
      </c>
      <c r="BK81" s="100">
        <v>111.47501</v>
      </c>
      <c r="BL81" s="100">
        <v>164.61551</v>
      </c>
      <c r="BM81" s="100">
        <v>12.089570999999999</v>
      </c>
      <c r="BN81" s="100">
        <v>16.892002000000002</v>
      </c>
      <c r="BO81" s="128"/>
      <c r="BP81" s="122">
        <v>1974</v>
      </c>
    </row>
    <row r="82" spans="1:68">
      <c r="A82" s="128"/>
      <c r="B82" s="122">
        <v>1975</v>
      </c>
      <c r="C82" s="100">
        <v>0</v>
      </c>
      <c r="D82" s="100">
        <v>0</v>
      </c>
      <c r="E82" s="100">
        <v>0</v>
      </c>
      <c r="F82" s="100">
        <v>0</v>
      </c>
      <c r="G82" s="100">
        <v>0</v>
      </c>
      <c r="H82" s="100">
        <v>0</v>
      </c>
      <c r="I82" s="100">
        <v>0</v>
      </c>
      <c r="J82" s="100">
        <v>0.2353008</v>
      </c>
      <c r="K82" s="100">
        <v>0</v>
      </c>
      <c r="L82" s="100">
        <v>0.24050949999999999</v>
      </c>
      <c r="M82" s="100">
        <v>0.51625560000000004</v>
      </c>
      <c r="N82" s="100">
        <v>0.96846980000000005</v>
      </c>
      <c r="O82" s="100">
        <v>0.71676879999999998</v>
      </c>
      <c r="P82" s="100">
        <v>0.94531359999999998</v>
      </c>
      <c r="Q82" s="100">
        <v>1.3756482999999999</v>
      </c>
      <c r="R82" s="100">
        <v>0</v>
      </c>
      <c r="S82" s="100">
        <v>0</v>
      </c>
      <c r="T82" s="100">
        <v>8.3591072000000004</v>
      </c>
      <c r="U82" s="100">
        <v>0.21523329999999999</v>
      </c>
      <c r="V82" s="100">
        <v>0.342864</v>
      </c>
      <c r="W82" s="128"/>
      <c r="X82" s="122">
        <v>1975</v>
      </c>
      <c r="Y82" s="100">
        <v>0</v>
      </c>
      <c r="Z82" s="100">
        <v>0</v>
      </c>
      <c r="AA82" s="100">
        <v>0</v>
      </c>
      <c r="AB82" s="100">
        <v>0.165495</v>
      </c>
      <c r="AC82" s="100">
        <v>0.52044570000000001</v>
      </c>
      <c r="AD82" s="100">
        <v>0.88068639999999998</v>
      </c>
      <c r="AE82" s="100">
        <v>3.9378950000000001</v>
      </c>
      <c r="AF82" s="100">
        <v>10.931948999999999</v>
      </c>
      <c r="AG82" s="100">
        <v>23.029599000000001</v>
      </c>
      <c r="AH82" s="100">
        <v>33.221992</v>
      </c>
      <c r="AI82" s="100">
        <v>48.836117000000002</v>
      </c>
      <c r="AJ82" s="100">
        <v>59.070438000000003</v>
      </c>
      <c r="AK82" s="100">
        <v>71.026516999999998</v>
      </c>
      <c r="AL82" s="100">
        <v>78.403897000000001</v>
      </c>
      <c r="AM82" s="100">
        <v>89.863797000000005</v>
      </c>
      <c r="AN82" s="100">
        <v>111.80580999999999</v>
      </c>
      <c r="AO82" s="100">
        <v>161.8965</v>
      </c>
      <c r="AP82" s="100">
        <v>221.66606999999999</v>
      </c>
      <c r="AQ82" s="100">
        <v>23.700810000000001</v>
      </c>
      <c r="AR82" s="100">
        <v>29.160765999999999</v>
      </c>
      <c r="AS82" s="128"/>
      <c r="AT82" s="122">
        <v>1975</v>
      </c>
      <c r="AU82" s="100">
        <v>0</v>
      </c>
      <c r="AV82" s="100">
        <v>0</v>
      </c>
      <c r="AW82" s="100">
        <v>0</v>
      </c>
      <c r="AX82" s="100">
        <v>8.1056299999999998E-2</v>
      </c>
      <c r="AY82" s="100">
        <v>0.25754339999999998</v>
      </c>
      <c r="AZ82" s="100">
        <v>0.43121219999999999</v>
      </c>
      <c r="BA82" s="100">
        <v>1.9068988</v>
      </c>
      <c r="BB82" s="100">
        <v>5.4382109999999999</v>
      </c>
      <c r="BC82" s="100">
        <v>11.150137000000001</v>
      </c>
      <c r="BD82" s="100">
        <v>16.167525000000001</v>
      </c>
      <c r="BE82" s="100">
        <v>24.405428000000001</v>
      </c>
      <c r="BF82" s="100">
        <v>30.489547999999999</v>
      </c>
      <c r="BG82" s="100">
        <v>37.138247999999997</v>
      </c>
      <c r="BH82" s="100">
        <v>42.095560999999996</v>
      </c>
      <c r="BI82" s="100">
        <v>50.892127000000002</v>
      </c>
      <c r="BJ82" s="100">
        <v>69.182103999999995</v>
      </c>
      <c r="BK82" s="100">
        <v>107.25668</v>
      </c>
      <c r="BL82" s="100">
        <v>157.76426000000001</v>
      </c>
      <c r="BM82" s="100">
        <v>11.919676000000001</v>
      </c>
      <c r="BN82" s="100">
        <v>16.372790999999999</v>
      </c>
      <c r="BO82" s="128"/>
      <c r="BP82" s="122">
        <v>1975</v>
      </c>
    </row>
    <row r="83" spans="1:68">
      <c r="A83" s="128"/>
      <c r="B83" s="122">
        <v>1976</v>
      </c>
      <c r="C83" s="100">
        <v>0</v>
      </c>
      <c r="D83" s="100">
        <v>0</v>
      </c>
      <c r="E83" s="100">
        <v>0</v>
      </c>
      <c r="F83" s="100">
        <v>0</v>
      </c>
      <c r="G83" s="100">
        <v>0</v>
      </c>
      <c r="H83" s="100">
        <v>0</v>
      </c>
      <c r="I83" s="100">
        <v>0</v>
      </c>
      <c r="J83" s="100">
        <v>0</v>
      </c>
      <c r="K83" s="100">
        <v>0</v>
      </c>
      <c r="L83" s="100">
        <v>0</v>
      </c>
      <c r="M83" s="100">
        <v>1.270648</v>
      </c>
      <c r="N83" s="100">
        <v>0.31069799999999997</v>
      </c>
      <c r="O83" s="100">
        <v>0.71138679999999999</v>
      </c>
      <c r="P83" s="100">
        <v>2.2914021999999998</v>
      </c>
      <c r="Q83" s="100">
        <v>2.0056156999999999</v>
      </c>
      <c r="R83" s="100">
        <v>3.3794439999999999</v>
      </c>
      <c r="S83" s="100">
        <v>0</v>
      </c>
      <c r="T83" s="100">
        <v>12.041906000000001</v>
      </c>
      <c r="U83" s="100">
        <v>0.31285400000000002</v>
      </c>
      <c r="V83" s="100">
        <v>0.53285099999999996</v>
      </c>
      <c r="W83" s="128"/>
      <c r="X83" s="122">
        <v>1976</v>
      </c>
      <c r="Y83" s="100">
        <v>0</v>
      </c>
      <c r="Z83" s="100">
        <v>0</v>
      </c>
      <c r="AA83" s="100">
        <v>0</v>
      </c>
      <c r="AB83" s="100">
        <v>0</v>
      </c>
      <c r="AC83" s="100">
        <v>0.17224329999999999</v>
      </c>
      <c r="AD83" s="100">
        <v>1.0278583999999999</v>
      </c>
      <c r="AE83" s="100">
        <v>6.5595277000000003</v>
      </c>
      <c r="AF83" s="100">
        <v>10.253981</v>
      </c>
      <c r="AG83" s="100">
        <v>22.552627000000001</v>
      </c>
      <c r="AH83" s="100">
        <v>33.056302000000002</v>
      </c>
      <c r="AI83" s="100">
        <v>54.316035999999997</v>
      </c>
      <c r="AJ83" s="100">
        <v>62.440604999999998</v>
      </c>
      <c r="AK83" s="100">
        <v>73.553314999999998</v>
      </c>
      <c r="AL83" s="100">
        <v>80.264590999999996</v>
      </c>
      <c r="AM83" s="100">
        <v>92.128810999999999</v>
      </c>
      <c r="AN83" s="100">
        <v>127.18601</v>
      </c>
      <c r="AO83" s="100">
        <v>151.06923</v>
      </c>
      <c r="AP83" s="100">
        <v>222.83283</v>
      </c>
      <c r="AQ83" s="100">
        <v>24.953403000000002</v>
      </c>
      <c r="AR83" s="100">
        <v>30.267071999999999</v>
      </c>
      <c r="AS83" s="128"/>
      <c r="AT83" s="122">
        <v>1976</v>
      </c>
      <c r="AU83" s="100">
        <v>0</v>
      </c>
      <c r="AV83" s="100">
        <v>0</v>
      </c>
      <c r="AW83" s="100">
        <v>0</v>
      </c>
      <c r="AX83" s="100">
        <v>0</v>
      </c>
      <c r="AY83" s="100">
        <v>8.5225499999999996E-2</v>
      </c>
      <c r="AZ83" s="100">
        <v>0.50706169999999995</v>
      </c>
      <c r="BA83" s="100">
        <v>3.1782257</v>
      </c>
      <c r="BB83" s="100">
        <v>4.9809419999999998</v>
      </c>
      <c r="BC83" s="100">
        <v>10.942992</v>
      </c>
      <c r="BD83" s="100">
        <v>15.964702000000001</v>
      </c>
      <c r="BE83" s="100">
        <v>27.432758</v>
      </c>
      <c r="BF83" s="100">
        <v>31.684118999999999</v>
      </c>
      <c r="BG83" s="100">
        <v>38.587493000000002</v>
      </c>
      <c r="BH83" s="100">
        <v>43.763958000000002</v>
      </c>
      <c r="BI83" s="100">
        <v>52.297854999999998</v>
      </c>
      <c r="BJ83" s="100">
        <v>79.462607000000006</v>
      </c>
      <c r="BK83" s="100">
        <v>101.23886</v>
      </c>
      <c r="BL83" s="100">
        <v>160.75839999999999</v>
      </c>
      <c r="BM83" s="100">
        <v>12.605926</v>
      </c>
      <c r="BN83" s="100">
        <v>17.036795000000001</v>
      </c>
      <c r="BO83" s="128"/>
      <c r="BP83" s="122">
        <v>1976</v>
      </c>
    </row>
    <row r="84" spans="1:68">
      <c r="A84" s="128"/>
      <c r="B84" s="122">
        <v>1977</v>
      </c>
      <c r="C84" s="100">
        <v>0</v>
      </c>
      <c r="D84" s="100">
        <v>0</v>
      </c>
      <c r="E84" s="100">
        <v>0</v>
      </c>
      <c r="F84" s="100">
        <v>0</v>
      </c>
      <c r="G84" s="100">
        <v>0</v>
      </c>
      <c r="H84" s="100">
        <v>0</v>
      </c>
      <c r="I84" s="100">
        <v>0.1853853</v>
      </c>
      <c r="J84" s="100">
        <v>0</v>
      </c>
      <c r="K84" s="100">
        <v>0</v>
      </c>
      <c r="L84" s="100">
        <v>0.24839600000000001</v>
      </c>
      <c r="M84" s="100">
        <v>0</v>
      </c>
      <c r="N84" s="100">
        <v>0.3015563</v>
      </c>
      <c r="O84" s="100">
        <v>0.35311979999999998</v>
      </c>
      <c r="P84" s="100">
        <v>1.337405</v>
      </c>
      <c r="Q84" s="100">
        <v>1.2917476999999999</v>
      </c>
      <c r="R84" s="100">
        <v>1.0892059999999999</v>
      </c>
      <c r="S84" s="100">
        <v>4.551247</v>
      </c>
      <c r="T84" s="100">
        <v>7.8382192000000002</v>
      </c>
      <c r="U84" s="100">
        <v>0.19705259999999999</v>
      </c>
      <c r="V84" s="100">
        <v>0.36511460000000001</v>
      </c>
      <c r="W84" s="128"/>
      <c r="X84" s="122">
        <v>1977</v>
      </c>
      <c r="Y84" s="100">
        <v>0</v>
      </c>
      <c r="Z84" s="100">
        <v>0</v>
      </c>
      <c r="AA84" s="100">
        <v>0</v>
      </c>
      <c r="AB84" s="100">
        <v>0</v>
      </c>
      <c r="AC84" s="100">
        <v>0.17017679999999999</v>
      </c>
      <c r="AD84" s="100">
        <v>0.51732610000000001</v>
      </c>
      <c r="AE84" s="100">
        <v>4.1106106999999996</v>
      </c>
      <c r="AF84" s="100">
        <v>14.331267</v>
      </c>
      <c r="AG84" s="100">
        <v>22.959508</v>
      </c>
      <c r="AH84" s="100">
        <v>38.174920999999998</v>
      </c>
      <c r="AI84" s="100">
        <v>56.822198999999998</v>
      </c>
      <c r="AJ84" s="100">
        <v>56.458632000000001</v>
      </c>
      <c r="AK84" s="100">
        <v>78.383216000000004</v>
      </c>
      <c r="AL84" s="100">
        <v>83.941520999999995</v>
      </c>
      <c r="AM84" s="100">
        <v>90.358024</v>
      </c>
      <c r="AN84" s="100">
        <v>124.59541</v>
      </c>
      <c r="AO84" s="100">
        <v>127.58215</v>
      </c>
      <c r="AP84" s="100">
        <v>192.40019000000001</v>
      </c>
      <c r="AQ84" s="100">
        <v>24.945214</v>
      </c>
      <c r="AR84" s="100">
        <v>29.995767000000001</v>
      </c>
      <c r="AS84" s="128"/>
      <c r="AT84" s="122">
        <v>1977</v>
      </c>
      <c r="AU84" s="100">
        <v>0</v>
      </c>
      <c r="AV84" s="100">
        <v>0</v>
      </c>
      <c r="AW84" s="100">
        <v>0</v>
      </c>
      <c r="AX84" s="100">
        <v>0</v>
      </c>
      <c r="AY84" s="100">
        <v>8.4089200000000003E-2</v>
      </c>
      <c r="AZ84" s="100">
        <v>0.25600149999999999</v>
      </c>
      <c r="BA84" s="100">
        <v>2.0946596</v>
      </c>
      <c r="BB84" s="100">
        <v>6.9740276000000003</v>
      </c>
      <c r="BC84" s="100">
        <v>11.164526</v>
      </c>
      <c r="BD84" s="100">
        <v>18.594653999999998</v>
      </c>
      <c r="BE84" s="100">
        <v>27.907025000000001</v>
      </c>
      <c r="BF84" s="100">
        <v>28.733706999999999</v>
      </c>
      <c r="BG84" s="100">
        <v>40.890566</v>
      </c>
      <c r="BH84" s="100">
        <v>45.469929</v>
      </c>
      <c r="BI84" s="100">
        <v>50.788659000000003</v>
      </c>
      <c r="BJ84" s="100">
        <v>76.441236000000004</v>
      </c>
      <c r="BK84" s="100">
        <v>87.260035000000002</v>
      </c>
      <c r="BL84" s="100">
        <v>138.81619000000001</v>
      </c>
      <c r="BM84" s="100">
        <v>12.556163</v>
      </c>
      <c r="BN84" s="100">
        <v>16.658847999999999</v>
      </c>
      <c r="BO84" s="128"/>
      <c r="BP84" s="122">
        <v>1977</v>
      </c>
    </row>
    <row r="85" spans="1:68">
      <c r="A85" s="128"/>
      <c r="B85" s="122">
        <v>1978</v>
      </c>
      <c r="C85" s="100">
        <v>0</v>
      </c>
      <c r="D85" s="100">
        <v>0</v>
      </c>
      <c r="E85" s="100">
        <v>0</v>
      </c>
      <c r="F85" s="100">
        <v>0</v>
      </c>
      <c r="G85" s="100">
        <v>0</v>
      </c>
      <c r="H85" s="100">
        <v>0</v>
      </c>
      <c r="I85" s="100">
        <v>0</v>
      </c>
      <c r="J85" s="100">
        <v>0</v>
      </c>
      <c r="K85" s="100">
        <v>0.252079</v>
      </c>
      <c r="L85" s="100">
        <v>0</v>
      </c>
      <c r="M85" s="100">
        <v>0.25126759999999998</v>
      </c>
      <c r="N85" s="100">
        <v>0.2904832</v>
      </c>
      <c r="O85" s="100">
        <v>0.35331940000000001</v>
      </c>
      <c r="P85" s="100">
        <v>0.43386960000000002</v>
      </c>
      <c r="Q85" s="100">
        <v>0.62438729999999998</v>
      </c>
      <c r="R85" s="100">
        <v>3.141756</v>
      </c>
      <c r="S85" s="100">
        <v>2.2324418000000001</v>
      </c>
      <c r="T85" s="100">
        <v>0</v>
      </c>
      <c r="U85" s="100">
        <v>0.13925070000000001</v>
      </c>
      <c r="V85" s="100">
        <v>0.22389020000000001</v>
      </c>
      <c r="W85" s="128"/>
      <c r="X85" s="122">
        <v>1978</v>
      </c>
      <c r="Y85" s="100">
        <v>0</v>
      </c>
      <c r="Z85" s="100">
        <v>0</v>
      </c>
      <c r="AA85" s="100">
        <v>0</v>
      </c>
      <c r="AB85" s="100">
        <v>0</v>
      </c>
      <c r="AC85" s="100">
        <v>0.167436</v>
      </c>
      <c r="AD85" s="100">
        <v>0.51249990000000001</v>
      </c>
      <c r="AE85" s="100">
        <v>6.6423604999999997</v>
      </c>
      <c r="AF85" s="100">
        <v>13.576015999999999</v>
      </c>
      <c r="AG85" s="100">
        <v>19.318711</v>
      </c>
      <c r="AH85" s="100">
        <v>34.278002999999998</v>
      </c>
      <c r="AI85" s="100">
        <v>50.990924</v>
      </c>
      <c r="AJ85" s="100">
        <v>63.625880000000002</v>
      </c>
      <c r="AK85" s="100">
        <v>67.846810000000005</v>
      </c>
      <c r="AL85" s="100">
        <v>75.330702000000002</v>
      </c>
      <c r="AM85" s="100">
        <v>86.013165000000001</v>
      </c>
      <c r="AN85" s="100">
        <v>101.36917</v>
      </c>
      <c r="AO85" s="100">
        <v>146.25628</v>
      </c>
      <c r="AP85" s="100">
        <v>168.01075</v>
      </c>
      <c r="AQ85" s="100">
        <v>23.544287000000001</v>
      </c>
      <c r="AR85" s="100">
        <v>28.031168999999998</v>
      </c>
      <c r="AS85" s="128"/>
      <c r="AT85" s="122">
        <v>1978</v>
      </c>
      <c r="AU85" s="100">
        <v>0</v>
      </c>
      <c r="AV85" s="100">
        <v>0</v>
      </c>
      <c r="AW85" s="100">
        <v>0</v>
      </c>
      <c r="AX85" s="100">
        <v>0</v>
      </c>
      <c r="AY85" s="100">
        <v>8.2636799999999996E-2</v>
      </c>
      <c r="AZ85" s="100">
        <v>0.25385560000000001</v>
      </c>
      <c r="BA85" s="100">
        <v>3.2491707999999999</v>
      </c>
      <c r="BB85" s="100">
        <v>6.6030647</v>
      </c>
      <c r="BC85" s="100">
        <v>9.5536508999999992</v>
      </c>
      <c r="BD85" s="100">
        <v>16.613012000000001</v>
      </c>
      <c r="BE85" s="100">
        <v>25.115228999999999</v>
      </c>
      <c r="BF85" s="100">
        <v>32.313101000000003</v>
      </c>
      <c r="BG85" s="100">
        <v>35.447581</v>
      </c>
      <c r="BH85" s="100">
        <v>40.525827999999997</v>
      </c>
      <c r="BI85" s="100">
        <v>48.160890999999999</v>
      </c>
      <c r="BJ85" s="100">
        <v>62.528728000000001</v>
      </c>
      <c r="BK85" s="100">
        <v>98.963448999999997</v>
      </c>
      <c r="BL85" s="100">
        <v>120.03492</v>
      </c>
      <c r="BM85" s="100">
        <v>11.839054000000001</v>
      </c>
      <c r="BN85" s="100">
        <v>15.534281999999999</v>
      </c>
      <c r="BO85" s="128"/>
      <c r="BP85" s="122">
        <v>1978</v>
      </c>
    </row>
    <row r="86" spans="1:68">
      <c r="A86" s="128"/>
      <c r="B86" s="123">
        <v>1979</v>
      </c>
      <c r="C86" s="100">
        <v>0</v>
      </c>
      <c r="D86" s="100">
        <v>0</v>
      </c>
      <c r="E86" s="100">
        <v>0</v>
      </c>
      <c r="F86" s="100">
        <v>0</v>
      </c>
      <c r="G86" s="100">
        <v>0</v>
      </c>
      <c r="H86" s="100">
        <v>0</v>
      </c>
      <c r="I86" s="100">
        <v>0</v>
      </c>
      <c r="J86" s="100">
        <v>0.21443119999999999</v>
      </c>
      <c r="K86" s="100">
        <v>0</v>
      </c>
      <c r="L86" s="100">
        <v>0.25890299999999999</v>
      </c>
      <c r="M86" s="100">
        <v>0</v>
      </c>
      <c r="N86" s="100">
        <v>0.5587607</v>
      </c>
      <c r="O86" s="100">
        <v>0.35844480000000001</v>
      </c>
      <c r="P86" s="100">
        <v>0.83781559999999999</v>
      </c>
      <c r="Q86" s="100">
        <v>1.2120550999999999</v>
      </c>
      <c r="R86" s="100">
        <v>1.0026569999999999</v>
      </c>
      <c r="S86" s="100">
        <v>4.3700564000000002</v>
      </c>
      <c r="T86" s="100">
        <v>3.7667620999999998</v>
      </c>
      <c r="U86" s="100">
        <v>0.1792173</v>
      </c>
      <c r="V86" s="100">
        <v>0.3007107</v>
      </c>
      <c r="W86" s="128"/>
      <c r="X86" s="123">
        <v>1979</v>
      </c>
      <c r="Y86" s="100">
        <v>0</v>
      </c>
      <c r="Z86" s="100">
        <v>0</v>
      </c>
      <c r="AA86" s="100">
        <v>0</v>
      </c>
      <c r="AB86" s="100">
        <v>0</v>
      </c>
      <c r="AC86" s="100">
        <v>0.16374379999999999</v>
      </c>
      <c r="AD86" s="100">
        <v>0.84536279999999997</v>
      </c>
      <c r="AE86" s="100">
        <v>3.9174277000000002</v>
      </c>
      <c r="AF86" s="100">
        <v>10.364165</v>
      </c>
      <c r="AG86" s="100">
        <v>20.181425999999998</v>
      </c>
      <c r="AH86" s="100">
        <v>30.967388</v>
      </c>
      <c r="AI86" s="100">
        <v>50.916764000000001</v>
      </c>
      <c r="AJ86" s="100">
        <v>55.510365999999998</v>
      </c>
      <c r="AK86" s="100">
        <v>63.149169999999998</v>
      </c>
      <c r="AL86" s="100">
        <v>78.117903999999996</v>
      </c>
      <c r="AM86" s="100">
        <v>104.45599</v>
      </c>
      <c r="AN86" s="100">
        <v>114.00608</v>
      </c>
      <c r="AO86" s="100">
        <v>145.41459</v>
      </c>
      <c r="AP86" s="100">
        <v>228.88667000000001</v>
      </c>
      <c r="AQ86" s="100">
        <v>24.056843000000001</v>
      </c>
      <c r="AR86" s="100">
        <v>28.670698999999999</v>
      </c>
      <c r="AS86" s="128"/>
      <c r="AT86" s="123">
        <v>1979</v>
      </c>
      <c r="AU86" s="100">
        <v>0</v>
      </c>
      <c r="AV86" s="100">
        <v>0</v>
      </c>
      <c r="AW86" s="100">
        <v>0</v>
      </c>
      <c r="AX86" s="100">
        <v>0</v>
      </c>
      <c r="AY86" s="100">
        <v>8.0644999999999994E-2</v>
      </c>
      <c r="AZ86" s="100">
        <v>0.41900720000000002</v>
      </c>
      <c r="BA86" s="100">
        <v>1.9223796</v>
      </c>
      <c r="BB86" s="100">
        <v>5.1637740000000001</v>
      </c>
      <c r="BC86" s="100">
        <v>9.8612222999999997</v>
      </c>
      <c r="BD86" s="100">
        <v>15.176830000000001</v>
      </c>
      <c r="BE86" s="100">
        <v>24.899630999999999</v>
      </c>
      <c r="BF86" s="100">
        <v>28.261462999999999</v>
      </c>
      <c r="BG86" s="100">
        <v>33.103211999999999</v>
      </c>
      <c r="BH86" s="100">
        <v>42.222745000000003</v>
      </c>
      <c r="BI86" s="100">
        <v>58.752200000000002</v>
      </c>
      <c r="BJ86" s="100">
        <v>68.875212000000005</v>
      </c>
      <c r="BK86" s="100">
        <v>98.842746000000005</v>
      </c>
      <c r="BL86" s="100">
        <v>165.77968999999999</v>
      </c>
      <c r="BM86" s="100">
        <v>12.124779</v>
      </c>
      <c r="BN86" s="100">
        <v>16.134588999999998</v>
      </c>
      <c r="BO86" s="128"/>
      <c r="BP86" s="123">
        <v>1979</v>
      </c>
    </row>
    <row r="87" spans="1:68">
      <c r="A87" s="128"/>
      <c r="B87" s="123">
        <v>1980</v>
      </c>
      <c r="C87" s="100">
        <v>0</v>
      </c>
      <c r="D87" s="100">
        <v>0</v>
      </c>
      <c r="E87" s="100">
        <v>0</v>
      </c>
      <c r="F87" s="100">
        <v>0</v>
      </c>
      <c r="G87" s="100">
        <v>0</v>
      </c>
      <c r="H87" s="100">
        <v>0</v>
      </c>
      <c r="I87" s="100">
        <v>0</v>
      </c>
      <c r="J87" s="100">
        <v>0</v>
      </c>
      <c r="K87" s="100">
        <v>0.24116090000000001</v>
      </c>
      <c r="L87" s="100">
        <v>0</v>
      </c>
      <c r="M87" s="100">
        <v>0.50440600000000002</v>
      </c>
      <c r="N87" s="100">
        <v>0.54665419999999998</v>
      </c>
      <c r="O87" s="100">
        <v>0.35424810000000001</v>
      </c>
      <c r="P87" s="100">
        <v>0.8137392</v>
      </c>
      <c r="Q87" s="100">
        <v>1.1757097999999999</v>
      </c>
      <c r="R87" s="100">
        <v>0</v>
      </c>
      <c r="S87" s="100">
        <v>4.0646275999999997</v>
      </c>
      <c r="T87" s="100">
        <v>0</v>
      </c>
      <c r="U87" s="100">
        <v>0.16353100000000001</v>
      </c>
      <c r="V87" s="100">
        <v>0.23195460000000001</v>
      </c>
      <c r="W87" s="128"/>
      <c r="X87" s="123">
        <v>1980</v>
      </c>
      <c r="Y87" s="100">
        <v>0</v>
      </c>
      <c r="Z87" s="100">
        <v>0</v>
      </c>
      <c r="AA87" s="100">
        <v>0</v>
      </c>
      <c r="AB87" s="100">
        <v>0</v>
      </c>
      <c r="AC87" s="100">
        <v>0</v>
      </c>
      <c r="AD87" s="100">
        <v>1.0010745000000001</v>
      </c>
      <c r="AE87" s="100">
        <v>4.8221819999999997</v>
      </c>
      <c r="AF87" s="100">
        <v>12.467622</v>
      </c>
      <c r="AG87" s="100">
        <v>17.713671000000001</v>
      </c>
      <c r="AH87" s="100">
        <v>30.435504000000002</v>
      </c>
      <c r="AI87" s="100">
        <v>53.170383000000001</v>
      </c>
      <c r="AJ87" s="100">
        <v>57.145629999999997</v>
      </c>
      <c r="AK87" s="100">
        <v>68.736767</v>
      </c>
      <c r="AL87" s="100">
        <v>76.723449000000002</v>
      </c>
      <c r="AM87" s="100">
        <v>107.92455</v>
      </c>
      <c r="AN87" s="100">
        <v>107.47229</v>
      </c>
      <c r="AO87" s="100">
        <v>143.36036999999999</v>
      </c>
      <c r="AP87" s="100">
        <v>214.27370999999999</v>
      </c>
      <c r="AQ87" s="100">
        <v>24.506285999999999</v>
      </c>
      <c r="AR87" s="100">
        <v>28.804012</v>
      </c>
      <c r="AS87" s="128"/>
      <c r="AT87" s="123">
        <v>1980</v>
      </c>
      <c r="AU87" s="100">
        <v>0</v>
      </c>
      <c r="AV87" s="100">
        <v>0</v>
      </c>
      <c r="AW87" s="100">
        <v>0</v>
      </c>
      <c r="AX87" s="100">
        <v>0</v>
      </c>
      <c r="AY87" s="100">
        <v>0</v>
      </c>
      <c r="AZ87" s="100">
        <v>0.49590509999999999</v>
      </c>
      <c r="BA87" s="100">
        <v>2.3719065000000001</v>
      </c>
      <c r="BB87" s="100">
        <v>6.1018524999999997</v>
      </c>
      <c r="BC87" s="100">
        <v>8.7672071999999996</v>
      </c>
      <c r="BD87" s="100">
        <v>14.834234</v>
      </c>
      <c r="BE87" s="100">
        <v>26.209240000000001</v>
      </c>
      <c r="BF87" s="100">
        <v>29.042781999999999</v>
      </c>
      <c r="BG87" s="100">
        <v>36.058242</v>
      </c>
      <c r="BH87" s="100">
        <v>41.429174000000003</v>
      </c>
      <c r="BI87" s="100">
        <v>60.767383000000002</v>
      </c>
      <c r="BJ87" s="100">
        <v>64.163882000000001</v>
      </c>
      <c r="BK87" s="100">
        <v>96.690066999999999</v>
      </c>
      <c r="BL87" s="100">
        <v>155.02932999999999</v>
      </c>
      <c r="BM87" s="100">
        <v>12.350841000000001</v>
      </c>
      <c r="BN87" s="100">
        <v>16.115808000000001</v>
      </c>
      <c r="BO87" s="128"/>
      <c r="BP87" s="123">
        <v>1980</v>
      </c>
    </row>
    <row r="88" spans="1:68">
      <c r="A88" s="128"/>
      <c r="B88" s="123">
        <v>1981</v>
      </c>
      <c r="C88" s="100">
        <v>0</v>
      </c>
      <c r="D88" s="100">
        <v>0</v>
      </c>
      <c r="E88" s="100">
        <v>0</v>
      </c>
      <c r="F88" s="100">
        <v>0</v>
      </c>
      <c r="G88" s="100">
        <v>0</v>
      </c>
      <c r="H88" s="100">
        <v>0</v>
      </c>
      <c r="I88" s="100">
        <v>0</v>
      </c>
      <c r="J88" s="100">
        <v>0</v>
      </c>
      <c r="K88" s="100">
        <v>0</v>
      </c>
      <c r="L88" s="100">
        <v>0.26501999999999998</v>
      </c>
      <c r="M88" s="100">
        <v>0.25281320000000002</v>
      </c>
      <c r="N88" s="100">
        <v>0</v>
      </c>
      <c r="O88" s="100">
        <v>0.68529059999999997</v>
      </c>
      <c r="P88" s="100">
        <v>0.39976810000000002</v>
      </c>
      <c r="Q88" s="100">
        <v>0.56808820000000004</v>
      </c>
      <c r="R88" s="100">
        <v>0</v>
      </c>
      <c r="S88" s="100">
        <v>5.7630243999999999</v>
      </c>
      <c r="T88" s="100">
        <v>3.5991938000000001</v>
      </c>
      <c r="U88" s="100">
        <v>0.1342594</v>
      </c>
      <c r="V88" s="100">
        <v>0.24439269999999999</v>
      </c>
      <c r="W88" s="128"/>
      <c r="X88" s="123">
        <v>1981</v>
      </c>
      <c r="Y88" s="100">
        <v>0</v>
      </c>
      <c r="Z88" s="100">
        <v>0</v>
      </c>
      <c r="AA88" s="100">
        <v>0</v>
      </c>
      <c r="AB88" s="100">
        <v>0</v>
      </c>
      <c r="AC88" s="100">
        <v>0.3115134</v>
      </c>
      <c r="AD88" s="100">
        <v>1.3167164</v>
      </c>
      <c r="AE88" s="100">
        <v>4.4651052</v>
      </c>
      <c r="AF88" s="100">
        <v>8.8679175000000008</v>
      </c>
      <c r="AG88" s="100">
        <v>21.149812000000001</v>
      </c>
      <c r="AH88" s="100">
        <v>37.674348999999999</v>
      </c>
      <c r="AI88" s="100">
        <v>50.123990999999997</v>
      </c>
      <c r="AJ88" s="100">
        <v>66.674584999999993</v>
      </c>
      <c r="AK88" s="100">
        <v>74.386235999999997</v>
      </c>
      <c r="AL88" s="100">
        <v>81.098748000000001</v>
      </c>
      <c r="AM88" s="100">
        <v>87.388159000000002</v>
      </c>
      <c r="AN88" s="100">
        <v>121.74589</v>
      </c>
      <c r="AO88" s="100">
        <v>154.80027999999999</v>
      </c>
      <c r="AP88" s="100">
        <v>181.80602999999999</v>
      </c>
      <c r="AQ88" s="100">
        <v>25.257549000000001</v>
      </c>
      <c r="AR88" s="100">
        <v>29.454073999999999</v>
      </c>
      <c r="AS88" s="128"/>
      <c r="AT88" s="123">
        <v>1981</v>
      </c>
      <c r="AU88" s="100">
        <v>0</v>
      </c>
      <c r="AV88" s="100">
        <v>0</v>
      </c>
      <c r="AW88" s="100">
        <v>0</v>
      </c>
      <c r="AX88" s="100">
        <v>0</v>
      </c>
      <c r="AY88" s="100">
        <v>0.1536256</v>
      </c>
      <c r="AZ88" s="100">
        <v>0.65041599999999999</v>
      </c>
      <c r="BA88" s="100">
        <v>2.200593</v>
      </c>
      <c r="BB88" s="100">
        <v>4.3475096000000004</v>
      </c>
      <c r="BC88" s="100">
        <v>10.314162</v>
      </c>
      <c r="BD88" s="100">
        <v>18.486699999999999</v>
      </c>
      <c r="BE88" s="100">
        <v>24.657601</v>
      </c>
      <c r="BF88" s="100">
        <v>33.351652000000001</v>
      </c>
      <c r="BG88" s="100">
        <v>39.305675999999998</v>
      </c>
      <c r="BH88" s="100">
        <v>43.452638</v>
      </c>
      <c r="BI88" s="100">
        <v>49.319982000000003</v>
      </c>
      <c r="BJ88" s="100">
        <v>72.138167999999993</v>
      </c>
      <c r="BK88" s="100">
        <v>104.46202</v>
      </c>
      <c r="BL88" s="100">
        <v>133.54257999999999</v>
      </c>
      <c r="BM88" s="100">
        <v>12.718401</v>
      </c>
      <c r="BN88" s="100">
        <v>16.367066000000001</v>
      </c>
      <c r="BO88" s="128"/>
      <c r="BP88" s="123">
        <v>1981</v>
      </c>
    </row>
    <row r="89" spans="1:68">
      <c r="A89" s="128"/>
      <c r="B89" s="123">
        <v>1982</v>
      </c>
      <c r="C89" s="100">
        <v>0</v>
      </c>
      <c r="D89" s="100">
        <v>0</v>
      </c>
      <c r="E89" s="100">
        <v>0</v>
      </c>
      <c r="F89" s="100">
        <v>0</v>
      </c>
      <c r="G89" s="100">
        <v>0</v>
      </c>
      <c r="H89" s="100">
        <v>0</v>
      </c>
      <c r="I89" s="100">
        <v>0</v>
      </c>
      <c r="J89" s="100">
        <v>0</v>
      </c>
      <c r="K89" s="100">
        <v>0</v>
      </c>
      <c r="L89" s="100">
        <v>0</v>
      </c>
      <c r="M89" s="100">
        <v>0.25492389999999998</v>
      </c>
      <c r="N89" s="100">
        <v>0.8018689</v>
      </c>
      <c r="O89" s="100">
        <v>0.32845580000000002</v>
      </c>
      <c r="P89" s="100">
        <v>1.1880246999999999</v>
      </c>
      <c r="Q89" s="100">
        <v>1.6346457999999999</v>
      </c>
      <c r="R89" s="100">
        <v>0.90249449999999998</v>
      </c>
      <c r="S89" s="100">
        <v>5.4667710999999999</v>
      </c>
      <c r="T89" s="100">
        <v>7.0274068999999999</v>
      </c>
      <c r="U89" s="100">
        <v>0.22424740000000001</v>
      </c>
      <c r="V89" s="100">
        <v>0.38127729999999999</v>
      </c>
      <c r="W89" s="128"/>
      <c r="X89" s="123">
        <v>1982</v>
      </c>
      <c r="Y89" s="100">
        <v>0</v>
      </c>
      <c r="Z89" s="100">
        <v>0</v>
      </c>
      <c r="AA89" s="100">
        <v>0</v>
      </c>
      <c r="AB89" s="100">
        <v>0</v>
      </c>
      <c r="AC89" s="100">
        <v>0.30421029999999999</v>
      </c>
      <c r="AD89" s="100">
        <v>0.80586800000000003</v>
      </c>
      <c r="AE89" s="100">
        <v>4.6175284999999997</v>
      </c>
      <c r="AF89" s="100">
        <v>13.117896</v>
      </c>
      <c r="AG89" s="100">
        <v>21.813509</v>
      </c>
      <c r="AH89" s="100">
        <v>34.538054000000002</v>
      </c>
      <c r="AI89" s="100">
        <v>55.639817999999998</v>
      </c>
      <c r="AJ89" s="100">
        <v>66.373583999999994</v>
      </c>
      <c r="AK89" s="100">
        <v>76.877391000000003</v>
      </c>
      <c r="AL89" s="100">
        <v>79.223744999999994</v>
      </c>
      <c r="AM89" s="100">
        <v>94.660629</v>
      </c>
      <c r="AN89" s="100">
        <v>112.39653</v>
      </c>
      <c r="AO89" s="100">
        <v>140.98729</v>
      </c>
      <c r="AP89" s="100">
        <v>234.14081999999999</v>
      </c>
      <c r="AQ89" s="100">
        <v>26.238492999999998</v>
      </c>
      <c r="AR89" s="100">
        <v>30.448558999999999</v>
      </c>
      <c r="AS89" s="128"/>
      <c r="AT89" s="123">
        <v>1982</v>
      </c>
      <c r="AU89" s="100">
        <v>0</v>
      </c>
      <c r="AV89" s="100">
        <v>0</v>
      </c>
      <c r="AW89" s="100">
        <v>0</v>
      </c>
      <c r="AX89" s="100">
        <v>0</v>
      </c>
      <c r="AY89" s="100">
        <v>0.1499924</v>
      </c>
      <c r="AZ89" s="100">
        <v>0.39884019999999998</v>
      </c>
      <c r="BA89" s="100">
        <v>2.2790650000000001</v>
      </c>
      <c r="BB89" s="100">
        <v>6.4291124999999996</v>
      </c>
      <c r="BC89" s="100">
        <v>10.625973999999999</v>
      </c>
      <c r="BD89" s="100">
        <v>16.837671</v>
      </c>
      <c r="BE89" s="100">
        <v>27.280785000000002</v>
      </c>
      <c r="BF89" s="100">
        <v>33.500298999999998</v>
      </c>
      <c r="BG89" s="100">
        <v>40.241954999999997</v>
      </c>
      <c r="BH89" s="100">
        <v>42.922645000000003</v>
      </c>
      <c r="BI89" s="100">
        <v>53.821570999999999</v>
      </c>
      <c r="BJ89" s="100">
        <v>66.950901000000002</v>
      </c>
      <c r="BK89" s="100">
        <v>94.462969000000001</v>
      </c>
      <c r="BL89" s="100">
        <v>173.27269000000001</v>
      </c>
      <c r="BM89" s="100">
        <v>13.250575</v>
      </c>
      <c r="BN89" s="100">
        <v>17.009452</v>
      </c>
      <c r="BO89" s="128"/>
      <c r="BP89" s="123">
        <v>1982</v>
      </c>
    </row>
    <row r="90" spans="1:68">
      <c r="A90" s="128"/>
      <c r="B90" s="123">
        <v>1983</v>
      </c>
      <c r="C90" s="100">
        <v>0</v>
      </c>
      <c r="D90" s="100">
        <v>0</v>
      </c>
      <c r="E90" s="100">
        <v>0</v>
      </c>
      <c r="F90" s="100">
        <v>0</v>
      </c>
      <c r="G90" s="100">
        <v>0</v>
      </c>
      <c r="H90" s="100">
        <v>0</v>
      </c>
      <c r="I90" s="100">
        <v>0</v>
      </c>
      <c r="J90" s="100">
        <v>0</v>
      </c>
      <c r="K90" s="100">
        <v>0</v>
      </c>
      <c r="L90" s="100">
        <v>0</v>
      </c>
      <c r="M90" s="100">
        <v>0</v>
      </c>
      <c r="N90" s="100">
        <v>0.26351849999999999</v>
      </c>
      <c r="O90" s="100">
        <v>0.31302429999999998</v>
      </c>
      <c r="P90" s="100">
        <v>0.39706170000000002</v>
      </c>
      <c r="Q90" s="100">
        <v>2.0996823999999998</v>
      </c>
      <c r="R90" s="100">
        <v>0</v>
      </c>
      <c r="S90" s="100">
        <v>1.7310322</v>
      </c>
      <c r="T90" s="100">
        <v>10.338054</v>
      </c>
      <c r="U90" s="100">
        <v>0.14311090000000001</v>
      </c>
      <c r="V90" s="100">
        <v>0.28062740000000003</v>
      </c>
      <c r="W90" s="128"/>
      <c r="X90" s="123">
        <v>1983</v>
      </c>
      <c r="Y90" s="100">
        <v>0</v>
      </c>
      <c r="Z90" s="100">
        <v>0</v>
      </c>
      <c r="AA90" s="100">
        <v>0</v>
      </c>
      <c r="AB90" s="100">
        <v>0</v>
      </c>
      <c r="AC90" s="100">
        <v>0</v>
      </c>
      <c r="AD90" s="100">
        <v>0.95392840000000001</v>
      </c>
      <c r="AE90" s="100">
        <v>3.2574722</v>
      </c>
      <c r="AF90" s="100">
        <v>10.373982</v>
      </c>
      <c r="AG90" s="100">
        <v>20.534734</v>
      </c>
      <c r="AH90" s="100">
        <v>34.227893999999999</v>
      </c>
      <c r="AI90" s="100">
        <v>54.184897999999997</v>
      </c>
      <c r="AJ90" s="100">
        <v>63.605750999999998</v>
      </c>
      <c r="AK90" s="100">
        <v>88.486301999999995</v>
      </c>
      <c r="AL90" s="100">
        <v>85.488279000000006</v>
      </c>
      <c r="AM90" s="100">
        <v>106.03098</v>
      </c>
      <c r="AN90" s="100">
        <v>100.03196</v>
      </c>
      <c r="AO90" s="100">
        <v>132.96153000000001</v>
      </c>
      <c r="AP90" s="100">
        <v>214.29283000000001</v>
      </c>
      <c r="AQ90" s="100">
        <v>26.378185999999999</v>
      </c>
      <c r="AR90" s="100">
        <v>30.112055000000002</v>
      </c>
      <c r="AS90" s="128"/>
      <c r="AT90" s="123">
        <v>1983</v>
      </c>
      <c r="AU90" s="100">
        <v>0</v>
      </c>
      <c r="AV90" s="100">
        <v>0</v>
      </c>
      <c r="AW90" s="100">
        <v>0</v>
      </c>
      <c r="AX90" s="100">
        <v>0</v>
      </c>
      <c r="AY90" s="100">
        <v>0</v>
      </c>
      <c r="AZ90" s="100">
        <v>0.47228920000000002</v>
      </c>
      <c r="BA90" s="100">
        <v>1.6142376000000001</v>
      </c>
      <c r="BB90" s="100">
        <v>5.0827836</v>
      </c>
      <c r="BC90" s="100">
        <v>9.9941718999999996</v>
      </c>
      <c r="BD90" s="100">
        <v>16.686807999999999</v>
      </c>
      <c r="BE90" s="100">
        <v>26.441282000000001</v>
      </c>
      <c r="BF90" s="100">
        <v>31.711912999999999</v>
      </c>
      <c r="BG90" s="100">
        <v>46.001629000000001</v>
      </c>
      <c r="BH90" s="100">
        <v>46.030512999999999</v>
      </c>
      <c r="BI90" s="100">
        <v>60.292870999999998</v>
      </c>
      <c r="BJ90" s="100">
        <v>59.423138000000002</v>
      </c>
      <c r="BK90" s="100">
        <v>87.312053000000006</v>
      </c>
      <c r="BL90" s="100">
        <v>160.13470000000001</v>
      </c>
      <c r="BM90" s="100">
        <v>13.278356</v>
      </c>
      <c r="BN90" s="100">
        <v>16.706605</v>
      </c>
      <c r="BO90" s="128"/>
      <c r="BP90" s="123">
        <v>1983</v>
      </c>
    </row>
    <row r="91" spans="1:68">
      <c r="A91" s="128"/>
      <c r="B91" s="123">
        <v>1984</v>
      </c>
      <c r="C91" s="100">
        <v>0</v>
      </c>
      <c r="D91" s="100">
        <v>0</v>
      </c>
      <c r="E91" s="100">
        <v>0</v>
      </c>
      <c r="F91" s="100">
        <v>0</v>
      </c>
      <c r="G91" s="100">
        <v>0</v>
      </c>
      <c r="H91" s="100">
        <v>0</v>
      </c>
      <c r="I91" s="100">
        <v>0</v>
      </c>
      <c r="J91" s="100">
        <v>0</v>
      </c>
      <c r="K91" s="100">
        <v>0</v>
      </c>
      <c r="L91" s="100">
        <v>0.24681549999999999</v>
      </c>
      <c r="M91" s="100">
        <v>0.52642250000000002</v>
      </c>
      <c r="N91" s="100">
        <v>0.52285119999999996</v>
      </c>
      <c r="O91" s="100">
        <v>0.29808750000000001</v>
      </c>
      <c r="P91" s="100">
        <v>2.0049643000000001</v>
      </c>
      <c r="Q91" s="100">
        <v>1.0052322</v>
      </c>
      <c r="R91" s="100">
        <v>0.82960009999999995</v>
      </c>
      <c r="S91" s="100">
        <v>3.272519</v>
      </c>
      <c r="T91" s="100">
        <v>9.9347616999999993</v>
      </c>
      <c r="U91" s="100">
        <v>0.24427209999999999</v>
      </c>
      <c r="V91" s="100">
        <v>0.40944740000000002</v>
      </c>
      <c r="W91" s="128"/>
      <c r="X91" s="123">
        <v>1984</v>
      </c>
      <c r="Y91" s="100">
        <v>0</v>
      </c>
      <c r="Z91" s="100">
        <v>0</v>
      </c>
      <c r="AA91" s="100">
        <v>0</v>
      </c>
      <c r="AB91" s="100">
        <v>0</v>
      </c>
      <c r="AC91" s="100">
        <v>0</v>
      </c>
      <c r="AD91" s="100">
        <v>1.0952697</v>
      </c>
      <c r="AE91" s="100">
        <v>2.5810157</v>
      </c>
      <c r="AF91" s="100">
        <v>10.862575</v>
      </c>
      <c r="AG91" s="100">
        <v>22.557538000000001</v>
      </c>
      <c r="AH91" s="100">
        <v>35.500872999999999</v>
      </c>
      <c r="AI91" s="100">
        <v>56.072082000000002</v>
      </c>
      <c r="AJ91" s="100">
        <v>65.166763000000003</v>
      </c>
      <c r="AK91" s="100">
        <v>66.197486999999995</v>
      </c>
      <c r="AL91" s="100">
        <v>88.981525000000005</v>
      </c>
      <c r="AM91" s="100">
        <v>108.55741</v>
      </c>
      <c r="AN91" s="100">
        <v>108.38724000000001</v>
      </c>
      <c r="AO91" s="100">
        <v>163.82845</v>
      </c>
      <c r="AP91" s="100">
        <v>204.26309000000001</v>
      </c>
      <c r="AQ91" s="100">
        <v>26.726728999999999</v>
      </c>
      <c r="AR91" s="100">
        <v>30.432915999999999</v>
      </c>
      <c r="AS91" s="128"/>
      <c r="AT91" s="123">
        <v>1984</v>
      </c>
      <c r="AU91" s="100">
        <v>0</v>
      </c>
      <c r="AV91" s="100">
        <v>0</v>
      </c>
      <c r="AW91" s="100">
        <v>0</v>
      </c>
      <c r="AX91" s="100">
        <v>0</v>
      </c>
      <c r="AY91" s="100">
        <v>0</v>
      </c>
      <c r="AZ91" s="100">
        <v>0.54229769999999999</v>
      </c>
      <c r="BA91" s="100">
        <v>1.2833273999999999</v>
      </c>
      <c r="BB91" s="100">
        <v>5.3266055000000003</v>
      </c>
      <c r="BC91" s="100">
        <v>10.988916</v>
      </c>
      <c r="BD91" s="100">
        <v>17.444793000000001</v>
      </c>
      <c r="BE91" s="100">
        <v>27.629633999999999</v>
      </c>
      <c r="BF91" s="100">
        <v>32.499187999999997</v>
      </c>
      <c r="BG91" s="100">
        <v>34.249495000000003</v>
      </c>
      <c r="BH91" s="100">
        <v>48.680335999999997</v>
      </c>
      <c r="BI91" s="100">
        <v>61.148529000000003</v>
      </c>
      <c r="BJ91" s="100">
        <v>64.698746</v>
      </c>
      <c r="BK91" s="100">
        <v>107.4478</v>
      </c>
      <c r="BL91" s="100">
        <v>152.52637999999999</v>
      </c>
      <c r="BM91" s="100">
        <v>13.505020999999999</v>
      </c>
      <c r="BN91" s="100">
        <v>16.957992000000001</v>
      </c>
      <c r="BO91" s="128"/>
      <c r="BP91" s="123">
        <v>1984</v>
      </c>
    </row>
    <row r="92" spans="1:68">
      <c r="A92" s="128"/>
      <c r="B92" s="123">
        <v>1985</v>
      </c>
      <c r="C92" s="100">
        <v>0</v>
      </c>
      <c r="D92" s="100">
        <v>0</v>
      </c>
      <c r="E92" s="100">
        <v>0</v>
      </c>
      <c r="F92" s="100">
        <v>0</v>
      </c>
      <c r="G92" s="100">
        <v>0</v>
      </c>
      <c r="H92" s="100">
        <v>0</v>
      </c>
      <c r="I92" s="100">
        <v>0</v>
      </c>
      <c r="J92" s="100">
        <v>0</v>
      </c>
      <c r="K92" s="100">
        <v>0.2015991</v>
      </c>
      <c r="L92" s="100">
        <v>0</v>
      </c>
      <c r="M92" s="100">
        <v>0</v>
      </c>
      <c r="N92" s="100">
        <v>0</v>
      </c>
      <c r="O92" s="100">
        <v>0.29011910000000002</v>
      </c>
      <c r="P92" s="100">
        <v>0.78768689999999997</v>
      </c>
      <c r="Q92" s="100">
        <v>2.4373480000000001</v>
      </c>
      <c r="R92" s="100">
        <v>0</v>
      </c>
      <c r="S92" s="100">
        <v>3.1538279999999999</v>
      </c>
      <c r="T92" s="100">
        <v>0</v>
      </c>
      <c r="U92" s="100">
        <v>0.13954559999999999</v>
      </c>
      <c r="V92" s="100">
        <v>0.1891072</v>
      </c>
      <c r="W92" s="128"/>
      <c r="X92" s="123">
        <v>1985</v>
      </c>
      <c r="Y92" s="100">
        <v>0</v>
      </c>
      <c r="Z92" s="100">
        <v>0</v>
      </c>
      <c r="AA92" s="100">
        <v>0</v>
      </c>
      <c r="AB92" s="100">
        <v>0</v>
      </c>
      <c r="AC92" s="100">
        <v>0</v>
      </c>
      <c r="AD92" s="100">
        <v>1.5326892000000001</v>
      </c>
      <c r="AE92" s="100">
        <v>6.2379439999999997</v>
      </c>
      <c r="AF92" s="100">
        <v>13.266646</v>
      </c>
      <c r="AG92" s="100">
        <v>20.318190999999999</v>
      </c>
      <c r="AH92" s="100">
        <v>41.155155000000001</v>
      </c>
      <c r="AI92" s="100">
        <v>53.066400000000002</v>
      </c>
      <c r="AJ92" s="100">
        <v>67.123605999999995</v>
      </c>
      <c r="AK92" s="100">
        <v>76.403222</v>
      </c>
      <c r="AL92" s="100">
        <v>94.039277999999996</v>
      </c>
      <c r="AM92" s="100">
        <v>96.065556000000001</v>
      </c>
      <c r="AN92" s="100">
        <v>113.5993</v>
      </c>
      <c r="AO92" s="100">
        <v>146.43699000000001</v>
      </c>
      <c r="AP92" s="100">
        <v>221.81936999999999</v>
      </c>
      <c r="AQ92" s="100">
        <v>27.916975999999998</v>
      </c>
      <c r="AR92" s="100">
        <v>31.333846999999999</v>
      </c>
      <c r="AS92" s="128"/>
      <c r="AT92" s="123">
        <v>1985</v>
      </c>
      <c r="AU92" s="100">
        <v>0</v>
      </c>
      <c r="AV92" s="100">
        <v>0</v>
      </c>
      <c r="AW92" s="100">
        <v>0</v>
      </c>
      <c r="AX92" s="100">
        <v>0</v>
      </c>
      <c r="AY92" s="100">
        <v>0</v>
      </c>
      <c r="AZ92" s="100">
        <v>0.75785880000000005</v>
      </c>
      <c r="BA92" s="100">
        <v>3.1133872</v>
      </c>
      <c r="BB92" s="100">
        <v>6.5165895999999996</v>
      </c>
      <c r="BC92" s="100">
        <v>10.015312</v>
      </c>
      <c r="BD92" s="100">
        <v>20.032785000000001</v>
      </c>
      <c r="BE92" s="100">
        <v>25.919353000000001</v>
      </c>
      <c r="BF92" s="100">
        <v>33.068783000000003</v>
      </c>
      <c r="BG92" s="100">
        <v>39.376469</v>
      </c>
      <c r="BH92" s="100">
        <v>50.701121000000001</v>
      </c>
      <c r="BI92" s="100">
        <v>54.701414</v>
      </c>
      <c r="BJ92" s="100">
        <v>67.352002999999996</v>
      </c>
      <c r="BK92" s="100">
        <v>95.625282999999996</v>
      </c>
      <c r="BL92" s="100">
        <v>162.51712000000001</v>
      </c>
      <c r="BM92" s="100">
        <v>14.048367000000001</v>
      </c>
      <c r="BN92" s="100">
        <v>17.307887000000001</v>
      </c>
      <c r="BO92" s="128"/>
      <c r="BP92" s="123">
        <v>1985</v>
      </c>
    </row>
    <row r="93" spans="1:68">
      <c r="A93" s="128"/>
      <c r="B93" s="123">
        <v>1986</v>
      </c>
      <c r="C93" s="100">
        <v>0</v>
      </c>
      <c r="D93" s="100">
        <v>0</v>
      </c>
      <c r="E93" s="100">
        <v>0</v>
      </c>
      <c r="F93" s="100">
        <v>0</v>
      </c>
      <c r="G93" s="100">
        <v>0</v>
      </c>
      <c r="H93" s="100">
        <v>0</v>
      </c>
      <c r="I93" s="100">
        <v>0</v>
      </c>
      <c r="J93" s="100">
        <v>0</v>
      </c>
      <c r="K93" s="100">
        <v>0</v>
      </c>
      <c r="L93" s="100">
        <v>0.69255120000000003</v>
      </c>
      <c r="M93" s="100">
        <v>0.26525270000000001</v>
      </c>
      <c r="N93" s="100">
        <v>0.25985229999999998</v>
      </c>
      <c r="O93" s="100">
        <v>0.85324469999999997</v>
      </c>
      <c r="P93" s="100">
        <v>0.75173270000000003</v>
      </c>
      <c r="Q93" s="100">
        <v>0.47768270000000002</v>
      </c>
      <c r="R93" s="100">
        <v>1.5066820999999999</v>
      </c>
      <c r="S93" s="100">
        <v>3.0147268999999999</v>
      </c>
      <c r="T93" s="100">
        <v>2.8812631</v>
      </c>
      <c r="U93" s="100">
        <v>0.19999529999999999</v>
      </c>
      <c r="V93" s="100">
        <v>0.28893649999999999</v>
      </c>
      <c r="W93" s="128"/>
      <c r="X93" s="123">
        <v>1986</v>
      </c>
      <c r="Y93" s="100">
        <v>0</v>
      </c>
      <c r="Z93" s="100">
        <v>0</v>
      </c>
      <c r="AA93" s="100">
        <v>0</v>
      </c>
      <c r="AB93" s="100">
        <v>0</v>
      </c>
      <c r="AC93" s="100">
        <v>0</v>
      </c>
      <c r="AD93" s="100">
        <v>0.59996099999999997</v>
      </c>
      <c r="AE93" s="100">
        <v>5.3669070000000003</v>
      </c>
      <c r="AF93" s="100">
        <v>12.161051</v>
      </c>
      <c r="AG93" s="100">
        <v>23.066884000000002</v>
      </c>
      <c r="AH93" s="100">
        <v>36.666659000000003</v>
      </c>
      <c r="AI93" s="100">
        <v>51.132131999999999</v>
      </c>
      <c r="AJ93" s="100">
        <v>68.518647999999999</v>
      </c>
      <c r="AK93" s="100">
        <v>69.868472999999994</v>
      </c>
      <c r="AL93" s="100">
        <v>101.28281</v>
      </c>
      <c r="AM93" s="100">
        <v>99.297714999999997</v>
      </c>
      <c r="AN93" s="100">
        <v>119.97913</v>
      </c>
      <c r="AO93" s="100">
        <v>141.55235999999999</v>
      </c>
      <c r="AP93" s="100">
        <v>199.81182000000001</v>
      </c>
      <c r="AQ93" s="100">
        <v>27.811857</v>
      </c>
      <c r="AR93" s="100">
        <v>30.824867000000001</v>
      </c>
      <c r="AS93" s="128"/>
      <c r="AT93" s="123">
        <v>1986</v>
      </c>
      <c r="AU93" s="100">
        <v>0</v>
      </c>
      <c r="AV93" s="100">
        <v>0</v>
      </c>
      <c r="AW93" s="100">
        <v>0</v>
      </c>
      <c r="AX93" s="100">
        <v>0</v>
      </c>
      <c r="AY93" s="100">
        <v>0</v>
      </c>
      <c r="AZ93" s="100">
        <v>0.29663309999999998</v>
      </c>
      <c r="BA93" s="100">
        <v>2.6788379999999998</v>
      </c>
      <c r="BB93" s="100">
        <v>5.9998800000000001</v>
      </c>
      <c r="BC93" s="100">
        <v>11.238924000000001</v>
      </c>
      <c r="BD93" s="100">
        <v>18.165153</v>
      </c>
      <c r="BE93" s="100">
        <v>25.106839999999998</v>
      </c>
      <c r="BF93" s="100">
        <v>33.750874000000003</v>
      </c>
      <c r="BG93" s="100">
        <v>36.139570999999997</v>
      </c>
      <c r="BH93" s="100">
        <v>54.371561</v>
      </c>
      <c r="BI93" s="100">
        <v>55.579388999999999</v>
      </c>
      <c r="BJ93" s="100">
        <v>71.507388000000006</v>
      </c>
      <c r="BK93" s="100">
        <v>91.879475999999997</v>
      </c>
      <c r="BL93" s="100">
        <v>146.94963000000001</v>
      </c>
      <c r="BM93" s="100">
        <v>14.021419</v>
      </c>
      <c r="BN93" s="100">
        <v>17.001092</v>
      </c>
      <c r="BO93" s="128"/>
      <c r="BP93" s="123">
        <v>1986</v>
      </c>
    </row>
    <row r="94" spans="1:68">
      <c r="A94" s="128"/>
      <c r="B94" s="123">
        <v>1987</v>
      </c>
      <c r="C94" s="100">
        <v>0</v>
      </c>
      <c r="D94" s="100">
        <v>0</v>
      </c>
      <c r="E94" s="100">
        <v>0</v>
      </c>
      <c r="F94" s="100">
        <v>0</v>
      </c>
      <c r="G94" s="100">
        <v>0</v>
      </c>
      <c r="H94" s="100">
        <v>0.14367959999999999</v>
      </c>
      <c r="I94" s="100">
        <v>0</v>
      </c>
      <c r="J94" s="100">
        <v>0.15740770000000001</v>
      </c>
      <c r="K94" s="100">
        <v>0</v>
      </c>
      <c r="L94" s="100">
        <v>0.22388140000000001</v>
      </c>
      <c r="M94" s="100">
        <v>0.51996540000000002</v>
      </c>
      <c r="N94" s="100">
        <v>0.78870370000000001</v>
      </c>
      <c r="O94" s="100">
        <v>0.56275249999999999</v>
      </c>
      <c r="P94" s="100">
        <v>0.71709000000000001</v>
      </c>
      <c r="Q94" s="100">
        <v>0.46970190000000001</v>
      </c>
      <c r="R94" s="100">
        <v>1.4527493</v>
      </c>
      <c r="S94" s="100">
        <v>7.1056035</v>
      </c>
      <c r="T94" s="100">
        <v>2.7583163000000002</v>
      </c>
      <c r="U94" s="100">
        <v>0.25867630000000003</v>
      </c>
      <c r="V94" s="100">
        <v>0.37584600000000001</v>
      </c>
      <c r="W94" s="128"/>
      <c r="X94" s="123">
        <v>1987</v>
      </c>
      <c r="Y94" s="100">
        <v>0</v>
      </c>
      <c r="Z94" s="100">
        <v>0</v>
      </c>
      <c r="AA94" s="100">
        <v>0</v>
      </c>
      <c r="AB94" s="100">
        <v>0</v>
      </c>
      <c r="AC94" s="100">
        <v>0.30639549999999999</v>
      </c>
      <c r="AD94" s="100">
        <v>1.4653947000000001</v>
      </c>
      <c r="AE94" s="100">
        <v>4.7953766</v>
      </c>
      <c r="AF94" s="100">
        <v>12.334407000000001</v>
      </c>
      <c r="AG94" s="100">
        <v>23.513121999999999</v>
      </c>
      <c r="AH94" s="100">
        <v>31.300018000000001</v>
      </c>
      <c r="AI94" s="100">
        <v>57.05545</v>
      </c>
      <c r="AJ94" s="100">
        <v>67.808610999999999</v>
      </c>
      <c r="AK94" s="100">
        <v>74.664147</v>
      </c>
      <c r="AL94" s="100">
        <v>81.925729000000004</v>
      </c>
      <c r="AM94" s="100">
        <v>98.052790999999999</v>
      </c>
      <c r="AN94" s="100">
        <v>118.16646</v>
      </c>
      <c r="AO94" s="100">
        <v>136.53145000000001</v>
      </c>
      <c r="AP94" s="100">
        <v>227.38029</v>
      </c>
      <c r="AQ94" s="100">
        <v>27.720421999999999</v>
      </c>
      <c r="AR94" s="100">
        <v>30.621110000000002</v>
      </c>
      <c r="AS94" s="128"/>
      <c r="AT94" s="123">
        <v>1987</v>
      </c>
      <c r="AU94" s="100">
        <v>0</v>
      </c>
      <c r="AV94" s="100">
        <v>0</v>
      </c>
      <c r="AW94" s="100">
        <v>0</v>
      </c>
      <c r="AX94" s="100">
        <v>0</v>
      </c>
      <c r="AY94" s="100">
        <v>0.15069279999999999</v>
      </c>
      <c r="AZ94" s="100">
        <v>0.79802499999999998</v>
      </c>
      <c r="BA94" s="100">
        <v>2.3934139000000001</v>
      </c>
      <c r="BB94" s="100">
        <v>6.1926239000000001</v>
      </c>
      <c r="BC94" s="100">
        <v>11.473330000000001</v>
      </c>
      <c r="BD94" s="100">
        <v>15.315699</v>
      </c>
      <c r="BE94" s="100">
        <v>28.165122</v>
      </c>
      <c r="BF94" s="100">
        <v>33.708722000000002</v>
      </c>
      <c r="BG94" s="100">
        <v>38.274894000000003</v>
      </c>
      <c r="BH94" s="100">
        <v>43.862228999999999</v>
      </c>
      <c r="BI94" s="100">
        <v>54.779798</v>
      </c>
      <c r="BJ94" s="100">
        <v>70.422117</v>
      </c>
      <c r="BK94" s="100">
        <v>89.622349999999997</v>
      </c>
      <c r="BL94" s="100">
        <v>166.35693000000001</v>
      </c>
      <c r="BM94" s="100">
        <v>14.012651999999999</v>
      </c>
      <c r="BN94" s="100">
        <v>16.954364999999999</v>
      </c>
      <c r="BO94" s="128"/>
      <c r="BP94" s="123">
        <v>1987</v>
      </c>
    </row>
    <row r="95" spans="1:68">
      <c r="A95" s="128"/>
      <c r="B95" s="123">
        <v>1988</v>
      </c>
      <c r="C95" s="100">
        <v>0</v>
      </c>
      <c r="D95" s="100">
        <v>0</v>
      </c>
      <c r="E95" s="100">
        <v>0</v>
      </c>
      <c r="F95" s="100">
        <v>0</v>
      </c>
      <c r="G95" s="100">
        <v>0</v>
      </c>
      <c r="H95" s="100">
        <v>0</v>
      </c>
      <c r="I95" s="100">
        <v>0</v>
      </c>
      <c r="J95" s="100">
        <v>0</v>
      </c>
      <c r="K95" s="100">
        <v>0</v>
      </c>
      <c r="L95" s="100">
        <v>0</v>
      </c>
      <c r="M95" s="100">
        <v>0.25387539999999997</v>
      </c>
      <c r="N95" s="100">
        <v>0.26645279999999999</v>
      </c>
      <c r="O95" s="100">
        <v>0.83072579999999996</v>
      </c>
      <c r="P95" s="100">
        <v>2.0527557999999999</v>
      </c>
      <c r="Q95" s="100">
        <v>1.8808393999999999</v>
      </c>
      <c r="R95" s="100">
        <v>2.0952793000000001</v>
      </c>
      <c r="S95" s="100">
        <v>1.3552706000000001</v>
      </c>
      <c r="T95" s="100">
        <v>10.558268</v>
      </c>
      <c r="U95" s="100">
        <v>0.2788235</v>
      </c>
      <c r="V95" s="100">
        <v>0.42339959999999999</v>
      </c>
      <c r="W95" s="128"/>
      <c r="X95" s="123">
        <v>1988</v>
      </c>
      <c r="Y95" s="100">
        <v>0</v>
      </c>
      <c r="Z95" s="100">
        <v>0</v>
      </c>
      <c r="AA95" s="100">
        <v>0</v>
      </c>
      <c r="AB95" s="100">
        <v>0</v>
      </c>
      <c r="AC95" s="100">
        <v>0</v>
      </c>
      <c r="AD95" s="100">
        <v>0.71827010000000002</v>
      </c>
      <c r="AE95" s="100">
        <v>4.0859750000000004</v>
      </c>
      <c r="AF95" s="100">
        <v>10.559894999999999</v>
      </c>
      <c r="AG95" s="100">
        <v>21.402946</v>
      </c>
      <c r="AH95" s="100">
        <v>35.611635999999997</v>
      </c>
      <c r="AI95" s="100">
        <v>54.586599</v>
      </c>
      <c r="AJ95" s="100">
        <v>66.844735999999997</v>
      </c>
      <c r="AK95" s="100">
        <v>80.256170999999995</v>
      </c>
      <c r="AL95" s="100">
        <v>89.882181000000003</v>
      </c>
      <c r="AM95" s="100">
        <v>95.694137999999995</v>
      </c>
      <c r="AN95" s="100">
        <v>125.81244</v>
      </c>
      <c r="AO95" s="100">
        <v>145.67094</v>
      </c>
      <c r="AP95" s="100">
        <v>227.42528999999999</v>
      </c>
      <c r="AQ95" s="100">
        <v>28.346468000000002</v>
      </c>
      <c r="AR95" s="100">
        <v>31.081344999999999</v>
      </c>
      <c r="AS95" s="128"/>
      <c r="AT95" s="123">
        <v>1988</v>
      </c>
      <c r="AU95" s="100">
        <v>0</v>
      </c>
      <c r="AV95" s="100">
        <v>0</v>
      </c>
      <c r="AW95" s="100">
        <v>0</v>
      </c>
      <c r="AX95" s="100">
        <v>0</v>
      </c>
      <c r="AY95" s="100">
        <v>0</v>
      </c>
      <c r="AZ95" s="100">
        <v>0.3559717</v>
      </c>
      <c r="BA95" s="100">
        <v>2.0384912000000002</v>
      </c>
      <c r="BB95" s="100">
        <v>5.2530438000000004</v>
      </c>
      <c r="BC95" s="100">
        <v>10.461677</v>
      </c>
      <c r="BD95" s="100">
        <v>17.294687</v>
      </c>
      <c r="BE95" s="100">
        <v>26.838640999999999</v>
      </c>
      <c r="BF95" s="100">
        <v>33.025188</v>
      </c>
      <c r="BG95" s="100">
        <v>41.028727000000003</v>
      </c>
      <c r="BH95" s="100">
        <v>48.583517000000001</v>
      </c>
      <c r="BI95" s="100">
        <v>54.145234000000002</v>
      </c>
      <c r="BJ95" s="100">
        <v>75.062815000000001</v>
      </c>
      <c r="BK95" s="100">
        <v>93.175050999999996</v>
      </c>
      <c r="BL95" s="100">
        <v>167.75843</v>
      </c>
      <c r="BM95" s="100">
        <v>14.34174</v>
      </c>
      <c r="BN95" s="100">
        <v>17.215616000000001</v>
      </c>
      <c r="BO95" s="128"/>
      <c r="BP95" s="123">
        <v>1988</v>
      </c>
    </row>
    <row r="96" spans="1:68">
      <c r="A96" s="128"/>
      <c r="B96" s="123">
        <v>1989</v>
      </c>
      <c r="C96" s="100">
        <v>0</v>
      </c>
      <c r="D96" s="100">
        <v>0</v>
      </c>
      <c r="E96" s="100">
        <v>0</v>
      </c>
      <c r="F96" s="100">
        <v>0</v>
      </c>
      <c r="G96" s="100">
        <v>0</v>
      </c>
      <c r="H96" s="100">
        <v>0</v>
      </c>
      <c r="I96" s="100">
        <v>0</v>
      </c>
      <c r="J96" s="100">
        <v>0</v>
      </c>
      <c r="K96" s="100">
        <v>0.16136739999999999</v>
      </c>
      <c r="L96" s="100">
        <v>0.41468830000000001</v>
      </c>
      <c r="M96" s="100">
        <v>0</v>
      </c>
      <c r="N96" s="100">
        <v>0</v>
      </c>
      <c r="O96" s="100">
        <v>0.82253980000000004</v>
      </c>
      <c r="P96" s="100">
        <v>0.97730059999999996</v>
      </c>
      <c r="Q96" s="100">
        <v>0.94250259999999997</v>
      </c>
      <c r="R96" s="100">
        <v>2.0027102999999999</v>
      </c>
      <c r="S96" s="100">
        <v>2.5951781999999999</v>
      </c>
      <c r="T96" s="100">
        <v>2.5012506000000001</v>
      </c>
      <c r="U96" s="100">
        <v>0.20268040000000001</v>
      </c>
      <c r="V96" s="100">
        <v>0.27337099999999998</v>
      </c>
      <c r="W96" s="128"/>
      <c r="X96" s="123">
        <v>1989</v>
      </c>
      <c r="Y96" s="100">
        <v>0</v>
      </c>
      <c r="Z96" s="100">
        <v>0</v>
      </c>
      <c r="AA96" s="100">
        <v>0</v>
      </c>
      <c r="AB96" s="100">
        <v>0</v>
      </c>
      <c r="AC96" s="100">
        <v>0.15181720000000001</v>
      </c>
      <c r="AD96" s="100">
        <v>0.99097650000000004</v>
      </c>
      <c r="AE96" s="100">
        <v>5.1669821000000002</v>
      </c>
      <c r="AF96" s="100">
        <v>10.530977999999999</v>
      </c>
      <c r="AG96" s="100">
        <v>23.493165000000001</v>
      </c>
      <c r="AH96" s="100">
        <v>37.945253999999998</v>
      </c>
      <c r="AI96" s="100">
        <v>55.501738000000003</v>
      </c>
      <c r="AJ96" s="100">
        <v>61.220193000000002</v>
      </c>
      <c r="AK96" s="100">
        <v>79.060768999999993</v>
      </c>
      <c r="AL96" s="100">
        <v>88.370654999999999</v>
      </c>
      <c r="AM96" s="100">
        <v>96.309032000000002</v>
      </c>
      <c r="AN96" s="100">
        <v>123.84708000000001</v>
      </c>
      <c r="AO96" s="100">
        <v>156.19278</v>
      </c>
      <c r="AP96" s="100">
        <v>235.44685999999999</v>
      </c>
      <c r="AQ96" s="100">
        <v>28.848344000000001</v>
      </c>
      <c r="AR96" s="100">
        <v>31.434729999999998</v>
      </c>
      <c r="AS96" s="128"/>
      <c r="AT96" s="123">
        <v>1989</v>
      </c>
      <c r="AU96" s="100">
        <v>0</v>
      </c>
      <c r="AV96" s="100">
        <v>0</v>
      </c>
      <c r="AW96" s="100">
        <v>0</v>
      </c>
      <c r="AX96" s="100">
        <v>0</v>
      </c>
      <c r="AY96" s="100">
        <v>7.4856099999999995E-2</v>
      </c>
      <c r="AZ96" s="100">
        <v>0.49153330000000001</v>
      </c>
      <c r="BA96" s="100">
        <v>2.5760809</v>
      </c>
      <c r="BB96" s="100">
        <v>5.2519790999999998</v>
      </c>
      <c r="BC96" s="100">
        <v>11.599</v>
      </c>
      <c r="BD96" s="100">
        <v>18.652539999999998</v>
      </c>
      <c r="BE96" s="100">
        <v>27.166155</v>
      </c>
      <c r="BF96" s="100">
        <v>30.184947999999999</v>
      </c>
      <c r="BG96" s="100">
        <v>40.254308999999999</v>
      </c>
      <c r="BH96" s="100">
        <v>47.088369</v>
      </c>
      <c r="BI96" s="100">
        <v>53.97354</v>
      </c>
      <c r="BJ96" s="100">
        <v>73.783935999999997</v>
      </c>
      <c r="BK96" s="100">
        <v>100.05928</v>
      </c>
      <c r="BL96" s="100">
        <v>170.40534</v>
      </c>
      <c r="BM96" s="100">
        <v>14.558935999999999</v>
      </c>
      <c r="BN96" s="100">
        <v>17.355025000000001</v>
      </c>
      <c r="BO96" s="128"/>
      <c r="BP96" s="123">
        <v>1989</v>
      </c>
    </row>
    <row r="97" spans="1:68">
      <c r="A97" s="128"/>
      <c r="B97" s="123">
        <v>1990</v>
      </c>
      <c r="C97" s="100">
        <v>0</v>
      </c>
      <c r="D97" s="100">
        <v>0</v>
      </c>
      <c r="E97" s="100">
        <v>0</v>
      </c>
      <c r="F97" s="100">
        <v>0</v>
      </c>
      <c r="G97" s="100">
        <v>0</v>
      </c>
      <c r="H97" s="100">
        <v>0</v>
      </c>
      <c r="I97" s="100">
        <v>0</v>
      </c>
      <c r="J97" s="100">
        <v>0</v>
      </c>
      <c r="K97" s="100">
        <v>0</v>
      </c>
      <c r="L97" s="100">
        <v>0</v>
      </c>
      <c r="M97" s="100">
        <v>0</v>
      </c>
      <c r="N97" s="100">
        <v>0.27253230000000001</v>
      </c>
      <c r="O97" s="100">
        <v>1.0875032</v>
      </c>
      <c r="P97" s="100">
        <v>0.95605649999999998</v>
      </c>
      <c r="Q97" s="100">
        <v>1.3768541999999999</v>
      </c>
      <c r="R97" s="100">
        <v>0.64709419999999995</v>
      </c>
      <c r="S97" s="100">
        <v>3.7139744000000001</v>
      </c>
      <c r="T97" s="100">
        <v>2.4058123999999999</v>
      </c>
      <c r="U97" s="100">
        <v>0.18798609999999999</v>
      </c>
      <c r="V97" s="100">
        <v>0.25242239999999999</v>
      </c>
      <c r="W97" s="128"/>
      <c r="X97" s="123">
        <v>1990</v>
      </c>
      <c r="Y97" s="100">
        <v>0</v>
      </c>
      <c r="Z97" s="100">
        <v>0</v>
      </c>
      <c r="AA97" s="100">
        <v>0</v>
      </c>
      <c r="AB97" s="100">
        <v>0</v>
      </c>
      <c r="AC97" s="100">
        <v>0</v>
      </c>
      <c r="AD97" s="100">
        <v>0.84892409999999996</v>
      </c>
      <c r="AE97" s="100">
        <v>3.8879744999999999</v>
      </c>
      <c r="AF97" s="100">
        <v>9.7489939000000003</v>
      </c>
      <c r="AG97" s="100">
        <v>24.565458</v>
      </c>
      <c r="AH97" s="100">
        <v>35.726149999999997</v>
      </c>
      <c r="AI97" s="100">
        <v>58.122131000000003</v>
      </c>
      <c r="AJ97" s="100">
        <v>60.979514999999999</v>
      </c>
      <c r="AK97" s="100">
        <v>77.700706999999994</v>
      </c>
      <c r="AL97" s="100">
        <v>96.109156999999996</v>
      </c>
      <c r="AM97" s="100">
        <v>97.177779999999998</v>
      </c>
      <c r="AN97" s="100">
        <v>117.35866</v>
      </c>
      <c r="AO97" s="100">
        <v>150.00897000000001</v>
      </c>
      <c r="AP97" s="100">
        <v>211.15625</v>
      </c>
      <c r="AQ97" s="100">
        <v>28.630352999999999</v>
      </c>
      <c r="AR97" s="100">
        <v>30.979448999999999</v>
      </c>
      <c r="AS97" s="128"/>
      <c r="AT97" s="123">
        <v>1990</v>
      </c>
      <c r="AU97" s="100">
        <v>0</v>
      </c>
      <c r="AV97" s="100">
        <v>0</v>
      </c>
      <c r="AW97" s="100">
        <v>0</v>
      </c>
      <c r="AX97" s="100">
        <v>0</v>
      </c>
      <c r="AY97" s="100">
        <v>0</v>
      </c>
      <c r="AZ97" s="100">
        <v>0.42176089999999999</v>
      </c>
      <c r="BA97" s="100">
        <v>1.9374255</v>
      </c>
      <c r="BB97" s="100">
        <v>4.8751876000000003</v>
      </c>
      <c r="BC97" s="100">
        <v>12.071002999999999</v>
      </c>
      <c r="BD97" s="100">
        <v>17.411332000000002</v>
      </c>
      <c r="BE97" s="100">
        <v>28.375116999999999</v>
      </c>
      <c r="BF97" s="100">
        <v>30.300276</v>
      </c>
      <c r="BG97" s="100">
        <v>39.541321000000003</v>
      </c>
      <c r="BH97" s="100">
        <v>51.030344999999997</v>
      </c>
      <c r="BI97" s="100">
        <v>54.449506999999997</v>
      </c>
      <c r="BJ97" s="100">
        <v>69.291203999999993</v>
      </c>
      <c r="BK97" s="100">
        <v>96.319417000000001</v>
      </c>
      <c r="BL97" s="100">
        <v>152.19976</v>
      </c>
      <c r="BM97" s="100">
        <v>14.444661999999999</v>
      </c>
      <c r="BN97" s="100">
        <v>16.995376</v>
      </c>
      <c r="BO97" s="128"/>
      <c r="BP97" s="123">
        <v>1990</v>
      </c>
    </row>
    <row r="98" spans="1:68">
      <c r="A98" s="128"/>
      <c r="B98" s="123">
        <v>1991</v>
      </c>
      <c r="C98" s="100">
        <v>0</v>
      </c>
      <c r="D98" s="100">
        <v>0</v>
      </c>
      <c r="E98" s="100">
        <v>0</v>
      </c>
      <c r="F98" s="100">
        <v>0</v>
      </c>
      <c r="G98" s="100">
        <v>0</v>
      </c>
      <c r="H98" s="100">
        <v>0</v>
      </c>
      <c r="I98" s="100">
        <v>0</v>
      </c>
      <c r="J98" s="100">
        <v>0</v>
      </c>
      <c r="K98" s="100">
        <v>0</v>
      </c>
      <c r="L98" s="100">
        <v>0</v>
      </c>
      <c r="M98" s="100">
        <v>0</v>
      </c>
      <c r="N98" s="100">
        <v>0.81676660000000001</v>
      </c>
      <c r="O98" s="100">
        <v>0.27264369999999999</v>
      </c>
      <c r="P98" s="100">
        <v>0.93708420000000003</v>
      </c>
      <c r="Q98" s="100">
        <v>1.7505930000000001</v>
      </c>
      <c r="R98" s="100">
        <v>0.62895849999999998</v>
      </c>
      <c r="S98" s="100">
        <v>0</v>
      </c>
      <c r="T98" s="100">
        <v>6.7842605000000002</v>
      </c>
      <c r="U98" s="100">
        <v>0.1741067</v>
      </c>
      <c r="V98" s="100">
        <v>0.25401560000000001</v>
      </c>
      <c r="W98" s="128"/>
      <c r="X98" s="123">
        <v>1991</v>
      </c>
      <c r="Y98" s="100">
        <v>0</v>
      </c>
      <c r="Z98" s="100">
        <v>0</v>
      </c>
      <c r="AA98" s="100">
        <v>0</v>
      </c>
      <c r="AB98" s="100">
        <v>0</v>
      </c>
      <c r="AC98" s="100">
        <v>0.2900064</v>
      </c>
      <c r="AD98" s="100">
        <v>1.7218248</v>
      </c>
      <c r="AE98" s="100">
        <v>3.6519366999999998</v>
      </c>
      <c r="AF98" s="100">
        <v>12.195874999999999</v>
      </c>
      <c r="AG98" s="100">
        <v>23.938679</v>
      </c>
      <c r="AH98" s="100">
        <v>36.009366</v>
      </c>
      <c r="AI98" s="100">
        <v>57.361099000000003</v>
      </c>
      <c r="AJ98" s="100">
        <v>64.687381000000002</v>
      </c>
      <c r="AK98" s="100">
        <v>71.063986999999997</v>
      </c>
      <c r="AL98" s="100">
        <v>88.826128999999995</v>
      </c>
      <c r="AM98" s="100">
        <v>110.18171</v>
      </c>
      <c r="AN98" s="100">
        <v>112.63758</v>
      </c>
      <c r="AO98" s="100">
        <v>147.8527</v>
      </c>
      <c r="AP98" s="100">
        <v>212.67507000000001</v>
      </c>
      <c r="AQ98" s="100">
        <v>28.989597</v>
      </c>
      <c r="AR98" s="100">
        <v>31.094503</v>
      </c>
      <c r="AS98" s="128"/>
      <c r="AT98" s="123">
        <v>1991</v>
      </c>
      <c r="AU98" s="100">
        <v>0</v>
      </c>
      <c r="AV98" s="100">
        <v>0</v>
      </c>
      <c r="AW98" s="100">
        <v>0</v>
      </c>
      <c r="AX98" s="100">
        <v>0</v>
      </c>
      <c r="AY98" s="100">
        <v>0.14318810000000001</v>
      </c>
      <c r="AZ98" s="100">
        <v>0.85734920000000003</v>
      </c>
      <c r="BA98" s="100">
        <v>1.8236208</v>
      </c>
      <c r="BB98" s="100">
        <v>6.0976205999999999</v>
      </c>
      <c r="BC98" s="100">
        <v>11.821325999999999</v>
      </c>
      <c r="BD98" s="100">
        <v>17.587415</v>
      </c>
      <c r="BE98" s="100">
        <v>27.98329</v>
      </c>
      <c r="BF98" s="100">
        <v>32.371375</v>
      </c>
      <c r="BG98" s="100">
        <v>35.827311999999999</v>
      </c>
      <c r="BH98" s="100">
        <v>46.917589</v>
      </c>
      <c r="BI98" s="100">
        <v>61.673405000000002</v>
      </c>
      <c r="BJ98" s="100">
        <v>66.320757999999998</v>
      </c>
      <c r="BK98" s="100">
        <v>93.548219000000003</v>
      </c>
      <c r="BL98" s="100">
        <v>153.64966999999999</v>
      </c>
      <c r="BM98" s="100">
        <v>14.626213</v>
      </c>
      <c r="BN98" s="100">
        <v>17.025507000000001</v>
      </c>
      <c r="BO98" s="128"/>
      <c r="BP98" s="123">
        <v>1991</v>
      </c>
    </row>
    <row r="99" spans="1:68">
      <c r="A99" s="128"/>
      <c r="B99" s="123">
        <v>1992</v>
      </c>
      <c r="C99" s="100">
        <v>0</v>
      </c>
      <c r="D99" s="100">
        <v>0</v>
      </c>
      <c r="E99" s="100">
        <v>0</v>
      </c>
      <c r="F99" s="100">
        <v>0</v>
      </c>
      <c r="G99" s="100">
        <v>0</v>
      </c>
      <c r="H99" s="100">
        <v>0</v>
      </c>
      <c r="I99" s="100">
        <v>0</v>
      </c>
      <c r="J99" s="100">
        <v>0</v>
      </c>
      <c r="K99" s="100">
        <v>0</v>
      </c>
      <c r="L99" s="100">
        <v>0</v>
      </c>
      <c r="M99" s="100">
        <v>0.2243551</v>
      </c>
      <c r="N99" s="100">
        <v>0.2675285</v>
      </c>
      <c r="O99" s="100">
        <v>0.82788309999999998</v>
      </c>
      <c r="P99" s="100">
        <v>0.92398100000000005</v>
      </c>
      <c r="Q99" s="100">
        <v>0.4183365</v>
      </c>
      <c r="R99" s="100">
        <v>3.0874679999999999</v>
      </c>
      <c r="S99" s="100">
        <v>3.3971238000000001</v>
      </c>
      <c r="T99" s="100">
        <v>4.2283298</v>
      </c>
      <c r="U99" s="100">
        <v>0.21818380000000001</v>
      </c>
      <c r="V99" s="100">
        <v>0.30835459999999998</v>
      </c>
      <c r="W99" s="128"/>
      <c r="X99" s="123">
        <v>1992</v>
      </c>
      <c r="Y99" s="100">
        <v>0</v>
      </c>
      <c r="Z99" s="100">
        <v>0</v>
      </c>
      <c r="AA99" s="100">
        <v>0</v>
      </c>
      <c r="AB99" s="100">
        <v>0</v>
      </c>
      <c r="AC99" s="100">
        <v>0.14186309999999999</v>
      </c>
      <c r="AD99" s="100">
        <v>0.58075719999999997</v>
      </c>
      <c r="AE99" s="100">
        <v>4.6931054000000003</v>
      </c>
      <c r="AF99" s="100">
        <v>11.967378</v>
      </c>
      <c r="AG99" s="100">
        <v>21.678273000000001</v>
      </c>
      <c r="AH99" s="100">
        <v>37.170161</v>
      </c>
      <c r="AI99" s="100">
        <v>50.965273000000003</v>
      </c>
      <c r="AJ99" s="100">
        <v>60.923968000000002</v>
      </c>
      <c r="AK99" s="100">
        <v>66.040785999999997</v>
      </c>
      <c r="AL99" s="100">
        <v>78.838633000000002</v>
      </c>
      <c r="AM99" s="100">
        <v>100.24154</v>
      </c>
      <c r="AN99" s="100">
        <v>113.15331</v>
      </c>
      <c r="AO99" s="100">
        <v>143.39049</v>
      </c>
      <c r="AP99" s="100">
        <v>218.31791000000001</v>
      </c>
      <c r="AQ99" s="100">
        <v>27.798114999999999</v>
      </c>
      <c r="AR99" s="100">
        <v>29.472163999999999</v>
      </c>
      <c r="AS99" s="128"/>
      <c r="AT99" s="123">
        <v>1992</v>
      </c>
      <c r="AU99" s="100">
        <v>0</v>
      </c>
      <c r="AV99" s="100">
        <v>0</v>
      </c>
      <c r="AW99" s="100">
        <v>0</v>
      </c>
      <c r="AX99" s="100">
        <v>0</v>
      </c>
      <c r="AY99" s="100">
        <v>6.9991200000000003E-2</v>
      </c>
      <c r="AZ99" s="100">
        <v>0.28952899999999998</v>
      </c>
      <c r="BA99" s="100">
        <v>2.3448098000000002</v>
      </c>
      <c r="BB99" s="100">
        <v>5.9911686</v>
      </c>
      <c r="BC99" s="100">
        <v>10.740964</v>
      </c>
      <c r="BD99" s="100">
        <v>18.191476000000002</v>
      </c>
      <c r="BE99" s="100">
        <v>24.955724</v>
      </c>
      <c r="BF99" s="100">
        <v>30.277553000000001</v>
      </c>
      <c r="BG99" s="100">
        <v>33.548926000000002</v>
      </c>
      <c r="BH99" s="100">
        <v>41.488200999999997</v>
      </c>
      <c r="BI99" s="100">
        <v>55.332219000000002</v>
      </c>
      <c r="BJ99" s="100">
        <v>67.547167999999999</v>
      </c>
      <c r="BK99" s="100">
        <v>91.802458000000001</v>
      </c>
      <c r="BL99" s="100">
        <v>156.08869000000001</v>
      </c>
      <c r="BM99" s="100">
        <v>14.057162</v>
      </c>
      <c r="BN99" s="100">
        <v>16.199493</v>
      </c>
      <c r="BO99" s="128"/>
      <c r="BP99" s="123">
        <v>1992</v>
      </c>
    </row>
    <row r="100" spans="1:68">
      <c r="A100" s="128"/>
      <c r="B100" s="123">
        <v>1993</v>
      </c>
      <c r="C100" s="100">
        <v>0</v>
      </c>
      <c r="D100" s="100">
        <v>0</v>
      </c>
      <c r="E100" s="100">
        <v>0</v>
      </c>
      <c r="F100" s="100">
        <v>0</v>
      </c>
      <c r="G100" s="100">
        <v>0</v>
      </c>
      <c r="H100" s="100">
        <v>0</v>
      </c>
      <c r="I100" s="100">
        <v>0</v>
      </c>
      <c r="J100" s="100">
        <v>0</v>
      </c>
      <c r="K100" s="100">
        <v>0</v>
      </c>
      <c r="L100" s="100">
        <v>0</v>
      </c>
      <c r="M100" s="100">
        <v>0.21976809999999999</v>
      </c>
      <c r="N100" s="100">
        <v>0</v>
      </c>
      <c r="O100" s="100">
        <v>0</v>
      </c>
      <c r="P100" s="100">
        <v>1.5185382999999999</v>
      </c>
      <c r="Q100" s="100">
        <v>1.19929</v>
      </c>
      <c r="R100" s="100">
        <v>1.2266551999999999</v>
      </c>
      <c r="S100" s="100">
        <v>3.2235881000000002</v>
      </c>
      <c r="T100" s="100">
        <v>3.9785159999999999</v>
      </c>
      <c r="U100" s="100">
        <v>0.1821913</v>
      </c>
      <c r="V100" s="100">
        <v>0.24952830000000001</v>
      </c>
      <c r="W100" s="128"/>
      <c r="X100" s="123">
        <v>1993</v>
      </c>
      <c r="Y100" s="100">
        <v>0</v>
      </c>
      <c r="Z100" s="100">
        <v>0.16053190000000001</v>
      </c>
      <c r="AA100" s="100">
        <v>0</v>
      </c>
      <c r="AB100" s="100">
        <v>0</v>
      </c>
      <c r="AC100" s="100">
        <v>0</v>
      </c>
      <c r="AD100" s="100">
        <v>0.29444369999999997</v>
      </c>
      <c r="AE100" s="100">
        <v>5.4826664999999997</v>
      </c>
      <c r="AF100" s="100">
        <v>10.917396</v>
      </c>
      <c r="AG100" s="100">
        <v>18.262494</v>
      </c>
      <c r="AH100" s="100">
        <v>36.019275999999998</v>
      </c>
      <c r="AI100" s="100">
        <v>53.101595000000003</v>
      </c>
      <c r="AJ100" s="100">
        <v>68.532601999999997</v>
      </c>
      <c r="AK100" s="100">
        <v>78.571886000000006</v>
      </c>
      <c r="AL100" s="100">
        <v>90.787340999999998</v>
      </c>
      <c r="AM100" s="100">
        <v>88.785617000000002</v>
      </c>
      <c r="AN100" s="100">
        <v>132.38168999999999</v>
      </c>
      <c r="AO100" s="100">
        <v>165.78396000000001</v>
      </c>
      <c r="AP100" s="100">
        <v>224.63774000000001</v>
      </c>
      <c r="AQ100" s="100">
        <v>29.832274999999999</v>
      </c>
      <c r="AR100" s="100">
        <v>31.185168999999998</v>
      </c>
      <c r="AS100" s="128"/>
      <c r="AT100" s="123">
        <v>1993</v>
      </c>
      <c r="AU100" s="100">
        <v>0</v>
      </c>
      <c r="AV100" s="100">
        <v>7.8302399999999994E-2</v>
      </c>
      <c r="AW100" s="100">
        <v>0</v>
      </c>
      <c r="AX100" s="100">
        <v>0</v>
      </c>
      <c r="AY100" s="100">
        <v>0</v>
      </c>
      <c r="AZ100" s="100">
        <v>0.14676600000000001</v>
      </c>
      <c r="BA100" s="100">
        <v>2.7407490999999999</v>
      </c>
      <c r="BB100" s="100">
        <v>5.4689158000000004</v>
      </c>
      <c r="BC100" s="100">
        <v>9.0877444999999994</v>
      </c>
      <c r="BD100" s="100">
        <v>17.658349000000001</v>
      </c>
      <c r="BE100" s="100">
        <v>26.008914999999998</v>
      </c>
      <c r="BF100" s="100">
        <v>33.912976999999998</v>
      </c>
      <c r="BG100" s="100">
        <v>39.371673000000001</v>
      </c>
      <c r="BH100" s="100">
        <v>47.811281000000001</v>
      </c>
      <c r="BI100" s="100">
        <v>49.175141000000004</v>
      </c>
      <c r="BJ100" s="100">
        <v>77.925252999999998</v>
      </c>
      <c r="BK100" s="100">
        <v>105.53522</v>
      </c>
      <c r="BL100" s="100">
        <v>160.07078000000001</v>
      </c>
      <c r="BM100" s="100">
        <v>15.066793000000001</v>
      </c>
      <c r="BN100" s="100">
        <v>17.107780999999999</v>
      </c>
      <c r="BO100" s="128"/>
      <c r="BP100" s="123">
        <v>1993</v>
      </c>
    </row>
    <row r="101" spans="1:68">
      <c r="A101" s="128"/>
      <c r="B101" s="123">
        <v>1994</v>
      </c>
      <c r="C101" s="100">
        <v>0</v>
      </c>
      <c r="D101" s="100">
        <v>0</v>
      </c>
      <c r="E101" s="100">
        <v>0</v>
      </c>
      <c r="F101" s="100">
        <v>0</v>
      </c>
      <c r="G101" s="100">
        <v>0</v>
      </c>
      <c r="H101" s="100">
        <v>0</v>
      </c>
      <c r="I101" s="100">
        <v>0</v>
      </c>
      <c r="J101" s="100">
        <v>0</v>
      </c>
      <c r="K101" s="100">
        <v>0</v>
      </c>
      <c r="L101" s="100">
        <v>0</v>
      </c>
      <c r="M101" s="100">
        <v>0.21123739999999999</v>
      </c>
      <c r="N101" s="100">
        <v>0</v>
      </c>
      <c r="O101" s="100">
        <v>0.28231600000000001</v>
      </c>
      <c r="P101" s="100">
        <v>2.1114419</v>
      </c>
      <c r="Q101" s="100">
        <v>1.1402942</v>
      </c>
      <c r="R101" s="100">
        <v>1.2279582</v>
      </c>
      <c r="S101" s="100">
        <v>2.0346915000000001</v>
      </c>
      <c r="T101" s="100">
        <v>1.8805476000000001</v>
      </c>
      <c r="U101" s="100">
        <v>0.19179399999999999</v>
      </c>
      <c r="V101" s="100">
        <v>0.23097409999999999</v>
      </c>
      <c r="W101" s="128"/>
      <c r="X101" s="123">
        <v>1994</v>
      </c>
      <c r="Y101" s="100">
        <v>0</v>
      </c>
      <c r="Z101" s="100">
        <v>0</v>
      </c>
      <c r="AA101" s="100">
        <v>0</v>
      </c>
      <c r="AB101" s="100">
        <v>0</v>
      </c>
      <c r="AC101" s="100">
        <v>0.14145969999999999</v>
      </c>
      <c r="AD101" s="100">
        <v>0.29535509999999998</v>
      </c>
      <c r="AE101" s="100">
        <v>2.5929150999999999</v>
      </c>
      <c r="AF101" s="100">
        <v>12.784528</v>
      </c>
      <c r="AG101" s="100">
        <v>21.663844000000001</v>
      </c>
      <c r="AH101" s="100">
        <v>36.171294000000003</v>
      </c>
      <c r="AI101" s="100">
        <v>54.016240000000003</v>
      </c>
      <c r="AJ101" s="100">
        <v>66.055351000000002</v>
      </c>
      <c r="AK101" s="100">
        <v>75.026133000000002</v>
      </c>
      <c r="AL101" s="100">
        <v>83.747591999999997</v>
      </c>
      <c r="AM101" s="100">
        <v>99.240212</v>
      </c>
      <c r="AN101" s="100">
        <v>123.24486</v>
      </c>
      <c r="AO101" s="100">
        <v>152.93362999999999</v>
      </c>
      <c r="AP101" s="100">
        <v>217.95749000000001</v>
      </c>
      <c r="AQ101" s="100">
        <v>29.692038</v>
      </c>
      <c r="AR101" s="100">
        <v>30.703099000000002</v>
      </c>
      <c r="AS101" s="128"/>
      <c r="AT101" s="123">
        <v>1994</v>
      </c>
      <c r="AU101" s="100">
        <v>0</v>
      </c>
      <c r="AV101" s="100">
        <v>0</v>
      </c>
      <c r="AW101" s="100">
        <v>0</v>
      </c>
      <c r="AX101" s="100">
        <v>0</v>
      </c>
      <c r="AY101" s="100">
        <v>6.9698800000000005E-2</v>
      </c>
      <c r="AZ101" s="100">
        <v>0.1473178</v>
      </c>
      <c r="BA101" s="100">
        <v>1.2961834000000001</v>
      </c>
      <c r="BB101" s="100">
        <v>6.4036701000000003</v>
      </c>
      <c r="BC101" s="100">
        <v>10.816426999999999</v>
      </c>
      <c r="BD101" s="100">
        <v>17.777293</v>
      </c>
      <c r="BE101" s="100">
        <v>26.483136999999999</v>
      </c>
      <c r="BF101" s="100">
        <v>32.678856000000003</v>
      </c>
      <c r="BG101" s="100">
        <v>37.741748000000001</v>
      </c>
      <c r="BH101" s="100">
        <v>44.235514000000002</v>
      </c>
      <c r="BI101" s="100">
        <v>54.702896000000003</v>
      </c>
      <c r="BJ101" s="100">
        <v>72.296199000000001</v>
      </c>
      <c r="BK101" s="100">
        <v>96.968691000000007</v>
      </c>
      <c r="BL101" s="100">
        <v>154.2174</v>
      </c>
      <c r="BM101" s="100">
        <v>15.006626000000001</v>
      </c>
      <c r="BN101" s="100">
        <v>16.78829</v>
      </c>
      <c r="BO101" s="128"/>
      <c r="BP101" s="123">
        <v>1994</v>
      </c>
    </row>
    <row r="102" spans="1:68">
      <c r="A102" s="128"/>
      <c r="B102" s="123">
        <v>1995</v>
      </c>
      <c r="C102" s="100">
        <v>0</v>
      </c>
      <c r="D102" s="100">
        <v>0</v>
      </c>
      <c r="E102" s="100">
        <v>0</v>
      </c>
      <c r="F102" s="100">
        <v>0</v>
      </c>
      <c r="G102" s="100">
        <v>0</v>
      </c>
      <c r="H102" s="100">
        <v>0</v>
      </c>
      <c r="I102" s="100">
        <v>0</v>
      </c>
      <c r="J102" s="100">
        <v>0.14113210000000001</v>
      </c>
      <c r="K102" s="100">
        <v>0.15072289999999999</v>
      </c>
      <c r="L102" s="100">
        <v>0</v>
      </c>
      <c r="M102" s="100">
        <v>0.20230419999999999</v>
      </c>
      <c r="N102" s="100">
        <v>0.74048659999999999</v>
      </c>
      <c r="O102" s="100">
        <v>0.85197259999999997</v>
      </c>
      <c r="P102" s="100">
        <v>1.1979382999999999</v>
      </c>
      <c r="Q102" s="100">
        <v>1.4869502000000001</v>
      </c>
      <c r="R102" s="100">
        <v>4.1446604999999996</v>
      </c>
      <c r="S102" s="100">
        <v>0.97815770000000002</v>
      </c>
      <c r="T102" s="100">
        <v>1.7670030000000001</v>
      </c>
      <c r="U102" s="100">
        <v>0.29016459999999999</v>
      </c>
      <c r="V102" s="100">
        <v>0.35310780000000003</v>
      </c>
      <c r="W102" s="128"/>
      <c r="X102" s="123">
        <v>1995</v>
      </c>
      <c r="Y102" s="100">
        <v>0</v>
      </c>
      <c r="Z102" s="100">
        <v>0</v>
      </c>
      <c r="AA102" s="100">
        <v>0</v>
      </c>
      <c r="AB102" s="100">
        <v>0</v>
      </c>
      <c r="AC102" s="100">
        <v>0.14263039999999999</v>
      </c>
      <c r="AD102" s="100">
        <v>0.7306705</v>
      </c>
      <c r="AE102" s="100">
        <v>3.5679145999999999</v>
      </c>
      <c r="AF102" s="100">
        <v>8.1680361999999995</v>
      </c>
      <c r="AG102" s="100">
        <v>18.331668000000001</v>
      </c>
      <c r="AH102" s="100">
        <v>34.335797999999997</v>
      </c>
      <c r="AI102" s="100">
        <v>47.667960999999998</v>
      </c>
      <c r="AJ102" s="100">
        <v>64.218413999999996</v>
      </c>
      <c r="AK102" s="100">
        <v>76.820693000000006</v>
      </c>
      <c r="AL102" s="100">
        <v>91.549396000000002</v>
      </c>
      <c r="AM102" s="100">
        <v>91.384379999999993</v>
      </c>
      <c r="AN102" s="100">
        <v>123.42653</v>
      </c>
      <c r="AO102" s="100">
        <v>153.68226000000001</v>
      </c>
      <c r="AP102" s="100">
        <v>213.74547999999999</v>
      </c>
      <c r="AQ102" s="100">
        <v>29.067543000000001</v>
      </c>
      <c r="AR102" s="100">
        <v>29.602349</v>
      </c>
      <c r="AS102" s="128"/>
      <c r="AT102" s="123">
        <v>1995</v>
      </c>
      <c r="AU102" s="100">
        <v>0</v>
      </c>
      <c r="AV102" s="100">
        <v>0</v>
      </c>
      <c r="AW102" s="100">
        <v>0</v>
      </c>
      <c r="AX102" s="100">
        <v>0</v>
      </c>
      <c r="AY102" s="100">
        <v>7.0281499999999997E-2</v>
      </c>
      <c r="AZ102" s="100">
        <v>0.36424699999999999</v>
      </c>
      <c r="BA102" s="100">
        <v>1.7846196999999999</v>
      </c>
      <c r="BB102" s="100">
        <v>4.1589098</v>
      </c>
      <c r="BC102" s="100">
        <v>9.2551904</v>
      </c>
      <c r="BD102" s="100">
        <v>16.91151</v>
      </c>
      <c r="BE102" s="100">
        <v>23.440290999999998</v>
      </c>
      <c r="BF102" s="100">
        <v>32.035760000000003</v>
      </c>
      <c r="BG102" s="100">
        <v>39.010765999999997</v>
      </c>
      <c r="BH102" s="100">
        <v>47.617522000000001</v>
      </c>
      <c r="BI102" s="100">
        <v>50.446485000000003</v>
      </c>
      <c r="BJ102" s="100">
        <v>73.240179999999995</v>
      </c>
      <c r="BK102" s="100">
        <v>96.709681000000003</v>
      </c>
      <c r="BL102" s="100">
        <v>150.73767000000001</v>
      </c>
      <c r="BM102" s="100">
        <v>14.746001</v>
      </c>
      <c r="BN102" s="100">
        <v>16.257529000000002</v>
      </c>
      <c r="BO102" s="128"/>
      <c r="BP102" s="123">
        <v>1995</v>
      </c>
    </row>
    <row r="103" spans="1:68">
      <c r="A103" s="128"/>
      <c r="B103" s="123">
        <v>1996</v>
      </c>
      <c r="C103" s="100">
        <v>0</v>
      </c>
      <c r="D103" s="100">
        <v>0</v>
      </c>
      <c r="E103" s="100">
        <v>0</v>
      </c>
      <c r="F103" s="100">
        <v>0</v>
      </c>
      <c r="G103" s="100">
        <v>0</v>
      </c>
      <c r="H103" s="100">
        <v>0</v>
      </c>
      <c r="I103" s="100">
        <v>0</v>
      </c>
      <c r="J103" s="100">
        <v>0</v>
      </c>
      <c r="K103" s="100">
        <v>0.14849019999999999</v>
      </c>
      <c r="L103" s="100">
        <v>0.15346180000000001</v>
      </c>
      <c r="M103" s="100">
        <v>0.38836379999999998</v>
      </c>
      <c r="N103" s="100">
        <v>0.4787014</v>
      </c>
      <c r="O103" s="100">
        <v>0.28401749999999998</v>
      </c>
      <c r="P103" s="100">
        <v>0.89342080000000001</v>
      </c>
      <c r="Q103" s="100">
        <v>0.72793450000000004</v>
      </c>
      <c r="R103" s="100">
        <v>2.2382506000000002</v>
      </c>
      <c r="S103" s="100">
        <v>0.9493431</v>
      </c>
      <c r="T103" s="100">
        <v>4.9997499999999997</v>
      </c>
      <c r="U103" s="100">
        <v>0.22062090000000001</v>
      </c>
      <c r="V103" s="100">
        <v>0.28465439999999997</v>
      </c>
      <c r="W103" s="128"/>
      <c r="X103" s="123">
        <v>1996</v>
      </c>
      <c r="Y103" s="100">
        <v>0</v>
      </c>
      <c r="Z103" s="100">
        <v>0</v>
      </c>
      <c r="AA103" s="100">
        <v>0</v>
      </c>
      <c r="AB103" s="100">
        <v>0</v>
      </c>
      <c r="AC103" s="100">
        <v>0</v>
      </c>
      <c r="AD103" s="100">
        <v>1.2794032</v>
      </c>
      <c r="AE103" s="100">
        <v>4.0226768000000002</v>
      </c>
      <c r="AF103" s="100">
        <v>12.664815000000001</v>
      </c>
      <c r="AG103" s="100">
        <v>20.554801999999999</v>
      </c>
      <c r="AH103" s="100">
        <v>30.290855000000001</v>
      </c>
      <c r="AI103" s="100">
        <v>47.477528999999997</v>
      </c>
      <c r="AJ103" s="100">
        <v>60.413276000000003</v>
      </c>
      <c r="AK103" s="100">
        <v>74.104337999999998</v>
      </c>
      <c r="AL103" s="100">
        <v>83.569642000000002</v>
      </c>
      <c r="AM103" s="100">
        <v>92.805712999999997</v>
      </c>
      <c r="AN103" s="100">
        <v>117.47588</v>
      </c>
      <c r="AO103" s="100">
        <v>146.24208999999999</v>
      </c>
      <c r="AP103" s="100">
        <v>198.00996000000001</v>
      </c>
      <c r="AQ103" s="100">
        <v>28.637112999999999</v>
      </c>
      <c r="AR103" s="100">
        <v>28.838884</v>
      </c>
      <c r="AS103" s="128"/>
      <c r="AT103" s="123">
        <v>1996</v>
      </c>
      <c r="AU103" s="100">
        <v>0</v>
      </c>
      <c r="AV103" s="100">
        <v>0</v>
      </c>
      <c r="AW103" s="100">
        <v>0</v>
      </c>
      <c r="AX103" s="100">
        <v>0</v>
      </c>
      <c r="AY103" s="100">
        <v>0</v>
      </c>
      <c r="AZ103" s="100">
        <v>0.63839659999999998</v>
      </c>
      <c r="BA103" s="100">
        <v>2.0156133999999999</v>
      </c>
      <c r="BB103" s="100">
        <v>6.3440006999999996</v>
      </c>
      <c r="BC103" s="100">
        <v>10.372783</v>
      </c>
      <c r="BD103" s="100">
        <v>15.052949</v>
      </c>
      <c r="BE103" s="100">
        <v>23.466462</v>
      </c>
      <c r="BF103" s="100">
        <v>29.999866000000001</v>
      </c>
      <c r="BG103" s="100">
        <v>37.341087999999999</v>
      </c>
      <c r="BH103" s="100">
        <v>43.264462999999999</v>
      </c>
      <c r="BI103" s="100">
        <v>50.653075000000001</v>
      </c>
      <c r="BJ103" s="100">
        <v>68.594920000000002</v>
      </c>
      <c r="BK103" s="100">
        <v>91.791426999999999</v>
      </c>
      <c r="BL103" s="100">
        <v>140.36484999999999</v>
      </c>
      <c r="BM103" s="100">
        <v>14.502243</v>
      </c>
      <c r="BN103" s="100">
        <v>15.742587</v>
      </c>
      <c r="BO103" s="128"/>
      <c r="BP103" s="123">
        <v>1996</v>
      </c>
    </row>
    <row r="104" spans="1:68">
      <c r="A104" s="128"/>
      <c r="B104" s="124">
        <v>1997</v>
      </c>
      <c r="C104" s="100">
        <v>0</v>
      </c>
      <c r="D104" s="100">
        <v>0</v>
      </c>
      <c r="E104" s="100">
        <v>0</v>
      </c>
      <c r="F104" s="100">
        <v>0</v>
      </c>
      <c r="G104" s="100">
        <v>0</v>
      </c>
      <c r="H104" s="100">
        <v>0</v>
      </c>
      <c r="I104" s="100">
        <v>0</v>
      </c>
      <c r="J104" s="100">
        <v>0</v>
      </c>
      <c r="K104" s="100">
        <v>0</v>
      </c>
      <c r="L104" s="100">
        <v>0.1544683</v>
      </c>
      <c r="M104" s="100">
        <v>0</v>
      </c>
      <c r="N104" s="100">
        <v>0</v>
      </c>
      <c r="O104" s="100">
        <v>0.27801559999999997</v>
      </c>
      <c r="P104" s="100">
        <v>0.5957363</v>
      </c>
      <c r="Q104" s="100">
        <v>1.069553</v>
      </c>
      <c r="R104" s="100">
        <v>3.1740826000000002</v>
      </c>
      <c r="S104" s="100">
        <v>4.6225674000000003</v>
      </c>
      <c r="T104" s="100">
        <v>1.5724259</v>
      </c>
      <c r="U104" s="100">
        <v>0.20751020000000001</v>
      </c>
      <c r="V104" s="100">
        <v>0.26368570000000002</v>
      </c>
      <c r="W104" s="128"/>
      <c r="X104" s="124">
        <v>1997</v>
      </c>
      <c r="Y104" s="100">
        <v>0</v>
      </c>
      <c r="Z104" s="100">
        <v>0</v>
      </c>
      <c r="AA104" s="100">
        <v>0</v>
      </c>
      <c r="AB104" s="100">
        <v>0</v>
      </c>
      <c r="AC104" s="100">
        <v>0.1502966</v>
      </c>
      <c r="AD104" s="100">
        <v>0.8316907</v>
      </c>
      <c r="AE104" s="100">
        <v>5.1923921999999996</v>
      </c>
      <c r="AF104" s="100">
        <v>11.359672</v>
      </c>
      <c r="AG104" s="100">
        <v>19.603657999999999</v>
      </c>
      <c r="AH104" s="100">
        <v>32.982560999999997</v>
      </c>
      <c r="AI104" s="100">
        <v>50.702634000000003</v>
      </c>
      <c r="AJ104" s="100">
        <v>56.328614999999999</v>
      </c>
      <c r="AK104" s="100">
        <v>66.071562</v>
      </c>
      <c r="AL104" s="100">
        <v>81.046527999999995</v>
      </c>
      <c r="AM104" s="100">
        <v>90.850414999999998</v>
      </c>
      <c r="AN104" s="100">
        <v>114.06218</v>
      </c>
      <c r="AO104" s="100">
        <v>136.36846</v>
      </c>
      <c r="AP104" s="100">
        <v>183.66893999999999</v>
      </c>
      <c r="AQ104" s="100">
        <v>28.154088999999999</v>
      </c>
      <c r="AR104" s="100">
        <v>27.976037999999999</v>
      </c>
      <c r="AS104" s="128"/>
      <c r="AT104" s="124">
        <v>1997</v>
      </c>
      <c r="AU104" s="100">
        <v>0</v>
      </c>
      <c r="AV104" s="100">
        <v>0</v>
      </c>
      <c r="AW104" s="100">
        <v>0</v>
      </c>
      <c r="AX104" s="100">
        <v>0</v>
      </c>
      <c r="AY104" s="100">
        <v>7.4108099999999996E-2</v>
      </c>
      <c r="AZ104" s="100">
        <v>0.41577069999999999</v>
      </c>
      <c r="BA104" s="100">
        <v>2.6057953</v>
      </c>
      <c r="BB104" s="100">
        <v>5.6997185000000004</v>
      </c>
      <c r="BC104" s="100">
        <v>9.8392341999999999</v>
      </c>
      <c r="BD104" s="100">
        <v>16.470958</v>
      </c>
      <c r="BE104" s="100">
        <v>24.871627</v>
      </c>
      <c r="BF104" s="100">
        <v>27.722404999999998</v>
      </c>
      <c r="BG104" s="100">
        <v>33.267676000000002</v>
      </c>
      <c r="BH104" s="100">
        <v>41.682758999999997</v>
      </c>
      <c r="BI104" s="100">
        <v>49.390684</v>
      </c>
      <c r="BJ104" s="100">
        <v>66.868548000000004</v>
      </c>
      <c r="BK104" s="100">
        <v>86.731779000000003</v>
      </c>
      <c r="BL104" s="100">
        <v>129.10338999999999</v>
      </c>
      <c r="BM104" s="100">
        <v>14.264749</v>
      </c>
      <c r="BN104" s="100">
        <v>15.205204</v>
      </c>
      <c r="BO104" s="128"/>
      <c r="BP104" s="124">
        <v>1997</v>
      </c>
    </row>
    <row r="105" spans="1:68">
      <c r="A105" s="128"/>
      <c r="B105" s="124">
        <v>1998</v>
      </c>
      <c r="C105" s="100">
        <v>0</v>
      </c>
      <c r="D105" s="100">
        <v>0</v>
      </c>
      <c r="E105" s="100">
        <v>0</v>
      </c>
      <c r="F105" s="100">
        <v>0</v>
      </c>
      <c r="G105" s="100">
        <v>0</v>
      </c>
      <c r="H105" s="100">
        <v>0</v>
      </c>
      <c r="I105" s="100">
        <v>0</v>
      </c>
      <c r="J105" s="100">
        <v>0</v>
      </c>
      <c r="K105" s="100">
        <v>0</v>
      </c>
      <c r="L105" s="100">
        <v>0.1534326</v>
      </c>
      <c r="M105" s="100">
        <v>0.1698093</v>
      </c>
      <c r="N105" s="100">
        <v>0.22394459999999999</v>
      </c>
      <c r="O105" s="100">
        <v>0.54067350000000003</v>
      </c>
      <c r="P105" s="100">
        <v>0.59955990000000003</v>
      </c>
      <c r="Q105" s="100">
        <v>1.3951331</v>
      </c>
      <c r="R105" s="100">
        <v>1.5029382</v>
      </c>
      <c r="S105" s="100">
        <v>3.6310490999999998</v>
      </c>
      <c r="T105" s="100">
        <v>1.4738610999999999</v>
      </c>
      <c r="U105" s="100">
        <v>0.20555780000000001</v>
      </c>
      <c r="V105" s="100">
        <v>0.2456797</v>
      </c>
      <c r="W105" s="128"/>
      <c r="X105" s="124">
        <v>1998</v>
      </c>
      <c r="Y105" s="100">
        <v>0</v>
      </c>
      <c r="Z105" s="100">
        <v>0</v>
      </c>
      <c r="AA105" s="100">
        <v>0</v>
      </c>
      <c r="AB105" s="100">
        <v>0</v>
      </c>
      <c r="AC105" s="100">
        <v>0.30870819999999999</v>
      </c>
      <c r="AD105" s="100">
        <v>0.96043029999999996</v>
      </c>
      <c r="AE105" s="100">
        <v>3.9670283</v>
      </c>
      <c r="AF105" s="100">
        <v>9.0816452999999999</v>
      </c>
      <c r="AG105" s="100">
        <v>18.314755999999999</v>
      </c>
      <c r="AH105" s="100">
        <v>31.827840999999999</v>
      </c>
      <c r="AI105" s="100">
        <v>46.528941000000003</v>
      </c>
      <c r="AJ105" s="100">
        <v>52.664548000000003</v>
      </c>
      <c r="AK105" s="100">
        <v>68.851370000000003</v>
      </c>
      <c r="AL105" s="100">
        <v>72.604483999999999</v>
      </c>
      <c r="AM105" s="100">
        <v>81.403790000000001</v>
      </c>
      <c r="AN105" s="100">
        <v>112.22883</v>
      </c>
      <c r="AO105" s="100">
        <v>130.34857</v>
      </c>
      <c r="AP105" s="100">
        <v>201.38145</v>
      </c>
      <c r="AQ105" s="100">
        <v>27.305420999999999</v>
      </c>
      <c r="AR105" s="100">
        <v>26.680116999999999</v>
      </c>
      <c r="AS105" s="128"/>
      <c r="AT105" s="124">
        <v>1998</v>
      </c>
      <c r="AU105" s="100">
        <v>0</v>
      </c>
      <c r="AV105" s="100">
        <v>0</v>
      </c>
      <c r="AW105" s="100">
        <v>0</v>
      </c>
      <c r="AX105" s="100">
        <v>0</v>
      </c>
      <c r="AY105" s="100">
        <v>0.15213270000000001</v>
      </c>
      <c r="AZ105" s="100">
        <v>0.4809023</v>
      </c>
      <c r="BA105" s="100">
        <v>1.9932656</v>
      </c>
      <c r="BB105" s="100">
        <v>4.5596119000000002</v>
      </c>
      <c r="BC105" s="100">
        <v>9.2077387999999996</v>
      </c>
      <c r="BD105" s="100">
        <v>15.973877</v>
      </c>
      <c r="BE105" s="100">
        <v>22.962033000000002</v>
      </c>
      <c r="BF105" s="100">
        <v>25.980862999999999</v>
      </c>
      <c r="BG105" s="100">
        <v>34.716968999999999</v>
      </c>
      <c r="BH105" s="100">
        <v>37.316502999999997</v>
      </c>
      <c r="BI105" s="100">
        <v>44.160575999999999</v>
      </c>
      <c r="BJ105" s="100">
        <v>64.893343999999999</v>
      </c>
      <c r="BK105" s="100">
        <v>82.413619999999995</v>
      </c>
      <c r="BL105" s="100">
        <v>140.76828</v>
      </c>
      <c r="BM105" s="100">
        <v>13.843818000000001</v>
      </c>
      <c r="BN105" s="100">
        <v>14.548888</v>
      </c>
      <c r="BO105" s="128"/>
      <c r="BP105" s="124">
        <v>1998</v>
      </c>
    </row>
    <row r="106" spans="1:68">
      <c r="A106" s="128"/>
      <c r="B106" s="124">
        <v>1999</v>
      </c>
      <c r="C106" s="100">
        <v>0</v>
      </c>
      <c r="D106" s="100">
        <v>0</v>
      </c>
      <c r="E106" s="100">
        <v>0</v>
      </c>
      <c r="F106" s="100">
        <v>0</v>
      </c>
      <c r="G106" s="100">
        <v>0</v>
      </c>
      <c r="H106" s="100">
        <v>0</v>
      </c>
      <c r="I106" s="100">
        <v>0</v>
      </c>
      <c r="J106" s="100">
        <v>0.13387879999999999</v>
      </c>
      <c r="K106" s="100">
        <v>0.56966989999999995</v>
      </c>
      <c r="L106" s="100">
        <v>0</v>
      </c>
      <c r="M106" s="100">
        <v>0.16374630000000001</v>
      </c>
      <c r="N106" s="100">
        <v>0</v>
      </c>
      <c r="O106" s="100">
        <v>1.0453962999999999</v>
      </c>
      <c r="P106" s="100">
        <v>1.5068956</v>
      </c>
      <c r="Q106" s="100">
        <v>0.34151369999999998</v>
      </c>
      <c r="R106" s="100">
        <v>1.8963637</v>
      </c>
      <c r="S106" s="100">
        <v>1.7865757</v>
      </c>
      <c r="T106" s="100">
        <v>0</v>
      </c>
      <c r="U106" s="100">
        <v>0.23554330000000001</v>
      </c>
      <c r="V106" s="100">
        <v>0.25425120000000001</v>
      </c>
      <c r="W106" s="128"/>
      <c r="X106" s="124">
        <v>1999</v>
      </c>
      <c r="Y106" s="100">
        <v>0</v>
      </c>
      <c r="Z106" s="100">
        <v>0</v>
      </c>
      <c r="AA106" s="100">
        <v>0</v>
      </c>
      <c r="AB106" s="100">
        <v>0</v>
      </c>
      <c r="AC106" s="100">
        <v>0.31445899999999999</v>
      </c>
      <c r="AD106" s="100">
        <v>0.82471280000000002</v>
      </c>
      <c r="AE106" s="100">
        <v>2.8286462999999999</v>
      </c>
      <c r="AF106" s="100">
        <v>7.8251828000000003</v>
      </c>
      <c r="AG106" s="100">
        <v>19.841743999999998</v>
      </c>
      <c r="AH106" s="100">
        <v>30.677674</v>
      </c>
      <c r="AI106" s="100">
        <v>41.551082999999998</v>
      </c>
      <c r="AJ106" s="100">
        <v>57.782271999999999</v>
      </c>
      <c r="AK106" s="100">
        <v>68.861327000000003</v>
      </c>
      <c r="AL106" s="100">
        <v>61.620024999999998</v>
      </c>
      <c r="AM106" s="100">
        <v>86.917418999999995</v>
      </c>
      <c r="AN106" s="100">
        <v>98.137887000000006</v>
      </c>
      <c r="AO106" s="100">
        <v>127.47393</v>
      </c>
      <c r="AP106" s="100">
        <v>180.42563000000001</v>
      </c>
      <c r="AQ106" s="100">
        <v>26.445934999999999</v>
      </c>
      <c r="AR106" s="100">
        <v>25.539743999999999</v>
      </c>
      <c r="AS106" s="128"/>
      <c r="AT106" s="124">
        <v>1999</v>
      </c>
      <c r="AU106" s="100">
        <v>0</v>
      </c>
      <c r="AV106" s="100">
        <v>0</v>
      </c>
      <c r="AW106" s="100">
        <v>0</v>
      </c>
      <c r="AX106" s="100">
        <v>0</v>
      </c>
      <c r="AY106" s="100">
        <v>0.15496090000000001</v>
      </c>
      <c r="AZ106" s="100">
        <v>0.4131224</v>
      </c>
      <c r="BA106" s="100">
        <v>1.4238301</v>
      </c>
      <c r="BB106" s="100">
        <v>3.9975482000000002</v>
      </c>
      <c r="BC106" s="100">
        <v>10.263423</v>
      </c>
      <c r="BD106" s="100">
        <v>15.374886</v>
      </c>
      <c r="BE106" s="100">
        <v>20.578351000000001</v>
      </c>
      <c r="BF106" s="100">
        <v>28.376287000000001</v>
      </c>
      <c r="BG106" s="100">
        <v>34.922184000000001</v>
      </c>
      <c r="BH106" s="100">
        <v>32.107621000000002</v>
      </c>
      <c r="BI106" s="100">
        <v>46.302008000000001</v>
      </c>
      <c r="BJ106" s="100">
        <v>56.719762000000003</v>
      </c>
      <c r="BK106" s="100">
        <v>79.606999999999999</v>
      </c>
      <c r="BL106" s="100">
        <v>125.45361</v>
      </c>
      <c r="BM106" s="100">
        <v>13.432727</v>
      </c>
      <c r="BN106" s="100">
        <v>13.881584</v>
      </c>
      <c r="BO106" s="128"/>
      <c r="BP106" s="124">
        <v>1999</v>
      </c>
    </row>
    <row r="107" spans="1:68" s="92" customFormat="1">
      <c r="A107" s="126"/>
      <c r="B107" s="125">
        <v>2000</v>
      </c>
      <c r="C107" s="100">
        <v>0</v>
      </c>
      <c r="D107" s="100">
        <v>0</v>
      </c>
      <c r="E107" s="100">
        <v>0</v>
      </c>
      <c r="F107" s="100">
        <v>0</v>
      </c>
      <c r="G107" s="100">
        <v>0</v>
      </c>
      <c r="H107" s="100">
        <v>0</v>
      </c>
      <c r="I107" s="100">
        <v>0.14200289999999999</v>
      </c>
      <c r="J107" s="100">
        <v>0.26879589999999998</v>
      </c>
      <c r="K107" s="100">
        <v>0</v>
      </c>
      <c r="L107" s="100">
        <v>0.1507754</v>
      </c>
      <c r="M107" s="100">
        <v>0</v>
      </c>
      <c r="N107" s="100">
        <v>0.61592159999999996</v>
      </c>
      <c r="O107" s="100">
        <v>0.502216</v>
      </c>
      <c r="P107" s="100">
        <v>0.30311569999999999</v>
      </c>
      <c r="Q107" s="100">
        <v>0.33592559999999999</v>
      </c>
      <c r="R107" s="100">
        <v>1.8332561999999999</v>
      </c>
      <c r="S107" s="100">
        <v>0.84594499999999995</v>
      </c>
      <c r="T107" s="100">
        <v>3.8941821000000001</v>
      </c>
      <c r="U107" s="100">
        <v>0.2011973</v>
      </c>
      <c r="V107" s="100">
        <v>0.2335467</v>
      </c>
      <c r="W107" s="126"/>
      <c r="X107" s="125">
        <v>2000</v>
      </c>
      <c r="Y107" s="100">
        <v>0</v>
      </c>
      <c r="Z107" s="100">
        <v>0</v>
      </c>
      <c r="AA107" s="100">
        <v>0</v>
      </c>
      <c r="AB107" s="100">
        <v>0</v>
      </c>
      <c r="AC107" s="100">
        <v>0.15865009999999999</v>
      </c>
      <c r="AD107" s="100">
        <v>0.69340429999999997</v>
      </c>
      <c r="AE107" s="100">
        <v>3.2212705000000001</v>
      </c>
      <c r="AF107" s="100">
        <v>8.7754171000000003</v>
      </c>
      <c r="AG107" s="100">
        <v>16.833646000000002</v>
      </c>
      <c r="AH107" s="100">
        <v>27.901827000000001</v>
      </c>
      <c r="AI107" s="100">
        <v>41.179110999999999</v>
      </c>
      <c r="AJ107" s="100">
        <v>54.626457000000002</v>
      </c>
      <c r="AK107" s="100">
        <v>60.610979</v>
      </c>
      <c r="AL107" s="100">
        <v>62.994514000000002</v>
      </c>
      <c r="AM107" s="100">
        <v>86.569118000000003</v>
      </c>
      <c r="AN107" s="100">
        <v>98.276832999999996</v>
      </c>
      <c r="AO107" s="100">
        <v>125.52767</v>
      </c>
      <c r="AP107" s="100">
        <v>192.43584000000001</v>
      </c>
      <c r="AQ107" s="100">
        <v>26.196262000000001</v>
      </c>
      <c r="AR107" s="100">
        <v>24.832326999999999</v>
      </c>
      <c r="AS107" s="126"/>
      <c r="AT107" s="125">
        <v>2000</v>
      </c>
      <c r="AU107" s="100">
        <v>0</v>
      </c>
      <c r="AV107" s="100">
        <v>0</v>
      </c>
      <c r="AW107" s="100">
        <v>0</v>
      </c>
      <c r="AX107" s="100">
        <v>0</v>
      </c>
      <c r="AY107" s="100">
        <v>7.8133999999999995E-2</v>
      </c>
      <c r="AZ107" s="100">
        <v>0.34784569999999998</v>
      </c>
      <c r="BA107" s="100">
        <v>1.6922680999999999</v>
      </c>
      <c r="BB107" s="100">
        <v>4.5449685000000004</v>
      </c>
      <c r="BC107" s="100">
        <v>8.4693932000000007</v>
      </c>
      <c r="BD107" s="100">
        <v>14.098819000000001</v>
      </c>
      <c r="BE107" s="100">
        <v>20.404178999999999</v>
      </c>
      <c r="BF107" s="100">
        <v>27.152828</v>
      </c>
      <c r="BG107" s="100">
        <v>30.408061</v>
      </c>
      <c r="BH107" s="100">
        <v>32.253557999999998</v>
      </c>
      <c r="BI107" s="100">
        <v>45.771535999999998</v>
      </c>
      <c r="BJ107" s="100">
        <v>56.534382999999998</v>
      </c>
      <c r="BK107" s="100">
        <v>77.520894999999996</v>
      </c>
      <c r="BL107" s="100">
        <v>134.59593000000001</v>
      </c>
      <c r="BM107" s="100">
        <v>13.295635000000001</v>
      </c>
      <c r="BN107" s="100">
        <v>13.513828999999999</v>
      </c>
      <c r="BO107" s="126"/>
      <c r="BP107" s="125">
        <v>2000</v>
      </c>
    </row>
    <row r="108" spans="1:68">
      <c r="A108" s="128"/>
      <c r="B108" s="124">
        <v>2001</v>
      </c>
      <c r="C108" s="100">
        <v>0</v>
      </c>
      <c r="D108" s="100">
        <v>0</v>
      </c>
      <c r="E108" s="100">
        <v>0</v>
      </c>
      <c r="F108" s="100">
        <v>0</v>
      </c>
      <c r="G108" s="100">
        <v>0</v>
      </c>
      <c r="H108" s="100">
        <v>0</v>
      </c>
      <c r="I108" s="100">
        <v>0</v>
      </c>
      <c r="J108" s="100">
        <v>0.13570789999999999</v>
      </c>
      <c r="K108" s="100">
        <v>0</v>
      </c>
      <c r="L108" s="100">
        <v>0.14905199999999999</v>
      </c>
      <c r="M108" s="100">
        <v>0.15429000000000001</v>
      </c>
      <c r="N108" s="100">
        <v>0.39260339999999999</v>
      </c>
      <c r="O108" s="100">
        <v>0.97280290000000003</v>
      </c>
      <c r="P108" s="100">
        <v>0.60002219999999995</v>
      </c>
      <c r="Q108" s="100">
        <v>1.6583692999999999</v>
      </c>
      <c r="R108" s="100">
        <v>1.3284857999999999</v>
      </c>
      <c r="S108" s="100">
        <v>4.7102047000000002</v>
      </c>
      <c r="T108" s="100">
        <v>2.4579989000000002</v>
      </c>
      <c r="U108" s="100">
        <v>0.28237279999999998</v>
      </c>
      <c r="V108" s="100">
        <v>0.31762479999999998</v>
      </c>
      <c r="W108" s="128"/>
      <c r="X108" s="124">
        <v>2001</v>
      </c>
      <c r="Y108" s="100">
        <v>0</v>
      </c>
      <c r="Z108" s="100">
        <v>0</v>
      </c>
      <c r="AA108" s="100">
        <v>0</v>
      </c>
      <c r="AB108" s="100">
        <v>0</v>
      </c>
      <c r="AC108" s="100">
        <v>0.15733539999999999</v>
      </c>
      <c r="AD108" s="100">
        <v>0.28591440000000001</v>
      </c>
      <c r="AE108" s="100">
        <v>2.8565599000000002</v>
      </c>
      <c r="AF108" s="100">
        <v>8.4432858999999993</v>
      </c>
      <c r="AG108" s="100">
        <v>17.021438</v>
      </c>
      <c r="AH108" s="100">
        <v>27.232393999999999</v>
      </c>
      <c r="AI108" s="100">
        <v>40.692391999999998</v>
      </c>
      <c r="AJ108" s="100">
        <v>51.364404999999998</v>
      </c>
      <c r="AK108" s="100">
        <v>56.256708000000003</v>
      </c>
      <c r="AL108" s="100">
        <v>70.231037000000001</v>
      </c>
      <c r="AM108" s="100">
        <v>94.719179999999994</v>
      </c>
      <c r="AN108" s="100">
        <v>99.645894999999996</v>
      </c>
      <c r="AO108" s="100">
        <v>136.20308</v>
      </c>
      <c r="AP108" s="100">
        <v>178.49787000000001</v>
      </c>
      <c r="AQ108" s="100">
        <v>26.614159000000001</v>
      </c>
      <c r="AR108" s="100">
        <v>24.880696</v>
      </c>
      <c r="AS108" s="128"/>
      <c r="AT108" s="124">
        <v>2001</v>
      </c>
      <c r="AU108" s="100">
        <v>0</v>
      </c>
      <c r="AV108" s="100">
        <v>0</v>
      </c>
      <c r="AW108" s="100">
        <v>0</v>
      </c>
      <c r="AX108" s="100">
        <v>0</v>
      </c>
      <c r="AY108" s="100">
        <v>7.75116E-2</v>
      </c>
      <c r="AZ108" s="100">
        <v>0.1434918</v>
      </c>
      <c r="BA108" s="100">
        <v>1.4407235</v>
      </c>
      <c r="BB108" s="100">
        <v>4.3154833999999997</v>
      </c>
      <c r="BC108" s="100">
        <v>8.5704665999999996</v>
      </c>
      <c r="BD108" s="100">
        <v>13.775278</v>
      </c>
      <c r="BE108" s="100">
        <v>20.356273000000002</v>
      </c>
      <c r="BF108" s="100">
        <v>25.449635000000001</v>
      </c>
      <c r="BG108" s="100">
        <v>28.415075999999999</v>
      </c>
      <c r="BH108" s="100">
        <v>35.993616000000003</v>
      </c>
      <c r="BI108" s="100">
        <v>50.468170999999998</v>
      </c>
      <c r="BJ108" s="100">
        <v>56.605822000000003</v>
      </c>
      <c r="BK108" s="100">
        <v>85.107940999999997</v>
      </c>
      <c r="BL108" s="100">
        <v>124.12599</v>
      </c>
      <c r="BM108" s="100">
        <v>13.551442</v>
      </c>
      <c r="BN108" s="100">
        <v>13.545073</v>
      </c>
      <c r="BO108" s="128"/>
      <c r="BP108" s="124">
        <v>2001</v>
      </c>
    </row>
    <row r="109" spans="1:68">
      <c r="A109" s="128"/>
      <c r="B109" s="125">
        <v>2002</v>
      </c>
      <c r="C109" s="100">
        <v>0</v>
      </c>
      <c r="D109" s="100">
        <v>0</v>
      </c>
      <c r="E109" s="100">
        <v>0</v>
      </c>
      <c r="F109" s="100">
        <v>0</v>
      </c>
      <c r="G109" s="100">
        <v>0</v>
      </c>
      <c r="H109" s="100">
        <v>0</v>
      </c>
      <c r="I109" s="100">
        <v>0</v>
      </c>
      <c r="J109" s="100">
        <v>0</v>
      </c>
      <c r="K109" s="100">
        <v>0</v>
      </c>
      <c r="L109" s="100">
        <v>0</v>
      </c>
      <c r="M109" s="100">
        <v>0.62055530000000003</v>
      </c>
      <c r="N109" s="100">
        <v>0.36637819999999999</v>
      </c>
      <c r="O109" s="100">
        <v>0.47274840000000001</v>
      </c>
      <c r="P109" s="100">
        <v>0.2929098</v>
      </c>
      <c r="Q109" s="100">
        <v>0.99528240000000001</v>
      </c>
      <c r="R109" s="100">
        <v>1.7293259000000001</v>
      </c>
      <c r="S109" s="100">
        <v>0.73674589999999995</v>
      </c>
      <c r="T109" s="100">
        <v>1.1816979000000001</v>
      </c>
      <c r="U109" s="100">
        <v>0.18603720000000001</v>
      </c>
      <c r="V109" s="100">
        <v>0.19859779999999999</v>
      </c>
      <c r="W109" s="128"/>
      <c r="X109" s="125">
        <v>2002</v>
      </c>
      <c r="Y109" s="100">
        <v>0</v>
      </c>
      <c r="Z109" s="100">
        <v>0</v>
      </c>
      <c r="AA109" s="100">
        <v>0</v>
      </c>
      <c r="AB109" s="100">
        <v>0</v>
      </c>
      <c r="AC109" s="100">
        <v>0</v>
      </c>
      <c r="AD109" s="100">
        <v>0.58675549999999999</v>
      </c>
      <c r="AE109" s="100">
        <v>3.1924402999999999</v>
      </c>
      <c r="AF109" s="100">
        <v>9.6238823999999994</v>
      </c>
      <c r="AG109" s="100">
        <v>14.825424</v>
      </c>
      <c r="AH109" s="100">
        <v>25.086098</v>
      </c>
      <c r="AI109" s="100">
        <v>45.827947999999999</v>
      </c>
      <c r="AJ109" s="100">
        <v>54.321266000000001</v>
      </c>
      <c r="AK109" s="100">
        <v>65.589366999999996</v>
      </c>
      <c r="AL109" s="100">
        <v>72.715704000000002</v>
      </c>
      <c r="AM109" s="100">
        <v>74.304344999999998</v>
      </c>
      <c r="AN109" s="100">
        <v>106.83065999999999</v>
      </c>
      <c r="AO109" s="100">
        <v>132.26692</v>
      </c>
      <c r="AP109" s="100">
        <v>195.28756000000001</v>
      </c>
      <c r="AQ109" s="100">
        <v>27.475306</v>
      </c>
      <c r="AR109" s="100">
        <v>25.354185999999999</v>
      </c>
      <c r="AS109" s="128"/>
      <c r="AT109" s="125">
        <v>2002</v>
      </c>
      <c r="AU109" s="100">
        <v>0</v>
      </c>
      <c r="AV109" s="100">
        <v>0</v>
      </c>
      <c r="AW109" s="100">
        <v>0</v>
      </c>
      <c r="AX109" s="100">
        <v>0</v>
      </c>
      <c r="AY109" s="100">
        <v>0</v>
      </c>
      <c r="AZ109" s="100">
        <v>0.29329729999999998</v>
      </c>
      <c r="BA109" s="100">
        <v>1.6099927000000001</v>
      </c>
      <c r="BB109" s="100">
        <v>4.8428000000000004</v>
      </c>
      <c r="BC109" s="100">
        <v>7.4638552999999996</v>
      </c>
      <c r="BD109" s="100">
        <v>12.621252</v>
      </c>
      <c r="BE109" s="100">
        <v>23.208952</v>
      </c>
      <c r="BF109" s="100">
        <v>26.996838</v>
      </c>
      <c r="BG109" s="100">
        <v>32.766024000000002</v>
      </c>
      <c r="BH109" s="100">
        <v>37.060644000000003</v>
      </c>
      <c r="BI109" s="100">
        <v>39.29354</v>
      </c>
      <c r="BJ109" s="100">
        <v>60.379666</v>
      </c>
      <c r="BK109" s="100">
        <v>80.543057000000005</v>
      </c>
      <c r="BL109" s="100">
        <v>135.02010999999999</v>
      </c>
      <c r="BM109" s="100">
        <v>13.931627000000001</v>
      </c>
      <c r="BN109" s="100">
        <v>13.736986999999999</v>
      </c>
      <c r="BO109" s="128"/>
      <c r="BP109" s="125">
        <v>2002</v>
      </c>
    </row>
    <row r="110" spans="1:68">
      <c r="A110" s="128"/>
      <c r="B110" s="124">
        <v>2003</v>
      </c>
      <c r="C110" s="100">
        <v>0</v>
      </c>
      <c r="D110" s="100">
        <v>0</v>
      </c>
      <c r="E110" s="100">
        <v>0</v>
      </c>
      <c r="F110" s="100">
        <v>0</v>
      </c>
      <c r="G110" s="100">
        <v>0</v>
      </c>
      <c r="H110" s="100">
        <v>0</v>
      </c>
      <c r="I110" s="100">
        <v>0</v>
      </c>
      <c r="J110" s="100">
        <v>0.13871990000000001</v>
      </c>
      <c r="K110" s="100">
        <v>0.13240579999999999</v>
      </c>
      <c r="L110" s="100">
        <v>0</v>
      </c>
      <c r="M110" s="100">
        <v>0</v>
      </c>
      <c r="N110" s="100">
        <v>0</v>
      </c>
      <c r="O110" s="100">
        <v>0.46097290000000002</v>
      </c>
      <c r="P110" s="100">
        <v>0</v>
      </c>
      <c r="Q110" s="100">
        <v>0.66844029999999999</v>
      </c>
      <c r="R110" s="100">
        <v>0.42088249999999999</v>
      </c>
      <c r="S110" s="100">
        <v>1.3892941000000001</v>
      </c>
      <c r="T110" s="100">
        <v>0</v>
      </c>
      <c r="U110" s="100">
        <v>9.1953099999999996E-2</v>
      </c>
      <c r="V110" s="100">
        <v>9.7131400000000007E-2</v>
      </c>
      <c r="W110" s="128"/>
      <c r="X110" s="124">
        <v>2003</v>
      </c>
      <c r="Y110" s="100">
        <v>0</v>
      </c>
      <c r="Z110" s="100">
        <v>0</v>
      </c>
      <c r="AA110" s="100">
        <v>0</v>
      </c>
      <c r="AB110" s="100">
        <v>0</v>
      </c>
      <c r="AC110" s="100">
        <v>0</v>
      </c>
      <c r="AD110" s="100">
        <v>0.74291779999999996</v>
      </c>
      <c r="AE110" s="100">
        <v>3.4155427999999999</v>
      </c>
      <c r="AF110" s="100">
        <v>8.8927195999999995</v>
      </c>
      <c r="AG110" s="100">
        <v>15.410292999999999</v>
      </c>
      <c r="AH110" s="100">
        <v>26.318897</v>
      </c>
      <c r="AI110" s="100">
        <v>37.223495999999997</v>
      </c>
      <c r="AJ110" s="100">
        <v>54.232616999999998</v>
      </c>
      <c r="AK110" s="100">
        <v>67.647913000000003</v>
      </c>
      <c r="AL110" s="100">
        <v>72.863076000000007</v>
      </c>
      <c r="AM110" s="100">
        <v>77.306541999999993</v>
      </c>
      <c r="AN110" s="100">
        <v>102.11247</v>
      </c>
      <c r="AO110" s="100">
        <v>126.65057</v>
      </c>
      <c r="AP110" s="100">
        <v>199.1514</v>
      </c>
      <c r="AQ110" s="100">
        <v>27.312612000000001</v>
      </c>
      <c r="AR110" s="100">
        <v>24.898005999999999</v>
      </c>
      <c r="AS110" s="128"/>
      <c r="AT110" s="124">
        <v>2003</v>
      </c>
      <c r="AU110" s="100">
        <v>0</v>
      </c>
      <c r="AV110" s="100">
        <v>0</v>
      </c>
      <c r="AW110" s="100">
        <v>0</v>
      </c>
      <c r="AX110" s="100">
        <v>0</v>
      </c>
      <c r="AY110" s="100">
        <v>0</v>
      </c>
      <c r="AZ110" s="100">
        <v>0.37055979999999999</v>
      </c>
      <c r="BA110" s="100">
        <v>1.7230525000000001</v>
      </c>
      <c r="BB110" s="100">
        <v>4.5460431999999997</v>
      </c>
      <c r="BC110" s="100">
        <v>7.8239235999999996</v>
      </c>
      <c r="BD110" s="100">
        <v>13.255224999999999</v>
      </c>
      <c r="BE110" s="100">
        <v>18.653006000000001</v>
      </c>
      <c r="BF110" s="100">
        <v>26.831396000000002</v>
      </c>
      <c r="BG110" s="100">
        <v>33.794887000000003</v>
      </c>
      <c r="BH110" s="100">
        <v>36.956577000000003</v>
      </c>
      <c r="BI110" s="100">
        <v>40.628363999999998</v>
      </c>
      <c r="BJ110" s="100">
        <v>56.727570999999998</v>
      </c>
      <c r="BK110" s="100">
        <v>76.92944</v>
      </c>
      <c r="BL110" s="100">
        <v>137.04855000000001</v>
      </c>
      <c r="BM110" s="100">
        <v>13.80273</v>
      </c>
      <c r="BN110" s="100">
        <v>13.438631000000001</v>
      </c>
      <c r="BO110" s="128"/>
      <c r="BP110" s="124">
        <v>2003</v>
      </c>
    </row>
    <row r="111" spans="1:68">
      <c r="A111" s="128"/>
      <c r="B111" s="125">
        <v>2004</v>
      </c>
      <c r="C111" s="100">
        <v>0</v>
      </c>
      <c r="D111" s="100">
        <v>0</v>
      </c>
      <c r="E111" s="100">
        <v>0</v>
      </c>
      <c r="F111" s="100">
        <v>0</v>
      </c>
      <c r="G111" s="100">
        <v>0</v>
      </c>
      <c r="H111" s="100">
        <v>0</v>
      </c>
      <c r="I111" s="100">
        <v>0.13355020000000001</v>
      </c>
      <c r="J111" s="100">
        <v>0</v>
      </c>
      <c r="K111" s="100">
        <v>0</v>
      </c>
      <c r="L111" s="100">
        <v>0</v>
      </c>
      <c r="M111" s="100">
        <v>0</v>
      </c>
      <c r="N111" s="100">
        <v>0.50183420000000001</v>
      </c>
      <c r="O111" s="100">
        <v>0.44396099999999999</v>
      </c>
      <c r="P111" s="100">
        <v>0.55382640000000005</v>
      </c>
      <c r="Q111" s="100">
        <v>0.33586349999999998</v>
      </c>
      <c r="R111" s="100">
        <v>1.6459754</v>
      </c>
      <c r="S111" s="100">
        <v>3.2858852000000001</v>
      </c>
      <c r="T111" s="100">
        <v>2.2273451</v>
      </c>
      <c r="U111" s="100">
        <v>0.2021029</v>
      </c>
      <c r="V111" s="100">
        <v>0.2158109</v>
      </c>
      <c r="W111" s="128"/>
      <c r="X111" s="125">
        <v>2004</v>
      </c>
      <c r="Y111" s="100">
        <v>0</v>
      </c>
      <c r="Z111" s="100">
        <v>0</v>
      </c>
      <c r="AA111" s="100">
        <v>0</v>
      </c>
      <c r="AB111" s="100">
        <v>0</v>
      </c>
      <c r="AC111" s="100">
        <v>0</v>
      </c>
      <c r="AD111" s="100">
        <v>0.74779890000000004</v>
      </c>
      <c r="AE111" s="100">
        <v>3.156574</v>
      </c>
      <c r="AF111" s="100">
        <v>6.8412742</v>
      </c>
      <c r="AG111" s="100">
        <v>14.141904</v>
      </c>
      <c r="AH111" s="100">
        <v>26.626443999999999</v>
      </c>
      <c r="AI111" s="100">
        <v>34.965885</v>
      </c>
      <c r="AJ111" s="100">
        <v>51.092548999999998</v>
      </c>
      <c r="AK111" s="100">
        <v>57.100465</v>
      </c>
      <c r="AL111" s="100">
        <v>76.705691999999999</v>
      </c>
      <c r="AM111" s="100">
        <v>79.259420000000006</v>
      </c>
      <c r="AN111" s="100">
        <v>96.795625999999999</v>
      </c>
      <c r="AO111" s="100">
        <v>126.59841</v>
      </c>
      <c r="AP111" s="100">
        <v>183.72904</v>
      </c>
      <c r="AQ111" s="100">
        <v>26.313244000000001</v>
      </c>
      <c r="AR111" s="100">
        <v>23.730404</v>
      </c>
      <c r="AS111" s="128"/>
      <c r="AT111" s="125">
        <v>2004</v>
      </c>
      <c r="AU111" s="100">
        <v>0</v>
      </c>
      <c r="AV111" s="100">
        <v>0</v>
      </c>
      <c r="AW111" s="100">
        <v>0</v>
      </c>
      <c r="AX111" s="100">
        <v>0</v>
      </c>
      <c r="AY111" s="100">
        <v>0</v>
      </c>
      <c r="AZ111" s="100">
        <v>0.37210189999999999</v>
      </c>
      <c r="BA111" s="100">
        <v>1.6566164999999999</v>
      </c>
      <c r="BB111" s="100">
        <v>3.4449757999999999</v>
      </c>
      <c r="BC111" s="100">
        <v>7.1231029000000001</v>
      </c>
      <c r="BD111" s="100">
        <v>13.409936</v>
      </c>
      <c r="BE111" s="100">
        <v>17.557037000000001</v>
      </c>
      <c r="BF111" s="100">
        <v>25.612207999999999</v>
      </c>
      <c r="BG111" s="100">
        <v>28.593129000000001</v>
      </c>
      <c r="BH111" s="100">
        <v>39.171582000000001</v>
      </c>
      <c r="BI111" s="100">
        <v>41.402864000000001</v>
      </c>
      <c r="BJ111" s="100">
        <v>53.937033</v>
      </c>
      <c r="BK111" s="100">
        <v>77.174924000000004</v>
      </c>
      <c r="BL111" s="100">
        <v>126.79982</v>
      </c>
      <c r="BM111" s="100">
        <v>13.349907999999999</v>
      </c>
      <c r="BN111" s="100">
        <v>12.842302</v>
      </c>
      <c r="BO111" s="128"/>
      <c r="BP111" s="125">
        <v>2004</v>
      </c>
    </row>
    <row r="112" spans="1:68">
      <c r="A112" s="128"/>
      <c r="B112" s="124">
        <v>2005</v>
      </c>
      <c r="C112" s="100">
        <v>0</v>
      </c>
      <c r="D112" s="100">
        <v>0</v>
      </c>
      <c r="E112" s="100">
        <v>0</v>
      </c>
      <c r="F112" s="100">
        <v>0</v>
      </c>
      <c r="G112" s="100">
        <v>0</v>
      </c>
      <c r="H112" s="100">
        <v>0</v>
      </c>
      <c r="I112" s="100">
        <v>0</v>
      </c>
      <c r="J112" s="100">
        <v>0</v>
      </c>
      <c r="K112" s="100">
        <v>0</v>
      </c>
      <c r="L112" s="100">
        <v>0</v>
      </c>
      <c r="M112" s="100">
        <v>0.3035233</v>
      </c>
      <c r="N112" s="100">
        <v>0.32488630000000002</v>
      </c>
      <c r="O112" s="100">
        <v>0.21298890000000001</v>
      </c>
      <c r="P112" s="100">
        <v>0.26813890000000001</v>
      </c>
      <c r="Q112" s="100">
        <v>0.67331229999999997</v>
      </c>
      <c r="R112" s="100">
        <v>0.80902220000000002</v>
      </c>
      <c r="S112" s="100">
        <v>2.5268158000000001</v>
      </c>
      <c r="T112" s="100">
        <v>3.1084540000000001</v>
      </c>
      <c r="U112" s="100">
        <v>0.16966690000000001</v>
      </c>
      <c r="V112" s="100">
        <v>0.18487880000000001</v>
      </c>
      <c r="W112" s="128"/>
      <c r="X112" s="124">
        <v>2005</v>
      </c>
      <c r="Y112" s="100">
        <v>0</v>
      </c>
      <c r="Z112" s="100">
        <v>0</v>
      </c>
      <c r="AA112" s="100">
        <v>0</v>
      </c>
      <c r="AB112" s="100">
        <v>0.14845610000000001</v>
      </c>
      <c r="AC112" s="100">
        <v>0</v>
      </c>
      <c r="AD112" s="100">
        <v>0.59535680000000002</v>
      </c>
      <c r="AE112" s="100">
        <v>3.4414978000000001</v>
      </c>
      <c r="AF112" s="100">
        <v>6.9058155000000001</v>
      </c>
      <c r="AG112" s="100">
        <v>17.156269999999999</v>
      </c>
      <c r="AH112" s="100">
        <v>26.243634</v>
      </c>
      <c r="AI112" s="100">
        <v>40.058332</v>
      </c>
      <c r="AJ112" s="100">
        <v>47.966341999999997</v>
      </c>
      <c r="AK112" s="100">
        <v>65.052449999999993</v>
      </c>
      <c r="AL112" s="100">
        <v>66.505377999999993</v>
      </c>
      <c r="AM112" s="100">
        <v>72.655690000000007</v>
      </c>
      <c r="AN112" s="100">
        <v>95.409231000000005</v>
      </c>
      <c r="AO112" s="100">
        <v>130.14479</v>
      </c>
      <c r="AP112" s="100">
        <v>182.32204999999999</v>
      </c>
      <c r="AQ112" s="100">
        <v>26.769158999999998</v>
      </c>
      <c r="AR112" s="100">
        <v>23.902777</v>
      </c>
      <c r="AS112" s="128"/>
      <c r="AT112" s="124">
        <v>2005</v>
      </c>
      <c r="AU112" s="100">
        <v>0</v>
      </c>
      <c r="AV112" s="100">
        <v>0</v>
      </c>
      <c r="AW112" s="100">
        <v>0</v>
      </c>
      <c r="AX112" s="100">
        <v>7.2488399999999995E-2</v>
      </c>
      <c r="AY112" s="100">
        <v>0</v>
      </c>
      <c r="AZ112" s="100">
        <v>0.29573700000000003</v>
      </c>
      <c r="BA112" s="100">
        <v>1.7327349999999999</v>
      </c>
      <c r="BB112" s="100">
        <v>3.4731727999999999</v>
      </c>
      <c r="BC112" s="100">
        <v>8.6407453000000007</v>
      </c>
      <c r="BD112" s="100">
        <v>13.231415</v>
      </c>
      <c r="BE112" s="100">
        <v>20.294902</v>
      </c>
      <c r="BF112" s="100">
        <v>24.053260000000002</v>
      </c>
      <c r="BG112" s="100">
        <v>32.503427000000002</v>
      </c>
      <c r="BH112" s="100">
        <v>33.780875000000002</v>
      </c>
      <c r="BI112" s="100">
        <v>38.119481999999998</v>
      </c>
      <c r="BJ112" s="100">
        <v>52.406179000000002</v>
      </c>
      <c r="BK112" s="100">
        <v>78.593884000000003</v>
      </c>
      <c r="BL112" s="100">
        <v>125.08645</v>
      </c>
      <c r="BM112" s="100">
        <v>13.560098999999999</v>
      </c>
      <c r="BN112" s="100">
        <v>12.883169000000001</v>
      </c>
      <c r="BO112" s="128"/>
      <c r="BP112" s="124">
        <v>2005</v>
      </c>
    </row>
    <row r="113" spans="2:68">
      <c r="B113" s="124">
        <v>2006</v>
      </c>
      <c r="C113" s="100">
        <v>0</v>
      </c>
      <c r="D113" s="100">
        <v>0</v>
      </c>
      <c r="E113" s="100">
        <v>0</v>
      </c>
      <c r="F113" s="100">
        <v>0</v>
      </c>
      <c r="G113" s="100">
        <v>0</v>
      </c>
      <c r="H113" s="100">
        <v>0</v>
      </c>
      <c r="I113" s="100">
        <v>0</v>
      </c>
      <c r="J113" s="100">
        <v>0</v>
      </c>
      <c r="K113" s="100">
        <v>0.13280829999999999</v>
      </c>
      <c r="L113" s="100">
        <v>0.13668820000000001</v>
      </c>
      <c r="M113" s="100">
        <v>0.29843530000000001</v>
      </c>
      <c r="N113" s="100">
        <v>0.15900929999999999</v>
      </c>
      <c r="O113" s="100">
        <v>0.40740910000000002</v>
      </c>
      <c r="P113" s="100">
        <v>0.78526839999999998</v>
      </c>
      <c r="Q113" s="100">
        <v>0.33295269999999999</v>
      </c>
      <c r="R113" s="100">
        <v>3.2000639999999998</v>
      </c>
      <c r="S113" s="100">
        <v>1.2164858000000001</v>
      </c>
      <c r="T113" s="100">
        <v>4.8418647000000004</v>
      </c>
      <c r="U113" s="100">
        <v>0.25591999999999998</v>
      </c>
      <c r="V113" s="100">
        <v>0.27619700000000003</v>
      </c>
      <c r="X113" s="124">
        <v>2006</v>
      </c>
      <c r="Y113" s="100">
        <v>0</v>
      </c>
      <c r="Z113" s="100">
        <v>0</v>
      </c>
      <c r="AA113" s="100">
        <v>0</v>
      </c>
      <c r="AB113" s="100">
        <v>0</v>
      </c>
      <c r="AC113" s="100">
        <v>0.28089219999999998</v>
      </c>
      <c r="AD113" s="100">
        <v>0.43771529999999997</v>
      </c>
      <c r="AE113" s="100">
        <v>1.7562203999999999</v>
      </c>
      <c r="AF113" s="100">
        <v>6.9840131999999997</v>
      </c>
      <c r="AG113" s="100">
        <v>14.014792999999999</v>
      </c>
      <c r="AH113" s="100">
        <v>20.505534999999998</v>
      </c>
      <c r="AI113" s="100">
        <v>34.972619999999999</v>
      </c>
      <c r="AJ113" s="100">
        <v>48.005239000000003</v>
      </c>
      <c r="AK113" s="100">
        <v>58.615206000000001</v>
      </c>
      <c r="AL113" s="100">
        <v>60.344783999999997</v>
      </c>
      <c r="AM113" s="100">
        <v>76.901933</v>
      </c>
      <c r="AN113" s="100">
        <v>88.308852000000002</v>
      </c>
      <c r="AO113" s="100">
        <v>134.58212</v>
      </c>
      <c r="AP113" s="100">
        <v>183.35763</v>
      </c>
      <c r="AQ113" s="100">
        <v>25.428647999999999</v>
      </c>
      <c r="AR113" s="100">
        <v>22.348958</v>
      </c>
      <c r="AT113" s="124">
        <v>2006</v>
      </c>
      <c r="AU113" s="100">
        <v>0</v>
      </c>
      <c r="AV113" s="100">
        <v>0</v>
      </c>
      <c r="AW113" s="100">
        <v>0</v>
      </c>
      <c r="AX113" s="100">
        <v>0</v>
      </c>
      <c r="AY113" s="100">
        <v>0.13808010000000001</v>
      </c>
      <c r="AZ113" s="100">
        <v>0.21714140000000001</v>
      </c>
      <c r="BA113" s="100">
        <v>0.88186770000000003</v>
      </c>
      <c r="BB113" s="100">
        <v>3.5126602</v>
      </c>
      <c r="BC113" s="100">
        <v>7.1219247000000001</v>
      </c>
      <c r="BD113" s="100">
        <v>10.421374999999999</v>
      </c>
      <c r="BE113" s="100">
        <v>17.732140999999999</v>
      </c>
      <c r="BF113" s="100">
        <v>24.086003999999999</v>
      </c>
      <c r="BG113" s="100">
        <v>29.422732</v>
      </c>
      <c r="BH113" s="100">
        <v>30.91366</v>
      </c>
      <c r="BI113" s="100">
        <v>40.055629000000003</v>
      </c>
      <c r="BJ113" s="100">
        <v>49.388948999999997</v>
      </c>
      <c r="BK113" s="100">
        <v>79.962535000000003</v>
      </c>
      <c r="BL113" s="100">
        <v>125.51303</v>
      </c>
      <c r="BM113" s="100">
        <v>12.923595000000001</v>
      </c>
      <c r="BN113" s="100">
        <v>12.118833</v>
      </c>
      <c r="BP113" s="124">
        <v>2006</v>
      </c>
    </row>
    <row r="114" spans="2:68">
      <c r="B114" s="124">
        <v>2007</v>
      </c>
      <c r="C114" s="100">
        <v>0</v>
      </c>
      <c r="D114" s="100">
        <v>0</v>
      </c>
      <c r="E114" s="100">
        <v>0</v>
      </c>
      <c r="F114" s="100">
        <v>0</v>
      </c>
      <c r="G114" s="100">
        <v>0</v>
      </c>
      <c r="H114" s="100">
        <v>0</v>
      </c>
      <c r="I114" s="100">
        <v>0</v>
      </c>
      <c r="J114" s="100">
        <v>0</v>
      </c>
      <c r="K114" s="100">
        <v>0</v>
      </c>
      <c r="L114" s="100">
        <v>0.1337438</v>
      </c>
      <c r="M114" s="100">
        <v>0.14664949999999999</v>
      </c>
      <c r="N114" s="100">
        <v>0.79914589999999996</v>
      </c>
      <c r="O114" s="100">
        <v>0.18913170000000001</v>
      </c>
      <c r="P114" s="100">
        <v>0.50362859999999998</v>
      </c>
      <c r="Q114" s="100">
        <v>0.32434780000000002</v>
      </c>
      <c r="R114" s="100">
        <v>3.5808211000000001</v>
      </c>
      <c r="S114" s="100">
        <v>0.5874992</v>
      </c>
      <c r="T114" s="100">
        <v>4.5076314000000002</v>
      </c>
      <c r="U114" s="100">
        <v>0.2511195</v>
      </c>
      <c r="V114" s="100">
        <v>0.26446419999999998</v>
      </c>
      <c r="X114" s="124">
        <v>2007</v>
      </c>
      <c r="Y114" s="100">
        <v>0</v>
      </c>
      <c r="Z114" s="100">
        <v>0</v>
      </c>
      <c r="AA114" s="100">
        <v>0</v>
      </c>
      <c r="AB114" s="100">
        <v>0</v>
      </c>
      <c r="AC114" s="100">
        <v>0</v>
      </c>
      <c r="AD114" s="100">
        <v>0.98801399999999995</v>
      </c>
      <c r="AE114" s="100">
        <v>1.7788189000000001</v>
      </c>
      <c r="AF114" s="100">
        <v>8.8097515000000008</v>
      </c>
      <c r="AG114" s="100">
        <v>12.939036</v>
      </c>
      <c r="AH114" s="100">
        <v>20.337150999999999</v>
      </c>
      <c r="AI114" s="100">
        <v>31.97523</v>
      </c>
      <c r="AJ114" s="100">
        <v>45.503360999999998</v>
      </c>
      <c r="AK114" s="100">
        <v>56.417006999999998</v>
      </c>
      <c r="AL114" s="100">
        <v>69.637192999999996</v>
      </c>
      <c r="AM114" s="100">
        <v>76.520775</v>
      </c>
      <c r="AN114" s="100">
        <v>88.402710999999996</v>
      </c>
      <c r="AO114" s="100">
        <v>135.87295</v>
      </c>
      <c r="AP114" s="100">
        <v>182.57129</v>
      </c>
      <c r="AQ114" s="100">
        <v>25.615845</v>
      </c>
      <c r="AR114" s="100">
        <v>22.322234000000002</v>
      </c>
      <c r="AT114" s="124">
        <v>2007</v>
      </c>
      <c r="AU114" s="100">
        <v>0</v>
      </c>
      <c r="AV114" s="100">
        <v>0</v>
      </c>
      <c r="AW114" s="100">
        <v>0</v>
      </c>
      <c r="AX114" s="100">
        <v>0</v>
      </c>
      <c r="AY114" s="100">
        <v>0</v>
      </c>
      <c r="AZ114" s="100">
        <v>0.48916229999999999</v>
      </c>
      <c r="BA114" s="100">
        <v>0.89219289999999996</v>
      </c>
      <c r="BB114" s="100">
        <v>4.4353452000000004</v>
      </c>
      <c r="BC114" s="100">
        <v>6.5149524999999997</v>
      </c>
      <c r="BD114" s="100">
        <v>10.332152000000001</v>
      </c>
      <c r="BE114" s="100">
        <v>16.168289999999999</v>
      </c>
      <c r="BF114" s="100">
        <v>23.202171</v>
      </c>
      <c r="BG114" s="100">
        <v>28.241921000000001</v>
      </c>
      <c r="BH114" s="100">
        <v>35.346811000000002</v>
      </c>
      <c r="BI114" s="100">
        <v>39.828378999999998</v>
      </c>
      <c r="BJ114" s="100">
        <v>49.478738999999997</v>
      </c>
      <c r="BK114" s="100">
        <v>79.828855000000004</v>
      </c>
      <c r="BL114" s="100">
        <v>123.98557</v>
      </c>
      <c r="BM114" s="100">
        <v>13.006766000000001</v>
      </c>
      <c r="BN114" s="100">
        <v>12.075424999999999</v>
      </c>
      <c r="BP114" s="124">
        <v>2007</v>
      </c>
    </row>
    <row r="115" spans="2:68">
      <c r="B115" s="124">
        <v>2008</v>
      </c>
      <c r="C115" s="100">
        <v>0</v>
      </c>
      <c r="D115" s="100">
        <v>0</v>
      </c>
      <c r="E115" s="100">
        <v>0</v>
      </c>
      <c r="F115" s="100">
        <v>0</v>
      </c>
      <c r="G115" s="100">
        <v>0</v>
      </c>
      <c r="H115" s="100">
        <v>0</v>
      </c>
      <c r="I115" s="100">
        <v>0</v>
      </c>
      <c r="J115" s="100">
        <v>0</v>
      </c>
      <c r="K115" s="100">
        <v>0</v>
      </c>
      <c r="L115" s="100">
        <v>0.13123290000000001</v>
      </c>
      <c r="M115" s="100">
        <v>0</v>
      </c>
      <c r="N115" s="100">
        <v>0.15840480000000001</v>
      </c>
      <c r="O115" s="100">
        <v>0.71437879999999998</v>
      </c>
      <c r="P115" s="100">
        <v>0.2433641</v>
      </c>
      <c r="Q115" s="100">
        <v>0.94439700000000004</v>
      </c>
      <c r="R115" s="100">
        <v>0.39755269999999998</v>
      </c>
      <c r="S115" s="100">
        <v>1.1360086</v>
      </c>
      <c r="T115" s="100">
        <v>0.85220980000000002</v>
      </c>
      <c r="U115" s="100">
        <v>0.13242470000000001</v>
      </c>
      <c r="V115" s="100">
        <v>0.1288686</v>
      </c>
      <c r="X115" s="124">
        <v>2008</v>
      </c>
      <c r="Y115" s="100">
        <v>0</v>
      </c>
      <c r="Z115" s="100">
        <v>0</v>
      </c>
      <c r="AA115" s="100">
        <v>0</v>
      </c>
      <c r="AB115" s="100">
        <v>0.1420747</v>
      </c>
      <c r="AC115" s="100">
        <v>0.13451260000000001</v>
      </c>
      <c r="AD115" s="100">
        <v>0.4052077</v>
      </c>
      <c r="AE115" s="100">
        <v>2.1907665000000001</v>
      </c>
      <c r="AF115" s="100">
        <v>7.1178109999999997</v>
      </c>
      <c r="AG115" s="100">
        <v>15.898861999999999</v>
      </c>
      <c r="AH115" s="100">
        <v>24.361352</v>
      </c>
      <c r="AI115" s="100">
        <v>32.223263000000003</v>
      </c>
      <c r="AJ115" s="100">
        <v>44.406019000000001</v>
      </c>
      <c r="AK115" s="100">
        <v>58.993558999999998</v>
      </c>
      <c r="AL115" s="100">
        <v>64.624159000000006</v>
      </c>
      <c r="AM115" s="100">
        <v>71.719565000000003</v>
      </c>
      <c r="AN115" s="100">
        <v>93.434848000000002</v>
      </c>
      <c r="AO115" s="100">
        <v>136.96557999999999</v>
      </c>
      <c r="AP115" s="100">
        <v>180.68652</v>
      </c>
      <c r="AQ115" s="100">
        <v>25.990072000000001</v>
      </c>
      <c r="AR115" s="100">
        <v>22.569165000000002</v>
      </c>
      <c r="AT115" s="124">
        <v>2008</v>
      </c>
      <c r="AU115" s="100">
        <v>0</v>
      </c>
      <c r="AV115" s="100">
        <v>0</v>
      </c>
      <c r="AW115" s="100">
        <v>0</v>
      </c>
      <c r="AX115" s="100">
        <v>6.9079299999999996E-2</v>
      </c>
      <c r="AY115" s="100">
        <v>6.5515299999999999E-2</v>
      </c>
      <c r="AZ115" s="100">
        <v>0.19999890000000001</v>
      </c>
      <c r="BA115" s="100">
        <v>1.0971348000000001</v>
      </c>
      <c r="BB115" s="100">
        <v>3.5859138000000002</v>
      </c>
      <c r="BC115" s="100">
        <v>8.0031531999999999</v>
      </c>
      <c r="BD115" s="100">
        <v>12.355128000000001</v>
      </c>
      <c r="BE115" s="100">
        <v>16.239630999999999</v>
      </c>
      <c r="BF115" s="100">
        <v>22.386970999999999</v>
      </c>
      <c r="BG115" s="100">
        <v>29.795591999999999</v>
      </c>
      <c r="BH115" s="100">
        <v>32.641810999999997</v>
      </c>
      <c r="BI115" s="100">
        <v>37.545012</v>
      </c>
      <c r="BJ115" s="100">
        <v>50.646149999999999</v>
      </c>
      <c r="BK115" s="100">
        <v>80.115633000000003</v>
      </c>
      <c r="BL115" s="100">
        <v>120.83187</v>
      </c>
      <c r="BM115" s="100">
        <v>13.125201000000001</v>
      </c>
      <c r="BN115" s="100">
        <v>12.119878999999999</v>
      </c>
      <c r="BP115" s="124">
        <v>2008</v>
      </c>
    </row>
    <row r="116" spans="2:68">
      <c r="B116" s="124">
        <v>2009</v>
      </c>
      <c r="C116" s="100">
        <v>0</v>
      </c>
      <c r="D116" s="100">
        <v>0</v>
      </c>
      <c r="E116" s="100">
        <v>0</v>
      </c>
      <c r="F116" s="100">
        <v>0</v>
      </c>
      <c r="G116" s="100">
        <v>0</v>
      </c>
      <c r="H116" s="100">
        <v>0</v>
      </c>
      <c r="I116" s="100">
        <v>0</v>
      </c>
      <c r="J116" s="100">
        <v>0</v>
      </c>
      <c r="K116" s="100">
        <v>0.13325339999999999</v>
      </c>
      <c r="L116" s="100">
        <v>0</v>
      </c>
      <c r="M116" s="100">
        <v>0.42306139999999998</v>
      </c>
      <c r="N116" s="100">
        <v>0.3128686</v>
      </c>
      <c r="O116" s="100">
        <v>0.69025259999999999</v>
      </c>
      <c r="P116" s="100">
        <v>0.69706000000000001</v>
      </c>
      <c r="Q116" s="100">
        <v>1.2134376</v>
      </c>
      <c r="R116" s="100">
        <v>0.39597840000000001</v>
      </c>
      <c r="S116" s="100">
        <v>1.65777</v>
      </c>
      <c r="T116" s="100">
        <v>4.8384365000000003</v>
      </c>
      <c r="U116" s="100">
        <v>0.2499816</v>
      </c>
      <c r="V116" s="100">
        <v>0.25327870000000002</v>
      </c>
      <c r="X116" s="124">
        <v>2009</v>
      </c>
      <c r="Y116" s="100">
        <v>0</v>
      </c>
      <c r="Z116" s="100">
        <v>0</v>
      </c>
      <c r="AA116" s="100">
        <v>0</v>
      </c>
      <c r="AB116" s="100">
        <v>0</v>
      </c>
      <c r="AC116" s="100">
        <v>0</v>
      </c>
      <c r="AD116" s="100">
        <v>1.1598013</v>
      </c>
      <c r="AE116" s="100">
        <v>2.8452663</v>
      </c>
      <c r="AF116" s="100">
        <v>5.8167669000000002</v>
      </c>
      <c r="AG116" s="100">
        <v>12.342226</v>
      </c>
      <c r="AH116" s="100">
        <v>22.576675000000002</v>
      </c>
      <c r="AI116" s="100">
        <v>35.646667999999998</v>
      </c>
      <c r="AJ116" s="100">
        <v>41.362748000000003</v>
      </c>
      <c r="AK116" s="100">
        <v>55.188211000000003</v>
      </c>
      <c r="AL116" s="100">
        <v>66.133313999999999</v>
      </c>
      <c r="AM116" s="100">
        <v>77.283720000000002</v>
      </c>
      <c r="AN116" s="100">
        <v>93.212124000000003</v>
      </c>
      <c r="AO116" s="100">
        <v>120.33354</v>
      </c>
      <c r="AP116" s="100">
        <v>183.43966</v>
      </c>
      <c r="AQ116" s="100">
        <v>25.452545000000001</v>
      </c>
      <c r="AR116" s="100">
        <v>22.053495999999999</v>
      </c>
      <c r="AT116" s="124">
        <v>2009</v>
      </c>
      <c r="AU116" s="100">
        <v>0</v>
      </c>
      <c r="AV116" s="100">
        <v>0</v>
      </c>
      <c r="AW116" s="100">
        <v>0</v>
      </c>
      <c r="AX116" s="100">
        <v>0</v>
      </c>
      <c r="AY116" s="100">
        <v>0</v>
      </c>
      <c r="AZ116" s="100">
        <v>0.57059210000000005</v>
      </c>
      <c r="BA116" s="100">
        <v>1.4224009</v>
      </c>
      <c r="BB116" s="100">
        <v>2.9296631999999998</v>
      </c>
      <c r="BC116" s="100">
        <v>6.282807</v>
      </c>
      <c r="BD116" s="100">
        <v>11.386811</v>
      </c>
      <c r="BE116" s="100">
        <v>18.180776000000002</v>
      </c>
      <c r="BF116" s="100">
        <v>20.976217999999999</v>
      </c>
      <c r="BG116" s="100">
        <v>27.904485000000001</v>
      </c>
      <c r="BH116" s="100">
        <v>33.608088000000002</v>
      </c>
      <c r="BI116" s="100">
        <v>40.423461000000003</v>
      </c>
      <c r="BJ116" s="100">
        <v>50.404975</v>
      </c>
      <c r="BK116" s="100">
        <v>70.226849000000001</v>
      </c>
      <c r="BL116" s="100">
        <v>123.29284</v>
      </c>
      <c r="BM116" s="100">
        <v>12.903581000000001</v>
      </c>
      <c r="BN116" s="100">
        <v>11.877162999999999</v>
      </c>
      <c r="BP116" s="124">
        <v>2009</v>
      </c>
    </row>
    <row r="117" spans="2:68">
      <c r="B117" s="124">
        <v>2010</v>
      </c>
      <c r="C117" s="100">
        <v>0</v>
      </c>
      <c r="D117" s="100">
        <v>0</v>
      </c>
      <c r="E117" s="100">
        <v>0</v>
      </c>
      <c r="F117" s="100">
        <v>0</v>
      </c>
      <c r="G117" s="100">
        <v>0</v>
      </c>
      <c r="H117" s="100">
        <v>0</v>
      </c>
      <c r="I117" s="100">
        <v>0</v>
      </c>
      <c r="J117" s="100">
        <v>0</v>
      </c>
      <c r="K117" s="100">
        <v>0</v>
      </c>
      <c r="L117" s="100">
        <v>0</v>
      </c>
      <c r="M117" s="100">
        <v>0</v>
      </c>
      <c r="N117" s="100">
        <v>0.3082723</v>
      </c>
      <c r="O117" s="100">
        <v>0.66997410000000002</v>
      </c>
      <c r="P117" s="100">
        <v>0.22161110000000001</v>
      </c>
      <c r="Q117" s="100">
        <v>1.1626893</v>
      </c>
      <c r="R117" s="100">
        <v>1.1822054</v>
      </c>
      <c r="S117" s="100">
        <v>1.0733587</v>
      </c>
      <c r="T117" s="100">
        <v>6.0797664999999999</v>
      </c>
      <c r="U117" s="100">
        <v>0.21882180000000001</v>
      </c>
      <c r="V117" s="100">
        <v>0.223354</v>
      </c>
      <c r="X117" s="124">
        <v>2010</v>
      </c>
      <c r="Y117" s="100">
        <v>0</v>
      </c>
      <c r="Z117" s="100">
        <v>0</v>
      </c>
      <c r="AA117" s="100">
        <v>0</v>
      </c>
      <c r="AB117" s="100">
        <v>0</v>
      </c>
      <c r="AC117" s="100">
        <v>0</v>
      </c>
      <c r="AD117" s="100">
        <v>0.62430779999999997</v>
      </c>
      <c r="AE117" s="100">
        <v>2.1372629999999999</v>
      </c>
      <c r="AF117" s="100">
        <v>5.8295368999999999</v>
      </c>
      <c r="AG117" s="100">
        <v>12.399127999999999</v>
      </c>
      <c r="AH117" s="100">
        <v>22.314682999999999</v>
      </c>
      <c r="AI117" s="100">
        <v>28.636223999999999</v>
      </c>
      <c r="AJ117" s="100">
        <v>42.296695</v>
      </c>
      <c r="AK117" s="100">
        <v>52.231034999999999</v>
      </c>
      <c r="AL117" s="100">
        <v>64.748422000000005</v>
      </c>
      <c r="AM117" s="100">
        <v>75.651769000000002</v>
      </c>
      <c r="AN117" s="100">
        <v>91.202350999999993</v>
      </c>
      <c r="AO117" s="100">
        <v>130.45923999999999</v>
      </c>
      <c r="AP117" s="100">
        <v>209.79569000000001</v>
      </c>
      <c r="AQ117" s="100">
        <v>25.687100999999998</v>
      </c>
      <c r="AR117" s="100">
        <v>21.777882000000002</v>
      </c>
      <c r="AT117" s="124">
        <v>2010</v>
      </c>
      <c r="AU117" s="100">
        <v>0</v>
      </c>
      <c r="AV117" s="100">
        <v>0</v>
      </c>
      <c r="AW117" s="100">
        <v>0</v>
      </c>
      <c r="AX117" s="100">
        <v>0</v>
      </c>
      <c r="AY117" s="100">
        <v>0</v>
      </c>
      <c r="AZ117" s="100">
        <v>0.30726569999999997</v>
      </c>
      <c r="BA117" s="100">
        <v>1.0679502999999999</v>
      </c>
      <c r="BB117" s="100">
        <v>2.9364979</v>
      </c>
      <c r="BC117" s="100">
        <v>6.2455192000000004</v>
      </c>
      <c r="BD117" s="100">
        <v>11.255438</v>
      </c>
      <c r="BE117" s="100">
        <v>14.446286000000001</v>
      </c>
      <c r="BF117" s="100">
        <v>21.476562999999999</v>
      </c>
      <c r="BG117" s="100">
        <v>26.457153000000002</v>
      </c>
      <c r="BH117" s="100">
        <v>32.695028000000001</v>
      </c>
      <c r="BI117" s="100">
        <v>39.296689000000001</v>
      </c>
      <c r="BJ117" s="100">
        <v>49.653697000000001</v>
      </c>
      <c r="BK117" s="100">
        <v>75.288798</v>
      </c>
      <c r="BL117" s="100">
        <v>140.45742999999999</v>
      </c>
      <c r="BM117" s="100">
        <v>13.008499</v>
      </c>
      <c r="BN117" s="100">
        <v>11.765597</v>
      </c>
      <c r="BP117" s="124">
        <v>2010</v>
      </c>
    </row>
    <row r="118" spans="2:68">
      <c r="B118" s="124">
        <v>2011</v>
      </c>
      <c r="C118" s="100">
        <v>0</v>
      </c>
      <c r="D118" s="100">
        <v>0</v>
      </c>
      <c r="E118" s="100">
        <v>0</v>
      </c>
      <c r="F118" s="100">
        <v>0</v>
      </c>
      <c r="G118" s="100">
        <v>0</v>
      </c>
      <c r="H118" s="100">
        <v>0</v>
      </c>
      <c r="I118" s="100">
        <v>0</v>
      </c>
      <c r="J118" s="100">
        <v>0</v>
      </c>
      <c r="K118" s="100">
        <v>0</v>
      </c>
      <c r="L118" s="100">
        <v>0</v>
      </c>
      <c r="M118" s="100">
        <v>0</v>
      </c>
      <c r="N118" s="100">
        <v>0.3020833</v>
      </c>
      <c r="O118" s="100">
        <v>0.65445240000000005</v>
      </c>
      <c r="P118" s="100">
        <v>0.63257379999999996</v>
      </c>
      <c r="Q118" s="100">
        <v>0</v>
      </c>
      <c r="R118" s="100">
        <v>1.5479217000000001</v>
      </c>
      <c r="S118" s="100">
        <v>2.0989442</v>
      </c>
      <c r="T118" s="100">
        <v>4.3143741000000002</v>
      </c>
      <c r="U118" s="100">
        <v>0.20686740000000001</v>
      </c>
      <c r="V118" s="100">
        <v>0.20169010000000001</v>
      </c>
      <c r="X118" s="124">
        <v>2011</v>
      </c>
      <c r="Y118" s="100">
        <v>0</v>
      </c>
      <c r="Z118" s="100">
        <v>0</v>
      </c>
      <c r="AA118" s="100">
        <v>0</v>
      </c>
      <c r="AB118" s="100">
        <v>0</v>
      </c>
      <c r="AC118" s="100">
        <v>0</v>
      </c>
      <c r="AD118" s="100">
        <v>0.73431679999999999</v>
      </c>
      <c r="AE118" s="100">
        <v>2.2165721</v>
      </c>
      <c r="AF118" s="100">
        <v>5.6839281000000001</v>
      </c>
      <c r="AG118" s="100">
        <v>13.116868</v>
      </c>
      <c r="AH118" s="100">
        <v>22.759710999999999</v>
      </c>
      <c r="AI118" s="100">
        <v>29.293406000000001</v>
      </c>
      <c r="AJ118" s="100">
        <v>39.618710999999998</v>
      </c>
      <c r="AK118" s="100">
        <v>54.489088000000002</v>
      </c>
      <c r="AL118" s="100">
        <v>63.957400999999997</v>
      </c>
      <c r="AM118" s="100">
        <v>83.158961000000005</v>
      </c>
      <c r="AN118" s="100">
        <v>89.687594000000004</v>
      </c>
      <c r="AO118" s="100">
        <v>133.35437999999999</v>
      </c>
      <c r="AP118" s="100">
        <v>196.56986000000001</v>
      </c>
      <c r="AQ118" s="100">
        <v>25.976247999999998</v>
      </c>
      <c r="AR118" s="100">
        <v>21.91403</v>
      </c>
      <c r="AT118" s="124">
        <v>2011</v>
      </c>
      <c r="AU118" s="100">
        <v>0</v>
      </c>
      <c r="AV118" s="100">
        <v>0</v>
      </c>
      <c r="AW118" s="100">
        <v>0</v>
      </c>
      <c r="AX118" s="100">
        <v>0</v>
      </c>
      <c r="AY118" s="100">
        <v>0</v>
      </c>
      <c r="AZ118" s="100">
        <v>0.36184470000000002</v>
      </c>
      <c r="BA118" s="100">
        <v>1.1066548</v>
      </c>
      <c r="BB118" s="100">
        <v>2.8591215999999999</v>
      </c>
      <c r="BC118" s="100">
        <v>6.61524</v>
      </c>
      <c r="BD118" s="100">
        <v>11.479813</v>
      </c>
      <c r="BE118" s="100">
        <v>14.791880000000001</v>
      </c>
      <c r="BF118" s="100">
        <v>20.134836</v>
      </c>
      <c r="BG118" s="100">
        <v>27.650897000000001</v>
      </c>
      <c r="BH118" s="100">
        <v>32.485905000000002</v>
      </c>
      <c r="BI118" s="100">
        <v>42.326821000000002</v>
      </c>
      <c r="BJ118" s="100">
        <v>48.894851000000003</v>
      </c>
      <c r="BK118" s="100">
        <v>77.021476000000007</v>
      </c>
      <c r="BL118" s="100">
        <v>130.32480000000001</v>
      </c>
      <c r="BM118" s="100">
        <v>13.151284</v>
      </c>
      <c r="BN118" s="100">
        <v>11.777393999999999</v>
      </c>
      <c r="BP118" s="124">
        <v>2011</v>
      </c>
    </row>
    <row r="119" spans="2:68">
      <c r="B119" s="124">
        <v>2012</v>
      </c>
      <c r="C119" s="100">
        <v>0</v>
      </c>
      <c r="D119" s="100">
        <v>0</v>
      </c>
      <c r="E119" s="100">
        <v>0</v>
      </c>
      <c r="F119" s="100">
        <v>0</v>
      </c>
      <c r="G119" s="100">
        <v>0</v>
      </c>
      <c r="H119" s="100">
        <v>0</v>
      </c>
      <c r="I119" s="100">
        <v>0</v>
      </c>
      <c r="J119" s="100">
        <v>0</v>
      </c>
      <c r="K119" s="100">
        <v>0</v>
      </c>
      <c r="L119" s="100">
        <v>0.13168460000000001</v>
      </c>
      <c r="M119" s="100">
        <v>0</v>
      </c>
      <c r="N119" s="100">
        <v>0.44397880000000001</v>
      </c>
      <c r="O119" s="100">
        <v>0.49327339999999997</v>
      </c>
      <c r="P119" s="100">
        <v>0.59051399999999998</v>
      </c>
      <c r="Q119" s="100">
        <v>0.53899929999999996</v>
      </c>
      <c r="R119" s="100">
        <v>1.8709984</v>
      </c>
      <c r="S119" s="100">
        <v>2.0755930999999999</v>
      </c>
      <c r="T119" s="100">
        <v>2.0423585000000002</v>
      </c>
      <c r="U119" s="100">
        <v>0.21214859999999999</v>
      </c>
      <c r="V119" s="100">
        <v>0.20490459999999999</v>
      </c>
      <c r="X119" s="124">
        <v>2012</v>
      </c>
      <c r="Y119" s="100">
        <v>0</v>
      </c>
      <c r="Z119" s="100">
        <v>0</v>
      </c>
      <c r="AA119" s="100">
        <v>0</v>
      </c>
      <c r="AB119" s="100">
        <v>0</v>
      </c>
      <c r="AC119" s="100">
        <v>0.25160559999999998</v>
      </c>
      <c r="AD119" s="100">
        <v>0.23882909999999999</v>
      </c>
      <c r="AE119" s="100">
        <v>2.3969985</v>
      </c>
      <c r="AF119" s="100">
        <v>4.7345212999999999</v>
      </c>
      <c r="AG119" s="100">
        <v>9.3304720000000003</v>
      </c>
      <c r="AH119" s="100">
        <v>21.854248999999999</v>
      </c>
      <c r="AI119" s="100">
        <v>29.622046000000001</v>
      </c>
      <c r="AJ119" s="100">
        <v>39.832327999999997</v>
      </c>
      <c r="AK119" s="100">
        <v>48.065368999999997</v>
      </c>
      <c r="AL119" s="100">
        <v>63.422486999999997</v>
      </c>
      <c r="AM119" s="100">
        <v>82.213093000000001</v>
      </c>
      <c r="AN119" s="100">
        <v>83.750724000000005</v>
      </c>
      <c r="AO119" s="100">
        <v>121.30791000000001</v>
      </c>
      <c r="AP119" s="100">
        <v>177.04424</v>
      </c>
      <c r="AQ119" s="100">
        <v>24.484401999999999</v>
      </c>
      <c r="AR119" s="100">
        <v>20.564572999999999</v>
      </c>
      <c r="AT119" s="124">
        <v>2012</v>
      </c>
      <c r="AU119" s="100">
        <v>0</v>
      </c>
      <c r="AV119" s="100">
        <v>0</v>
      </c>
      <c r="AW119" s="100">
        <v>0</v>
      </c>
      <c r="AX119" s="100">
        <v>0</v>
      </c>
      <c r="AY119" s="100">
        <v>0.1231579</v>
      </c>
      <c r="AZ119" s="100">
        <v>0.1178855</v>
      </c>
      <c r="BA119" s="100">
        <v>1.1941018999999999</v>
      </c>
      <c r="BB119" s="100">
        <v>2.3773572999999999</v>
      </c>
      <c r="BC119" s="100">
        <v>4.7079598000000003</v>
      </c>
      <c r="BD119" s="100">
        <v>11.091574</v>
      </c>
      <c r="BE119" s="100">
        <v>14.963476999999999</v>
      </c>
      <c r="BF119" s="100">
        <v>20.349871</v>
      </c>
      <c r="BG119" s="100">
        <v>24.427904999999999</v>
      </c>
      <c r="BH119" s="100">
        <v>32.238463000000003</v>
      </c>
      <c r="BI119" s="100">
        <v>42.095509</v>
      </c>
      <c r="BJ119" s="100">
        <v>45.557212</v>
      </c>
      <c r="BK119" s="100">
        <v>69.763633999999996</v>
      </c>
      <c r="BL119" s="100">
        <v>115.87872</v>
      </c>
      <c r="BM119" s="100">
        <v>12.403064000000001</v>
      </c>
      <c r="BN119" s="100">
        <v>11.024888000000001</v>
      </c>
      <c r="BP119" s="124">
        <v>2012</v>
      </c>
    </row>
    <row r="120" spans="2:68">
      <c r="B120" s="124">
        <v>2013</v>
      </c>
      <c r="C120" s="100">
        <v>0</v>
      </c>
      <c r="D120" s="100">
        <v>0</v>
      </c>
      <c r="E120" s="100">
        <v>0</v>
      </c>
      <c r="F120" s="100">
        <v>0</v>
      </c>
      <c r="G120" s="100">
        <v>0</v>
      </c>
      <c r="H120" s="100">
        <v>0</v>
      </c>
      <c r="I120" s="100">
        <v>0</v>
      </c>
      <c r="J120" s="100">
        <v>0</v>
      </c>
      <c r="K120" s="100">
        <v>0</v>
      </c>
      <c r="L120" s="100">
        <v>0.26376840000000001</v>
      </c>
      <c r="M120" s="100">
        <v>0.26156299999999999</v>
      </c>
      <c r="N120" s="100">
        <v>0</v>
      </c>
      <c r="O120" s="100">
        <v>0.48841400000000001</v>
      </c>
      <c r="P120" s="100">
        <v>1.3051105999999999</v>
      </c>
      <c r="Q120" s="100">
        <v>0.52167289999999999</v>
      </c>
      <c r="R120" s="100">
        <v>0.72060650000000004</v>
      </c>
      <c r="S120" s="100">
        <v>4.1132163000000004</v>
      </c>
      <c r="T120" s="100">
        <v>2.5767218999999999</v>
      </c>
      <c r="U120" s="100">
        <v>0.2607429</v>
      </c>
      <c r="V120" s="100">
        <v>0.24411759999999999</v>
      </c>
      <c r="X120" s="124">
        <v>2013</v>
      </c>
      <c r="Y120" s="100">
        <v>0</v>
      </c>
      <c r="Z120" s="100">
        <v>0</v>
      </c>
      <c r="AA120" s="100">
        <v>0</v>
      </c>
      <c r="AB120" s="100">
        <v>0</v>
      </c>
      <c r="AC120" s="100">
        <v>0</v>
      </c>
      <c r="AD120" s="100">
        <v>0.58581139999999998</v>
      </c>
      <c r="AE120" s="100">
        <v>1.0933861</v>
      </c>
      <c r="AF120" s="100">
        <v>6.0352354999999998</v>
      </c>
      <c r="AG120" s="100">
        <v>10.727695000000001</v>
      </c>
      <c r="AH120" s="100">
        <v>19.824251</v>
      </c>
      <c r="AI120" s="100">
        <v>30.435365999999998</v>
      </c>
      <c r="AJ120" s="100">
        <v>38.392012000000001</v>
      </c>
      <c r="AK120" s="100">
        <v>48.182391000000003</v>
      </c>
      <c r="AL120" s="100">
        <v>60.202375000000004</v>
      </c>
      <c r="AM120" s="100">
        <v>70.243392999999998</v>
      </c>
      <c r="AN120" s="100">
        <v>87.637653</v>
      </c>
      <c r="AO120" s="100">
        <v>126.97132000000001</v>
      </c>
      <c r="AP120" s="100">
        <v>192.83053000000001</v>
      </c>
      <c r="AQ120" s="100">
        <v>24.647414000000001</v>
      </c>
      <c r="AR120" s="100">
        <v>20.432480000000002</v>
      </c>
      <c r="AT120" s="124">
        <v>2013</v>
      </c>
      <c r="AU120" s="100">
        <v>0</v>
      </c>
      <c r="AV120" s="100">
        <v>0</v>
      </c>
      <c r="AW120" s="100">
        <v>0</v>
      </c>
      <c r="AX120" s="100">
        <v>0</v>
      </c>
      <c r="AY120" s="100">
        <v>0</v>
      </c>
      <c r="AZ120" s="100">
        <v>0.28991830000000002</v>
      </c>
      <c r="BA120" s="100">
        <v>0.54399560000000002</v>
      </c>
      <c r="BB120" s="100">
        <v>3.0281007999999998</v>
      </c>
      <c r="BC120" s="100">
        <v>5.4166746999999997</v>
      </c>
      <c r="BD120" s="100">
        <v>10.130566999999999</v>
      </c>
      <c r="BE120" s="100">
        <v>15.517720000000001</v>
      </c>
      <c r="BF120" s="100">
        <v>19.443611000000001</v>
      </c>
      <c r="BG120" s="100">
        <v>24.576598000000001</v>
      </c>
      <c r="BH120" s="100">
        <v>30.984608000000001</v>
      </c>
      <c r="BI120" s="100">
        <v>36.061565999999999</v>
      </c>
      <c r="BJ120" s="100">
        <v>46.764204999999997</v>
      </c>
      <c r="BK120" s="100">
        <v>73.551109999999994</v>
      </c>
      <c r="BL120" s="100">
        <v>125.30038999999999</v>
      </c>
      <c r="BM120" s="100">
        <v>12.510083</v>
      </c>
      <c r="BN120" s="100">
        <v>10.995994</v>
      </c>
      <c r="BP120" s="124">
        <v>2013</v>
      </c>
    </row>
    <row r="121" spans="2:68">
      <c r="B121" s="124">
        <v>2014</v>
      </c>
      <c r="C121" s="100">
        <v>0</v>
      </c>
      <c r="D121" s="100">
        <v>0</v>
      </c>
      <c r="E121" s="100">
        <v>0</v>
      </c>
      <c r="F121" s="100">
        <v>0</v>
      </c>
      <c r="G121" s="100">
        <v>0</v>
      </c>
      <c r="H121" s="100">
        <v>0</v>
      </c>
      <c r="I121" s="100">
        <v>0.1169893</v>
      </c>
      <c r="J121" s="100">
        <v>0</v>
      </c>
      <c r="K121" s="100">
        <v>0.1215099</v>
      </c>
      <c r="L121" s="100">
        <v>0.1311049</v>
      </c>
      <c r="M121" s="100">
        <v>0.13001450000000001</v>
      </c>
      <c r="N121" s="100">
        <v>0.14244709999999999</v>
      </c>
      <c r="O121" s="100">
        <v>0.80327870000000001</v>
      </c>
      <c r="P121" s="100">
        <v>0.54177439999999999</v>
      </c>
      <c r="Q121" s="100">
        <v>0.99772019999999995</v>
      </c>
      <c r="R121" s="100">
        <v>2.4177531999999999</v>
      </c>
      <c r="S121" s="100">
        <v>0.50806039999999997</v>
      </c>
      <c r="T121" s="100">
        <v>3.0567392</v>
      </c>
      <c r="U121" s="100">
        <v>0.25710339999999998</v>
      </c>
      <c r="V121" s="100">
        <v>0.24433750000000001</v>
      </c>
      <c r="X121" s="124">
        <v>2014</v>
      </c>
      <c r="Y121" s="100">
        <v>0</v>
      </c>
      <c r="Z121" s="100">
        <v>0</v>
      </c>
      <c r="AA121" s="100">
        <v>0</v>
      </c>
      <c r="AB121" s="100">
        <v>0</v>
      </c>
      <c r="AC121" s="100">
        <v>0</v>
      </c>
      <c r="AD121" s="100">
        <v>0.2306629</v>
      </c>
      <c r="AE121" s="100">
        <v>2.4713528999999999</v>
      </c>
      <c r="AF121" s="100">
        <v>4.4759380000000002</v>
      </c>
      <c r="AG121" s="100">
        <v>10.113076</v>
      </c>
      <c r="AH121" s="100">
        <v>17.338456999999998</v>
      </c>
      <c r="AI121" s="100">
        <v>29.680215</v>
      </c>
      <c r="AJ121" s="100">
        <v>35.028888000000002</v>
      </c>
      <c r="AK121" s="100">
        <v>43.888556999999999</v>
      </c>
      <c r="AL121" s="100">
        <v>58.653624999999998</v>
      </c>
      <c r="AM121" s="100">
        <v>73.002309999999994</v>
      </c>
      <c r="AN121" s="100">
        <v>87.165026999999995</v>
      </c>
      <c r="AO121" s="100">
        <v>118.98644</v>
      </c>
      <c r="AP121" s="100">
        <v>189.28443999999999</v>
      </c>
      <c r="AQ121" s="100">
        <v>23.863159</v>
      </c>
      <c r="AR121" s="100">
        <v>19.602439</v>
      </c>
      <c r="AT121" s="124">
        <v>2014</v>
      </c>
      <c r="AU121" s="100">
        <v>0</v>
      </c>
      <c r="AV121" s="100">
        <v>0</v>
      </c>
      <c r="AW121" s="100">
        <v>0</v>
      </c>
      <c r="AX121" s="100">
        <v>0</v>
      </c>
      <c r="AY121" s="100">
        <v>0</v>
      </c>
      <c r="AZ121" s="100">
        <v>0.11472789999999999</v>
      </c>
      <c r="BA121" s="100">
        <v>1.290689</v>
      </c>
      <c r="BB121" s="100">
        <v>2.2472935000000001</v>
      </c>
      <c r="BC121" s="100">
        <v>5.1699035000000002</v>
      </c>
      <c r="BD121" s="100">
        <v>8.8233539000000007</v>
      </c>
      <c r="BE121" s="100">
        <v>15.087808000000001</v>
      </c>
      <c r="BF121" s="100">
        <v>17.833621999999998</v>
      </c>
      <c r="BG121" s="100">
        <v>22.649751999999999</v>
      </c>
      <c r="BH121" s="100">
        <v>29.873013</v>
      </c>
      <c r="BI121" s="100">
        <v>37.742348</v>
      </c>
      <c r="BJ121" s="100">
        <v>47.066360000000003</v>
      </c>
      <c r="BK121" s="100">
        <v>67.141399000000007</v>
      </c>
      <c r="BL121" s="100">
        <v>122.20874000000001</v>
      </c>
      <c r="BM121" s="100">
        <v>12.122404</v>
      </c>
      <c r="BN121" s="100">
        <v>10.548406999999999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Breast cancer (ICD-10 C50),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[GRIM_output_2.xls]GRIM0206</v>
      </c>
      <c r="F5" s="139" t="s">
        <v>162</v>
      </c>
      <c r="G5" s="204">
        <f>$D$8</f>
        <v>2014</v>
      </c>
      <c r="J5" s="136"/>
    </row>
    <row r="6" spans="1:11" ht="28.9" customHeight="1">
      <c r="B6" s="278" t="s">
        <v>211</v>
      </c>
      <c r="C6" s="278" t="s">
        <v>212</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Breast cancer. Canberra: AIHW.</v>
      </c>
      <c r="H7" s="141"/>
      <c r="I7" s="141"/>
      <c r="J7" s="141"/>
      <c r="K7" s="141"/>
    </row>
    <row r="8" spans="1:11" ht="28.9" customHeight="1">
      <c r="B8" s="278" t="s">
        <v>213</v>
      </c>
      <c r="C8" s="278" t="s">
        <v>214</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v>43</v>
      </c>
      <c r="D11" s="150"/>
      <c r="F11" s="152" t="s">
        <v>6</v>
      </c>
      <c r="G11" s="151">
        <v>1</v>
      </c>
    </row>
    <row r="12" spans="1:11">
      <c r="B12" s="144" t="s">
        <v>105</v>
      </c>
      <c r="C12" s="279">
        <v>43</v>
      </c>
      <c r="D12" s="113"/>
      <c r="F12" s="152" t="s">
        <v>7</v>
      </c>
      <c r="G12" s="151">
        <v>2</v>
      </c>
      <c r="I12" s="143"/>
    </row>
    <row r="13" spans="1:11">
      <c r="B13" s="144" t="s">
        <v>106</v>
      </c>
      <c r="C13" s="279">
        <v>47</v>
      </c>
      <c r="D13" s="113"/>
      <c r="F13" s="152" t="s">
        <v>8</v>
      </c>
      <c r="G13" s="151">
        <v>3</v>
      </c>
      <c r="I13" s="143"/>
    </row>
    <row r="14" spans="1:11">
      <c r="B14" s="144" t="s">
        <v>107</v>
      </c>
      <c r="C14" s="279">
        <v>50</v>
      </c>
      <c r="F14" s="152" t="s">
        <v>9</v>
      </c>
      <c r="G14" s="151">
        <v>4</v>
      </c>
    </row>
    <row r="15" spans="1:11">
      <c r="B15" s="144" t="s">
        <v>108</v>
      </c>
      <c r="C15" s="279">
        <v>50</v>
      </c>
      <c r="F15" s="152" t="s">
        <v>10</v>
      </c>
      <c r="G15" s="151">
        <v>5</v>
      </c>
    </row>
    <row r="16" spans="1:11">
      <c r="B16" s="144" t="s">
        <v>109</v>
      </c>
      <c r="C16" s="279">
        <v>170</v>
      </c>
      <c r="F16" s="152" t="s">
        <v>11</v>
      </c>
      <c r="G16" s="151">
        <v>6</v>
      </c>
    </row>
    <row r="17" spans="1:20">
      <c r="B17" s="144" t="s">
        <v>110</v>
      </c>
      <c r="C17" s="279">
        <v>170</v>
      </c>
      <c r="F17" s="152" t="s">
        <v>12</v>
      </c>
      <c r="G17" s="151">
        <v>7</v>
      </c>
    </row>
    <row r="18" spans="1:20">
      <c r="B18" s="144" t="s">
        <v>111</v>
      </c>
      <c r="C18" s="279">
        <v>174</v>
      </c>
      <c r="F18" s="152" t="s">
        <v>13</v>
      </c>
      <c r="G18" s="151">
        <v>8</v>
      </c>
    </row>
    <row r="19" spans="1:20">
      <c r="B19" s="144" t="s">
        <v>112</v>
      </c>
      <c r="C19" s="279" t="s">
        <v>215</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216</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216</v>
      </c>
      <c r="C25" s="279">
        <v>0.98</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Breast cancer (ICD-10 C50),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v>
      </c>
      <c r="I32" s="157">
        <f ca="1">INDIRECT("Rates!I"&amp;$E$8)</f>
        <v>0.1169893</v>
      </c>
      <c r="J32" s="157">
        <f ca="1">INDIRECT("Rates!J"&amp;$E$8)</f>
        <v>0</v>
      </c>
      <c r="K32" s="157">
        <f ca="1">INDIRECT("Rates!K"&amp;$E$8)</f>
        <v>0.1215099</v>
      </c>
      <c r="L32" s="157">
        <f ca="1">INDIRECT("Rates!L"&amp;$E$8)</f>
        <v>0.1311049</v>
      </c>
      <c r="M32" s="157">
        <f ca="1">INDIRECT("Rates!M"&amp;$E$8)</f>
        <v>0.13001450000000001</v>
      </c>
      <c r="N32" s="157">
        <f ca="1">INDIRECT("Rates!N"&amp;$E$8)</f>
        <v>0.14244709999999999</v>
      </c>
      <c r="O32" s="157">
        <f ca="1">INDIRECT("Rates!O"&amp;$E$8)</f>
        <v>0.80327870000000001</v>
      </c>
      <c r="P32" s="157">
        <f ca="1">INDIRECT("Rates!P"&amp;$E$8)</f>
        <v>0.54177439999999999</v>
      </c>
      <c r="Q32" s="157">
        <f ca="1">INDIRECT("Rates!Q"&amp;$E$8)</f>
        <v>0.99772019999999995</v>
      </c>
      <c r="R32" s="157">
        <f ca="1">INDIRECT("Rates!R"&amp;$E$8)</f>
        <v>2.4177531999999999</v>
      </c>
      <c r="S32" s="157">
        <f ca="1">INDIRECT("Rates!S"&amp;$E$8)</f>
        <v>0.50806039999999997</v>
      </c>
      <c r="T32" s="157">
        <f ca="1">INDIRECT("Rates!T"&amp;$E$8)</f>
        <v>3.0567392</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0.2306629</v>
      </c>
      <c r="I33" s="157">
        <f ca="1">INDIRECT("Rates!AE"&amp;$E$8)</f>
        <v>2.4713528999999999</v>
      </c>
      <c r="J33" s="157">
        <f ca="1">INDIRECT("Rates!AF"&amp;$E$8)</f>
        <v>4.4759380000000002</v>
      </c>
      <c r="K33" s="157">
        <f ca="1">INDIRECT("Rates!AG"&amp;$E$8)</f>
        <v>10.113076</v>
      </c>
      <c r="L33" s="157">
        <f ca="1">INDIRECT("Rates!AH"&amp;$E$8)</f>
        <v>17.338456999999998</v>
      </c>
      <c r="M33" s="157">
        <f ca="1">INDIRECT("Rates!AI"&amp;$E$8)</f>
        <v>29.680215</v>
      </c>
      <c r="N33" s="157">
        <f ca="1">INDIRECT("Rates!AJ"&amp;$E$8)</f>
        <v>35.028888000000002</v>
      </c>
      <c r="O33" s="157">
        <f ca="1">INDIRECT("Rates!AK"&amp;$E$8)</f>
        <v>43.888556999999999</v>
      </c>
      <c r="P33" s="157">
        <f ca="1">INDIRECT("Rates!AL"&amp;$E$8)</f>
        <v>58.653624999999998</v>
      </c>
      <c r="Q33" s="157">
        <f ca="1">INDIRECT("Rates!AM"&amp;$E$8)</f>
        <v>73.002309999999994</v>
      </c>
      <c r="R33" s="157">
        <f ca="1">INDIRECT("Rates!AN"&amp;$E$8)</f>
        <v>87.165026999999995</v>
      </c>
      <c r="S33" s="157">
        <f ca="1">INDIRECT("Rates!AO"&amp;$E$8)</f>
        <v>118.98644</v>
      </c>
      <c r="T33" s="157">
        <f ca="1">INDIRECT("Rates!AP"&amp;$E$8)</f>
        <v>189.28443999999999</v>
      </c>
    </row>
    <row r="35" spans="1:21">
      <c r="A35" s="87">
        <v>2</v>
      </c>
      <c r="B35" s="137" t="str">
        <f>"Number of deaths due to " &amp;Admin!B6&amp;" (ICD-10 "&amp;UPPER(Admin!C6)&amp;"), by sex and age group, " &amp;Admin!D8</f>
        <v>Number of deaths due to Breast cancer (ICD-10 C50),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0</v>
      </c>
      <c r="I38" s="157">
        <f ca="1">INDIRECT("Deaths!I"&amp;$E$8)</f>
        <v>1</v>
      </c>
      <c r="J38" s="157">
        <f ca="1">INDIRECT("Deaths!J"&amp;$E$8)</f>
        <v>0</v>
      </c>
      <c r="K38" s="157">
        <f ca="1">INDIRECT("Deaths!K"&amp;$E$8)</f>
        <v>1</v>
      </c>
      <c r="L38" s="157">
        <f ca="1">INDIRECT("Deaths!L"&amp;$E$8)</f>
        <v>1</v>
      </c>
      <c r="M38" s="157">
        <f ca="1">INDIRECT("Deaths!M"&amp;$E$8)</f>
        <v>1</v>
      </c>
      <c r="N38" s="157">
        <f ca="1">INDIRECT("Deaths!N"&amp;$E$8)</f>
        <v>1</v>
      </c>
      <c r="O38" s="157">
        <f ca="1">INDIRECT("Deaths!O"&amp;$E$8)</f>
        <v>5</v>
      </c>
      <c r="P38" s="157">
        <f ca="1">INDIRECT("Deaths!P"&amp;$E$8)</f>
        <v>3</v>
      </c>
      <c r="Q38" s="157">
        <f ca="1">INDIRECT("Deaths!Q"&amp;$E$8)</f>
        <v>4</v>
      </c>
      <c r="R38" s="157">
        <f ca="1">INDIRECT("Deaths!R"&amp;$E$8)</f>
        <v>7</v>
      </c>
      <c r="S38" s="157">
        <f ca="1">INDIRECT("Deaths!S"&amp;$E$8)</f>
        <v>1</v>
      </c>
      <c r="T38" s="157">
        <f ca="1">INDIRECT("Deaths!T"&amp;$E$8)</f>
        <v>5</v>
      </c>
      <c r="U38" s="159">
        <f ca="1">SUM(C38:T38)</f>
        <v>30</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2</v>
      </c>
      <c r="I39" s="157">
        <f ca="1">INDIRECT("Deaths!AE"&amp;$E$8)</f>
        <v>21</v>
      </c>
      <c r="J39" s="157">
        <f ca="1">INDIRECT("Deaths!AF"&amp;$E$8)</f>
        <v>35</v>
      </c>
      <c r="K39" s="157">
        <f ca="1">INDIRECT("Deaths!AG"&amp;$E$8)</f>
        <v>85</v>
      </c>
      <c r="L39" s="157">
        <f ca="1">INDIRECT("Deaths!AH"&amp;$E$8)</f>
        <v>135</v>
      </c>
      <c r="M39" s="157">
        <f ca="1">INDIRECT("Deaths!AI"&amp;$E$8)</f>
        <v>234</v>
      </c>
      <c r="N39" s="157">
        <f ca="1">INDIRECT("Deaths!AJ"&amp;$E$8)</f>
        <v>253</v>
      </c>
      <c r="O39" s="157">
        <f ca="1">INDIRECT("Deaths!AK"&amp;$E$8)</f>
        <v>281</v>
      </c>
      <c r="P39" s="157">
        <f ca="1">INDIRECT("Deaths!AL"&amp;$E$8)</f>
        <v>331</v>
      </c>
      <c r="Q39" s="157">
        <f ca="1">INDIRECT("Deaths!AM"&amp;$E$8)</f>
        <v>305</v>
      </c>
      <c r="R39" s="157">
        <f ca="1">INDIRECT("Deaths!AN"&amp;$E$8)</f>
        <v>281</v>
      </c>
      <c r="S39" s="157">
        <f ca="1">INDIRECT("Deaths!AO"&amp;$E$8)</f>
        <v>301</v>
      </c>
      <c r="T39" s="157">
        <f ca="1">INDIRECT("Deaths!AP"&amp;$E$8)</f>
        <v>550</v>
      </c>
      <c r="U39" s="159">
        <f ca="1">SUM(C39:T39)</f>
        <v>2814</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0</v>
      </c>
      <c r="I42" s="162">
        <f t="shared" ca="1" si="0"/>
        <v>-1</v>
      </c>
      <c r="J42" s="162">
        <f t="shared" ca="1" si="0"/>
        <v>0</v>
      </c>
      <c r="K42" s="162">
        <f t="shared" ca="1" si="0"/>
        <v>-1</v>
      </c>
      <c r="L42" s="162">
        <f t="shared" ca="1" si="0"/>
        <v>-1</v>
      </c>
      <c r="M42" s="162">
        <f t="shared" ca="1" si="0"/>
        <v>-1</v>
      </c>
      <c r="N42" s="162">
        <f t="shared" ca="1" si="0"/>
        <v>-1</v>
      </c>
      <c r="O42" s="162">
        <f t="shared" ca="1" si="0"/>
        <v>-5</v>
      </c>
      <c r="P42" s="162">
        <f t="shared" ca="1" si="0"/>
        <v>-3</v>
      </c>
      <c r="Q42" s="162">
        <f t="shared" ca="1" si="0"/>
        <v>-4</v>
      </c>
      <c r="R42" s="162">
        <f t="shared" ca="1" si="0"/>
        <v>-7</v>
      </c>
      <c r="S42" s="162">
        <f t="shared" ca="1" si="0"/>
        <v>-1</v>
      </c>
      <c r="T42" s="162">
        <f t="shared" ca="1" si="0"/>
        <v>-5</v>
      </c>
      <c r="U42" s="161"/>
    </row>
    <row r="43" spans="1:21">
      <c r="B43" s="87" t="s">
        <v>63</v>
      </c>
      <c r="C43" s="162">
        <f ca="1">C39</f>
        <v>0</v>
      </c>
      <c r="D43" s="162">
        <f t="shared" ref="D43:T43" ca="1" si="1">D39</f>
        <v>0</v>
      </c>
      <c r="E43" s="162">
        <f t="shared" ca="1" si="1"/>
        <v>0</v>
      </c>
      <c r="F43" s="162">
        <f t="shared" ca="1" si="1"/>
        <v>0</v>
      </c>
      <c r="G43" s="162">
        <f t="shared" ca="1" si="1"/>
        <v>0</v>
      </c>
      <c r="H43" s="162">
        <f t="shared" ca="1" si="1"/>
        <v>2</v>
      </c>
      <c r="I43" s="162">
        <f t="shared" ca="1" si="1"/>
        <v>21</v>
      </c>
      <c r="J43" s="162">
        <f t="shared" ca="1" si="1"/>
        <v>35</v>
      </c>
      <c r="K43" s="162">
        <f t="shared" ca="1" si="1"/>
        <v>85</v>
      </c>
      <c r="L43" s="162">
        <f t="shared" ca="1" si="1"/>
        <v>135</v>
      </c>
      <c r="M43" s="162">
        <f t="shared" ca="1" si="1"/>
        <v>234</v>
      </c>
      <c r="N43" s="162">
        <f t="shared" ca="1" si="1"/>
        <v>253</v>
      </c>
      <c r="O43" s="162">
        <f t="shared" ca="1" si="1"/>
        <v>281</v>
      </c>
      <c r="P43" s="162">
        <f t="shared" ca="1" si="1"/>
        <v>331</v>
      </c>
      <c r="Q43" s="162">
        <f t="shared" ca="1" si="1"/>
        <v>305</v>
      </c>
      <c r="R43" s="162">
        <f t="shared" ca="1" si="1"/>
        <v>281</v>
      </c>
      <c r="S43" s="162">
        <f t="shared" ca="1" si="1"/>
        <v>301</v>
      </c>
      <c r="T43" s="162">
        <f t="shared" ca="1" si="1"/>
        <v>550</v>
      </c>
      <c r="U43" s="161"/>
    </row>
    <row r="45" spans="1:21">
      <c r="A45" s="87">
        <v>3</v>
      </c>
      <c r="B45" s="137" t="str">
        <f>"Number of deaths due to " &amp;Admin!B6&amp;" (ICD-10 "&amp;UPPER(Admin!C6)&amp;"), by sex and year, " &amp;Admin!D6&amp;"–" &amp;Admin!D8</f>
        <v>Number of deaths due to Breast cancer (ICD-10 C50), by sex and year, 1907–2014</v>
      </c>
      <c r="C45" s="141"/>
      <c r="D45" s="141"/>
      <c r="E45" s="141"/>
    </row>
    <row r="46" spans="1:21">
      <c r="A46" s="87">
        <v>4</v>
      </c>
      <c r="B46" s="137" t="str">
        <f>"Age-standardised death rates for " &amp;Admin!B6&amp;" (ICD-10 "&amp;UPPER(Admin!C6)&amp;"), by sex and year, " &amp;Admin!D6&amp;"–" &amp;Admin!D8</f>
        <v>Age-standardised death rates for Breast cancer (ICD-10 C50),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0</v>
      </c>
      <c r="D57" s="165">
        <f>Deaths!AR14</f>
        <v>193</v>
      </c>
      <c r="E57" s="165">
        <f>Deaths!BN14</f>
        <v>193</v>
      </c>
      <c r="F57" s="166" t="str">
        <f>Rates!V14</f>
        <v>—</v>
      </c>
      <c r="G57" s="166">
        <f>Rates!AR14</f>
        <v>21.790202000000001</v>
      </c>
      <c r="H57" s="166">
        <f>Rates!BN14</f>
        <v>9.9417928</v>
      </c>
    </row>
    <row r="58" spans="2:8">
      <c r="B58" s="145">
        <v>1908</v>
      </c>
      <c r="C58" s="165">
        <f>Deaths!V15</f>
        <v>0</v>
      </c>
      <c r="D58" s="165">
        <f>Deaths!AR15</f>
        <v>205</v>
      </c>
      <c r="E58" s="165">
        <f>Deaths!BN15</f>
        <v>205</v>
      </c>
      <c r="F58" s="166" t="str">
        <f>Rates!V15</f>
        <v>—</v>
      </c>
      <c r="G58" s="166">
        <f>Rates!AR15</f>
        <v>22.337485999999998</v>
      </c>
      <c r="H58" s="166">
        <f>Rates!BN15</f>
        <v>10.289171</v>
      </c>
    </row>
    <row r="59" spans="2:8">
      <c r="B59" s="145">
        <v>1909</v>
      </c>
      <c r="C59" s="165">
        <f>Deaths!V16</f>
        <v>0</v>
      </c>
      <c r="D59" s="165">
        <f>Deaths!AR16</f>
        <v>201</v>
      </c>
      <c r="E59" s="165">
        <f>Deaths!BN16</f>
        <v>201</v>
      </c>
      <c r="F59" s="166" t="str">
        <f>Rates!V16</f>
        <v>—</v>
      </c>
      <c r="G59" s="166">
        <f>Rates!AR16</f>
        <v>20.375139000000001</v>
      </c>
      <c r="H59" s="166">
        <f>Rates!BN16</f>
        <v>9.3736948000000009</v>
      </c>
    </row>
    <row r="60" spans="2:8">
      <c r="B60" s="145">
        <v>1910</v>
      </c>
      <c r="C60" s="165">
        <f>Deaths!V17</f>
        <v>0</v>
      </c>
      <c r="D60" s="165">
        <f>Deaths!AR17</f>
        <v>210</v>
      </c>
      <c r="E60" s="165">
        <f>Deaths!BN17</f>
        <v>210</v>
      </c>
      <c r="F60" s="166" t="str">
        <f>Rates!V17</f>
        <v>—</v>
      </c>
      <c r="G60" s="166">
        <f>Rates!AR17</f>
        <v>22.065899999999999</v>
      </c>
      <c r="H60" s="166">
        <f>Rates!BN17</f>
        <v>10.248298</v>
      </c>
    </row>
    <row r="61" spans="2:8">
      <c r="B61" s="145">
        <v>1911</v>
      </c>
      <c r="C61" s="165">
        <f>Deaths!V18</f>
        <v>0</v>
      </c>
      <c r="D61" s="165">
        <f>Deaths!AR18</f>
        <v>225</v>
      </c>
      <c r="E61" s="165">
        <f>Deaths!BN18</f>
        <v>225</v>
      </c>
      <c r="F61" s="166" t="str">
        <f>Rates!V18</f>
        <v>—</v>
      </c>
      <c r="G61" s="166">
        <f>Rates!AR18</f>
        <v>21.774515000000001</v>
      </c>
      <c r="H61" s="166">
        <f>Rates!BN18</f>
        <v>10.088367</v>
      </c>
    </row>
    <row r="62" spans="2:8">
      <c r="B62" s="145">
        <v>1912</v>
      </c>
      <c r="C62" s="165">
        <f>Deaths!V19</f>
        <v>0</v>
      </c>
      <c r="D62" s="165">
        <f>Deaths!AR19</f>
        <v>276</v>
      </c>
      <c r="E62" s="165">
        <f>Deaths!BN19</f>
        <v>276</v>
      </c>
      <c r="F62" s="166" t="str">
        <f>Rates!V19</f>
        <v>—</v>
      </c>
      <c r="G62" s="166">
        <f>Rates!AR19</f>
        <v>25.971699999999998</v>
      </c>
      <c r="H62" s="166">
        <f>Rates!BN19</f>
        <v>12.114715</v>
      </c>
    </row>
    <row r="63" spans="2:8">
      <c r="B63" s="145">
        <v>1913</v>
      </c>
      <c r="C63" s="165">
        <f>Deaths!V20</f>
        <v>0</v>
      </c>
      <c r="D63" s="165">
        <f>Deaths!AR20</f>
        <v>246</v>
      </c>
      <c r="E63" s="165">
        <f>Deaths!BN20</f>
        <v>246</v>
      </c>
      <c r="F63" s="166" t="str">
        <f>Rates!V20</f>
        <v>—</v>
      </c>
      <c r="G63" s="166">
        <f>Rates!AR20</f>
        <v>22.988043000000001</v>
      </c>
      <c r="H63" s="166">
        <f>Rates!BN20</f>
        <v>10.825775999999999</v>
      </c>
    </row>
    <row r="64" spans="2:8">
      <c r="B64" s="145">
        <v>1914</v>
      </c>
      <c r="C64" s="165">
        <f>Deaths!V21</f>
        <v>0</v>
      </c>
      <c r="D64" s="165">
        <f>Deaths!AR21</f>
        <v>259</v>
      </c>
      <c r="E64" s="165">
        <f>Deaths!BN21</f>
        <v>259</v>
      </c>
      <c r="F64" s="166" t="str">
        <f>Rates!V21</f>
        <v>—</v>
      </c>
      <c r="G64" s="166">
        <f>Rates!AR21</f>
        <v>22.584987000000002</v>
      </c>
      <c r="H64" s="166">
        <f>Rates!BN21</f>
        <v>10.708484</v>
      </c>
    </row>
    <row r="65" spans="2:8">
      <c r="B65" s="145">
        <v>1915</v>
      </c>
      <c r="C65" s="165">
        <f>Deaths!V22</f>
        <v>0</v>
      </c>
      <c r="D65" s="165">
        <f>Deaths!AR22</f>
        <v>261</v>
      </c>
      <c r="E65" s="165">
        <f>Deaths!BN22</f>
        <v>261</v>
      </c>
      <c r="F65" s="166" t="str">
        <f>Rates!V22</f>
        <v>—</v>
      </c>
      <c r="G65" s="166">
        <f>Rates!AR22</f>
        <v>20.364919</v>
      </c>
      <c r="H65" s="166">
        <f>Rates!BN22</f>
        <v>9.5748159000000008</v>
      </c>
    </row>
    <row r="66" spans="2:8">
      <c r="B66" s="145">
        <v>1916</v>
      </c>
      <c r="C66" s="165">
        <f>Deaths!V23</f>
        <v>0</v>
      </c>
      <c r="D66" s="165">
        <f>Deaths!AR23</f>
        <v>287</v>
      </c>
      <c r="E66" s="165">
        <f>Deaths!BN23</f>
        <v>287</v>
      </c>
      <c r="F66" s="166" t="str">
        <f>Rates!V23</f>
        <v>—</v>
      </c>
      <c r="G66" s="166">
        <f>Rates!AR23</f>
        <v>24.439708</v>
      </c>
      <c r="H66" s="166">
        <f>Rates!BN23</f>
        <v>11.70725</v>
      </c>
    </row>
    <row r="67" spans="2:8">
      <c r="B67" s="145">
        <v>1917</v>
      </c>
      <c r="C67" s="165">
        <f>Deaths!V24</f>
        <v>0</v>
      </c>
      <c r="D67" s="165">
        <f>Deaths!AR24</f>
        <v>269</v>
      </c>
      <c r="E67" s="165">
        <f>Deaths!BN24</f>
        <v>269</v>
      </c>
      <c r="F67" s="166" t="str">
        <f>Rates!V24</f>
        <v>—</v>
      </c>
      <c r="G67" s="166">
        <f>Rates!AR24</f>
        <v>22.091343999999999</v>
      </c>
      <c r="H67" s="166">
        <f>Rates!BN24</f>
        <v>10.64653</v>
      </c>
    </row>
    <row r="68" spans="2:8">
      <c r="B68" s="145">
        <v>1918</v>
      </c>
      <c r="C68" s="165">
        <f>Deaths!V25</f>
        <v>0</v>
      </c>
      <c r="D68" s="165">
        <f>Deaths!AR25</f>
        <v>283</v>
      </c>
      <c r="E68" s="165">
        <f>Deaths!BN25</f>
        <v>283</v>
      </c>
      <c r="F68" s="166" t="str">
        <f>Rates!V25</f>
        <v>—</v>
      </c>
      <c r="G68" s="166">
        <f>Rates!AR25</f>
        <v>22.109798000000001</v>
      </c>
      <c r="H68" s="166">
        <f>Rates!BN25</f>
        <v>10.677395000000001</v>
      </c>
    </row>
    <row r="69" spans="2:8">
      <c r="B69" s="145">
        <v>1919</v>
      </c>
      <c r="C69" s="165">
        <f>Deaths!V26</f>
        <v>0</v>
      </c>
      <c r="D69" s="165">
        <f>Deaths!AR26</f>
        <v>321</v>
      </c>
      <c r="E69" s="165">
        <f>Deaths!BN26</f>
        <v>321</v>
      </c>
      <c r="F69" s="166" t="str">
        <f>Rates!V26</f>
        <v>—</v>
      </c>
      <c r="G69" s="166">
        <f>Rates!AR26</f>
        <v>23.949010999999999</v>
      </c>
      <c r="H69" s="166">
        <f>Rates!BN26</f>
        <v>11.592148999999999</v>
      </c>
    </row>
    <row r="70" spans="2:8">
      <c r="B70" s="145">
        <v>1920</v>
      </c>
      <c r="C70" s="165">
        <f>Deaths!V27</f>
        <v>0</v>
      </c>
      <c r="D70" s="165">
        <f>Deaths!AR27</f>
        <v>310</v>
      </c>
      <c r="E70" s="165">
        <f>Deaths!BN27</f>
        <v>310</v>
      </c>
      <c r="F70" s="166" t="str">
        <f>Rates!V27</f>
        <v>—</v>
      </c>
      <c r="G70" s="166">
        <f>Rates!AR27</f>
        <v>22.205278</v>
      </c>
      <c r="H70" s="166">
        <f>Rates!BN27</f>
        <v>10.764853</v>
      </c>
    </row>
    <row r="71" spans="2:8">
      <c r="B71" s="145">
        <v>1921</v>
      </c>
      <c r="C71" s="165">
        <f>Deaths!V28</f>
        <v>0</v>
      </c>
      <c r="D71" s="165">
        <f>Deaths!AR28</f>
        <v>369</v>
      </c>
      <c r="E71" s="165">
        <f>Deaths!BN28</f>
        <v>369</v>
      </c>
      <c r="F71" s="166" t="str">
        <f>Rates!V28</f>
        <v>—</v>
      </c>
      <c r="G71" s="166">
        <f>Rates!AR28</f>
        <v>24.724896999999999</v>
      </c>
      <c r="H71" s="166">
        <f>Rates!BN28</f>
        <v>12.037841999999999</v>
      </c>
    </row>
    <row r="72" spans="2:8">
      <c r="B72" s="145">
        <v>1922</v>
      </c>
      <c r="C72" s="165">
        <f>Deaths!V29</f>
        <v>0</v>
      </c>
      <c r="D72" s="165">
        <f>Deaths!AR29</f>
        <v>414</v>
      </c>
      <c r="E72" s="165">
        <f>Deaths!BN29</f>
        <v>414</v>
      </c>
      <c r="F72" s="166" t="str">
        <f>Rates!V29</f>
        <v>—</v>
      </c>
      <c r="G72" s="166">
        <f>Rates!AR29</f>
        <v>27.807932999999998</v>
      </c>
      <c r="H72" s="166">
        <f>Rates!BN29</f>
        <v>13.638011000000001</v>
      </c>
    </row>
    <row r="73" spans="2:8">
      <c r="B73" s="145">
        <v>1923</v>
      </c>
      <c r="C73" s="165">
        <f>Deaths!V30</f>
        <v>0</v>
      </c>
      <c r="D73" s="165">
        <f>Deaths!AR30</f>
        <v>426</v>
      </c>
      <c r="E73" s="165">
        <f>Deaths!BN30</f>
        <v>426</v>
      </c>
      <c r="F73" s="166" t="str">
        <f>Rates!V30</f>
        <v>—</v>
      </c>
      <c r="G73" s="166">
        <f>Rates!AR30</f>
        <v>27.365259000000002</v>
      </c>
      <c r="H73" s="166">
        <f>Rates!BN30</f>
        <v>13.413062999999999</v>
      </c>
    </row>
    <row r="74" spans="2:8">
      <c r="B74" s="145">
        <v>1924</v>
      </c>
      <c r="C74" s="165">
        <f>Deaths!V31</f>
        <v>0</v>
      </c>
      <c r="D74" s="165">
        <f>Deaths!AR31</f>
        <v>415</v>
      </c>
      <c r="E74" s="165">
        <f>Deaths!BN31</f>
        <v>415</v>
      </c>
      <c r="F74" s="166" t="str">
        <f>Rates!V31</f>
        <v>—</v>
      </c>
      <c r="G74" s="166">
        <f>Rates!AR31</f>
        <v>26.343019000000002</v>
      </c>
      <c r="H74" s="166">
        <f>Rates!BN31</f>
        <v>12.967008</v>
      </c>
    </row>
    <row r="75" spans="2:8">
      <c r="B75" s="145">
        <v>1925</v>
      </c>
      <c r="C75" s="165">
        <f>Deaths!V32</f>
        <v>0</v>
      </c>
      <c r="D75" s="165">
        <f>Deaths!AR32</f>
        <v>444</v>
      </c>
      <c r="E75" s="165">
        <f>Deaths!BN32</f>
        <v>444</v>
      </c>
      <c r="F75" s="166" t="str">
        <f>Rates!V32</f>
        <v>—</v>
      </c>
      <c r="G75" s="166">
        <f>Rates!AR32</f>
        <v>27.973296000000001</v>
      </c>
      <c r="H75" s="166">
        <f>Rates!BN32</f>
        <v>13.80904</v>
      </c>
    </row>
    <row r="76" spans="2:8">
      <c r="B76" s="145">
        <v>1926</v>
      </c>
      <c r="C76" s="165">
        <f>Deaths!V33</f>
        <v>0</v>
      </c>
      <c r="D76" s="165">
        <f>Deaths!AR33</f>
        <v>453</v>
      </c>
      <c r="E76" s="165">
        <f>Deaths!BN33</f>
        <v>453</v>
      </c>
      <c r="F76" s="166" t="str">
        <f>Rates!V33</f>
        <v>—</v>
      </c>
      <c r="G76" s="166">
        <f>Rates!AR33</f>
        <v>26.241002000000002</v>
      </c>
      <c r="H76" s="166">
        <f>Rates!BN33</f>
        <v>12.941146</v>
      </c>
    </row>
    <row r="77" spans="2:8">
      <c r="B77" s="145">
        <v>1927</v>
      </c>
      <c r="C77" s="165">
        <f>Deaths!V34</f>
        <v>0</v>
      </c>
      <c r="D77" s="165">
        <f>Deaths!AR34</f>
        <v>500</v>
      </c>
      <c r="E77" s="165">
        <f>Deaths!BN34</f>
        <v>500</v>
      </c>
      <c r="F77" s="166" t="str">
        <f>Rates!V34</f>
        <v>—</v>
      </c>
      <c r="G77" s="166">
        <f>Rates!AR34</f>
        <v>29.241365999999999</v>
      </c>
      <c r="H77" s="166">
        <f>Rates!BN34</f>
        <v>14.615024</v>
      </c>
    </row>
    <row r="78" spans="2:8">
      <c r="B78" s="145">
        <v>1928</v>
      </c>
      <c r="C78" s="165">
        <f>Deaths!V35</f>
        <v>0</v>
      </c>
      <c r="D78" s="165">
        <f>Deaths!AR35</f>
        <v>498</v>
      </c>
      <c r="E78" s="165">
        <f>Deaths!BN35</f>
        <v>498</v>
      </c>
      <c r="F78" s="166" t="str">
        <f>Rates!V35</f>
        <v>—</v>
      </c>
      <c r="G78" s="166">
        <f>Rates!AR35</f>
        <v>29.742923000000001</v>
      </c>
      <c r="H78" s="166">
        <f>Rates!BN35</f>
        <v>14.934599</v>
      </c>
    </row>
    <row r="79" spans="2:8">
      <c r="B79" s="145">
        <v>1929</v>
      </c>
      <c r="C79" s="165">
        <f>Deaths!V36</f>
        <v>0</v>
      </c>
      <c r="D79" s="165">
        <f>Deaths!AR36</f>
        <v>532</v>
      </c>
      <c r="E79" s="165">
        <f>Deaths!BN36</f>
        <v>532</v>
      </c>
      <c r="F79" s="166" t="str">
        <f>Rates!V36</f>
        <v>—</v>
      </c>
      <c r="G79" s="166">
        <f>Rates!AR36</f>
        <v>28.292221000000001</v>
      </c>
      <c r="H79" s="166">
        <f>Rates!BN36</f>
        <v>14.079927</v>
      </c>
    </row>
    <row r="80" spans="2:8">
      <c r="B80" s="145">
        <v>1930</v>
      </c>
      <c r="C80" s="165">
        <f>Deaths!V37</f>
        <v>5</v>
      </c>
      <c r="D80" s="165">
        <f>Deaths!AR37</f>
        <v>520</v>
      </c>
      <c r="E80" s="165">
        <f>Deaths!BN37</f>
        <v>525</v>
      </c>
      <c r="F80" s="166">
        <f>Rates!V37</f>
        <v>0.21251690000000001</v>
      </c>
      <c r="G80" s="166">
        <f>Rates!AR37</f>
        <v>26.428538</v>
      </c>
      <c r="H80" s="166">
        <f>Rates!BN37</f>
        <v>13.262183</v>
      </c>
    </row>
    <row r="81" spans="2:8">
      <c r="B81" s="145">
        <v>1931</v>
      </c>
      <c r="C81" s="165">
        <f>Deaths!V38</f>
        <v>7</v>
      </c>
      <c r="D81" s="165">
        <f>Deaths!AR38</f>
        <v>594</v>
      </c>
      <c r="E81" s="165">
        <f>Deaths!BN38</f>
        <v>601</v>
      </c>
      <c r="F81" s="166">
        <f>Rates!V38</f>
        <v>0.73908890000000005</v>
      </c>
      <c r="G81" s="166">
        <f>Rates!AR38</f>
        <v>29.557388</v>
      </c>
      <c r="H81" s="166">
        <f>Rates!BN38</f>
        <v>15.141700999999999</v>
      </c>
    </row>
    <row r="82" spans="2:8">
      <c r="B82" s="145">
        <v>1932</v>
      </c>
      <c r="C82" s="165">
        <f>Deaths!V39</f>
        <v>5</v>
      </c>
      <c r="D82" s="165">
        <f>Deaths!AR39</f>
        <v>595</v>
      </c>
      <c r="E82" s="165">
        <f>Deaths!BN39</f>
        <v>600</v>
      </c>
      <c r="F82" s="166">
        <f>Rates!V39</f>
        <v>0.27199980000000001</v>
      </c>
      <c r="G82" s="166">
        <f>Rates!AR39</f>
        <v>29.306663</v>
      </c>
      <c r="H82" s="166">
        <f>Rates!BN39</f>
        <v>14.893734</v>
      </c>
    </row>
    <row r="83" spans="2:8">
      <c r="B83" s="145">
        <v>1933</v>
      </c>
      <c r="C83" s="165">
        <f>Deaths!V40</f>
        <v>4</v>
      </c>
      <c r="D83" s="165">
        <f>Deaths!AR40</f>
        <v>623</v>
      </c>
      <c r="E83" s="165">
        <f>Deaths!BN40</f>
        <v>627</v>
      </c>
      <c r="F83" s="166">
        <f>Rates!V40</f>
        <v>0.2422349</v>
      </c>
      <c r="G83" s="166">
        <f>Rates!AR40</f>
        <v>28.846997000000002</v>
      </c>
      <c r="H83" s="166">
        <f>Rates!BN40</f>
        <v>14.673273</v>
      </c>
    </row>
    <row r="84" spans="2:8">
      <c r="B84" s="145">
        <v>1934</v>
      </c>
      <c r="C84" s="165">
        <f>Deaths!V41</f>
        <v>6</v>
      </c>
      <c r="D84" s="165">
        <f>Deaths!AR41</f>
        <v>662</v>
      </c>
      <c r="E84" s="165">
        <f>Deaths!BN41</f>
        <v>668</v>
      </c>
      <c r="F84" s="166">
        <f>Rates!V41</f>
        <v>0.37475750000000002</v>
      </c>
      <c r="G84" s="166">
        <f>Rates!AR41</f>
        <v>30.890782999999999</v>
      </c>
      <c r="H84" s="166">
        <f>Rates!BN41</f>
        <v>15.896265</v>
      </c>
    </row>
    <row r="85" spans="2:8">
      <c r="B85" s="145">
        <v>1935</v>
      </c>
      <c r="C85" s="165">
        <f>Deaths!V42</f>
        <v>8</v>
      </c>
      <c r="D85" s="165">
        <f>Deaths!AR42</f>
        <v>692</v>
      </c>
      <c r="E85" s="165">
        <f>Deaths!BN42</f>
        <v>700</v>
      </c>
      <c r="F85" s="166">
        <f>Rates!V42</f>
        <v>0.31840689999999999</v>
      </c>
      <c r="G85" s="166">
        <f>Rates!AR42</f>
        <v>30.719745</v>
      </c>
      <c r="H85" s="166">
        <f>Rates!BN42</f>
        <v>15.740968000000001</v>
      </c>
    </row>
    <row r="86" spans="2:8">
      <c r="B86" s="145">
        <v>1936</v>
      </c>
      <c r="C86" s="165">
        <f>Deaths!V43</f>
        <v>7</v>
      </c>
      <c r="D86" s="165">
        <f>Deaths!AR43</f>
        <v>735</v>
      </c>
      <c r="E86" s="165">
        <f>Deaths!BN43</f>
        <v>742</v>
      </c>
      <c r="F86" s="166">
        <f>Rates!V43</f>
        <v>0.27371889999999999</v>
      </c>
      <c r="G86" s="166">
        <f>Rates!AR43</f>
        <v>32.396658000000002</v>
      </c>
      <c r="H86" s="166">
        <f>Rates!BN43</f>
        <v>16.649773</v>
      </c>
    </row>
    <row r="87" spans="2:8">
      <c r="B87" s="145">
        <v>1937</v>
      </c>
      <c r="C87" s="165">
        <f>Deaths!V44</f>
        <v>8</v>
      </c>
      <c r="D87" s="165">
        <f>Deaths!AR44</f>
        <v>701</v>
      </c>
      <c r="E87" s="165">
        <f>Deaths!BN44</f>
        <v>709</v>
      </c>
      <c r="F87" s="166">
        <f>Rates!V44</f>
        <v>0.3394335</v>
      </c>
      <c r="G87" s="166">
        <f>Rates!AR44</f>
        <v>29.324335999999999</v>
      </c>
      <c r="H87" s="166">
        <f>Rates!BN44</f>
        <v>15.120046</v>
      </c>
    </row>
    <row r="88" spans="2:8">
      <c r="B88" s="145">
        <v>1938</v>
      </c>
      <c r="C88" s="165">
        <f>Deaths!V45</f>
        <v>8</v>
      </c>
      <c r="D88" s="165">
        <f>Deaths!AR45</f>
        <v>780</v>
      </c>
      <c r="E88" s="165">
        <f>Deaths!BN45</f>
        <v>788</v>
      </c>
      <c r="F88" s="166">
        <f>Rates!V45</f>
        <v>0.43455500000000002</v>
      </c>
      <c r="G88" s="166">
        <f>Rates!AR45</f>
        <v>32.618927999999997</v>
      </c>
      <c r="H88" s="166">
        <f>Rates!BN45</f>
        <v>16.942798</v>
      </c>
    </row>
    <row r="89" spans="2:8">
      <c r="B89" s="145">
        <v>1939</v>
      </c>
      <c r="C89" s="165">
        <f>Deaths!V46</f>
        <v>4</v>
      </c>
      <c r="D89" s="165">
        <f>Deaths!AR46</f>
        <v>739</v>
      </c>
      <c r="E89" s="165">
        <f>Deaths!BN46</f>
        <v>743</v>
      </c>
      <c r="F89" s="166">
        <f>Rates!V46</f>
        <v>0.140376</v>
      </c>
      <c r="G89" s="166">
        <f>Rates!AR46</f>
        <v>30.791416000000002</v>
      </c>
      <c r="H89" s="166">
        <f>Rates!BN46</f>
        <v>15.998305</v>
      </c>
    </row>
    <row r="90" spans="2:8">
      <c r="B90" s="145">
        <v>1940</v>
      </c>
      <c r="C90" s="165">
        <f>Deaths!V47</f>
        <v>8</v>
      </c>
      <c r="D90" s="165">
        <f>Deaths!AR47</f>
        <v>781</v>
      </c>
      <c r="E90" s="165">
        <f>Deaths!BN47</f>
        <v>789</v>
      </c>
      <c r="F90" s="166">
        <f>Rates!V47</f>
        <v>0.35550019999999999</v>
      </c>
      <c r="G90" s="166">
        <f>Rates!AR47</f>
        <v>31.319095999999998</v>
      </c>
      <c r="H90" s="166">
        <f>Rates!BN47</f>
        <v>16.379584000000001</v>
      </c>
    </row>
    <row r="91" spans="2:8">
      <c r="B91" s="145">
        <v>1941</v>
      </c>
      <c r="C91" s="165">
        <f>Deaths!V48</f>
        <v>9</v>
      </c>
      <c r="D91" s="165">
        <f>Deaths!AR48</f>
        <v>875</v>
      </c>
      <c r="E91" s="165">
        <f>Deaths!BN48</f>
        <v>884</v>
      </c>
      <c r="F91" s="166">
        <f>Rates!V48</f>
        <v>0.4337261</v>
      </c>
      <c r="G91" s="166">
        <f>Rates!AR48</f>
        <v>34.263769000000003</v>
      </c>
      <c r="H91" s="166">
        <f>Rates!BN48</f>
        <v>17.973329</v>
      </c>
    </row>
    <row r="92" spans="2:8">
      <c r="B92" s="145">
        <v>1942</v>
      </c>
      <c r="C92" s="165">
        <f>Deaths!V49</f>
        <v>6</v>
      </c>
      <c r="D92" s="165">
        <f>Deaths!AR49</f>
        <v>852</v>
      </c>
      <c r="E92" s="165">
        <f>Deaths!BN49</f>
        <v>858</v>
      </c>
      <c r="F92" s="166">
        <f>Rates!V49</f>
        <v>0.25522610000000001</v>
      </c>
      <c r="G92" s="166">
        <f>Rates!AR49</f>
        <v>31.997374000000001</v>
      </c>
      <c r="H92" s="166">
        <f>Rates!BN49</f>
        <v>16.734663999999999</v>
      </c>
    </row>
    <row r="93" spans="2:8">
      <c r="B93" s="145">
        <v>1943</v>
      </c>
      <c r="C93" s="165">
        <f>Deaths!V50</f>
        <v>9</v>
      </c>
      <c r="D93" s="165">
        <f>Deaths!AR50</f>
        <v>943</v>
      </c>
      <c r="E93" s="165">
        <f>Deaths!BN50</f>
        <v>952</v>
      </c>
      <c r="F93" s="166">
        <f>Rates!V50</f>
        <v>0.33197450000000001</v>
      </c>
      <c r="G93" s="166">
        <f>Rates!AR50</f>
        <v>35.033321000000001</v>
      </c>
      <c r="H93" s="166">
        <f>Rates!BN50</f>
        <v>18.480886000000002</v>
      </c>
    </row>
    <row r="94" spans="2:8">
      <c r="B94" s="145">
        <v>1944</v>
      </c>
      <c r="C94" s="165">
        <f>Deaths!V51</f>
        <v>5</v>
      </c>
      <c r="D94" s="165">
        <f>Deaths!AR51</f>
        <v>879</v>
      </c>
      <c r="E94" s="165">
        <f>Deaths!BN51</f>
        <v>884</v>
      </c>
      <c r="F94" s="166">
        <f>Rates!V51</f>
        <v>0.15779550000000001</v>
      </c>
      <c r="G94" s="166">
        <f>Rates!AR51</f>
        <v>31.502412</v>
      </c>
      <c r="H94" s="166">
        <f>Rates!BN51</f>
        <v>16.558201</v>
      </c>
    </row>
    <row r="95" spans="2:8">
      <c r="B95" s="145">
        <v>1945</v>
      </c>
      <c r="C95" s="165">
        <f>Deaths!V52</f>
        <v>8</v>
      </c>
      <c r="D95" s="165">
        <f>Deaths!AR52</f>
        <v>898</v>
      </c>
      <c r="E95" s="165">
        <f>Deaths!BN52</f>
        <v>906</v>
      </c>
      <c r="F95" s="166">
        <f>Rates!V52</f>
        <v>0.51536490000000001</v>
      </c>
      <c r="G95" s="166">
        <f>Rates!AR52</f>
        <v>32.017435999999996</v>
      </c>
      <c r="H95" s="166">
        <f>Rates!BN52</f>
        <v>17.019407000000001</v>
      </c>
    </row>
    <row r="96" spans="2:8">
      <c r="B96" s="145">
        <v>1946</v>
      </c>
      <c r="C96" s="165">
        <f>Deaths!V53</f>
        <v>7</v>
      </c>
      <c r="D96" s="165">
        <f>Deaths!AR53</f>
        <v>930</v>
      </c>
      <c r="E96" s="165">
        <f>Deaths!BN53</f>
        <v>937</v>
      </c>
      <c r="F96" s="166">
        <f>Rates!V53</f>
        <v>0.33965919999999999</v>
      </c>
      <c r="G96" s="166">
        <f>Rates!AR53</f>
        <v>32.525427000000001</v>
      </c>
      <c r="H96" s="166">
        <f>Rates!BN53</f>
        <v>17.275932999999998</v>
      </c>
    </row>
    <row r="97" spans="2:8">
      <c r="B97" s="145">
        <v>1947</v>
      </c>
      <c r="C97" s="165">
        <f>Deaths!V54</f>
        <v>9</v>
      </c>
      <c r="D97" s="165">
        <f>Deaths!AR54</f>
        <v>964</v>
      </c>
      <c r="E97" s="165">
        <f>Deaths!BN54</f>
        <v>973</v>
      </c>
      <c r="F97" s="166">
        <f>Rates!V54</f>
        <v>0.48033500000000001</v>
      </c>
      <c r="G97" s="166">
        <f>Rates!AR54</f>
        <v>33.140740999999998</v>
      </c>
      <c r="H97" s="166">
        <f>Rates!BN54</f>
        <v>17.706973999999999</v>
      </c>
    </row>
    <row r="98" spans="2:8">
      <c r="B98" s="145">
        <v>1948</v>
      </c>
      <c r="C98" s="165">
        <f>Deaths!V55</f>
        <v>7</v>
      </c>
      <c r="D98" s="165">
        <f>Deaths!AR55</f>
        <v>1004</v>
      </c>
      <c r="E98" s="165">
        <f>Deaths!BN55</f>
        <v>1011</v>
      </c>
      <c r="F98" s="166">
        <f>Rates!V55</f>
        <v>0.25445030000000002</v>
      </c>
      <c r="G98" s="166">
        <f>Rates!AR55</f>
        <v>33.148150000000001</v>
      </c>
      <c r="H98" s="166">
        <f>Rates!BN55</f>
        <v>17.585699999999999</v>
      </c>
    </row>
    <row r="99" spans="2:8">
      <c r="B99" s="145">
        <v>1949</v>
      </c>
      <c r="C99" s="165">
        <f>Deaths!V56</f>
        <v>10</v>
      </c>
      <c r="D99" s="165">
        <f>Deaths!AR56</f>
        <v>980</v>
      </c>
      <c r="E99" s="165">
        <f>Deaths!BN56</f>
        <v>990</v>
      </c>
      <c r="F99" s="166">
        <f>Rates!V56</f>
        <v>0.32715450000000001</v>
      </c>
      <c r="G99" s="166">
        <f>Rates!AR56</f>
        <v>31.890204000000001</v>
      </c>
      <c r="H99" s="166">
        <f>Rates!BN56</f>
        <v>17.021401000000001</v>
      </c>
    </row>
    <row r="100" spans="2:8">
      <c r="B100" s="145">
        <v>1950</v>
      </c>
      <c r="C100" s="165">
        <f>Deaths!V57</f>
        <v>6</v>
      </c>
      <c r="D100" s="165">
        <f>Deaths!AR57</f>
        <v>966</v>
      </c>
      <c r="E100" s="165">
        <f>Deaths!BN57</f>
        <v>972</v>
      </c>
      <c r="F100" s="166">
        <f>Rates!V57</f>
        <v>0.19357659999999999</v>
      </c>
      <c r="G100" s="166">
        <f>Rates!AR57</f>
        <v>30.5123</v>
      </c>
      <c r="H100" s="166">
        <f>Rates!BN57</f>
        <v>16.240559000000001</v>
      </c>
    </row>
    <row r="101" spans="2:8">
      <c r="B101" s="145">
        <v>1951</v>
      </c>
      <c r="C101" s="165">
        <f>Deaths!V58</f>
        <v>8</v>
      </c>
      <c r="D101" s="165">
        <f>Deaths!AR58</f>
        <v>949</v>
      </c>
      <c r="E101" s="165">
        <f>Deaths!BN58</f>
        <v>957</v>
      </c>
      <c r="F101" s="166">
        <f>Rates!V58</f>
        <v>0.2724453</v>
      </c>
      <c r="G101" s="166">
        <f>Rates!AR58</f>
        <v>29.22814</v>
      </c>
      <c r="H101" s="166">
        <f>Rates!BN58</f>
        <v>15.606976</v>
      </c>
    </row>
    <row r="102" spans="2:8">
      <c r="B102" s="145">
        <v>1952</v>
      </c>
      <c r="C102" s="165">
        <f>Deaths!V59</f>
        <v>9</v>
      </c>
      <c r="D102" s="165">
        <f>Deaths!AR59</f>
        <v>1056</v>
      </c>
      <c r="E102" s="165">
        <f>Deaths!BN59</f>
        <v>1065</v>
      </c>
      <c r="F102" s="166">
        <f>Rates!V59</f>
        <v>0.26718799999999998</v>
      </c>
      <c r="G102" s="166">
        <f>Rates!AR59</f>
        <v>32.558785</v>
      </c>
      <c r="H102" s="166">
        <f>Rates!BN59</f>
        <v>17.485939999999999</v>
      </c>
    </row>
    <row r="103" spans="2:8">
      <c r="B103" s="145">
        <v>1953</v>
      </c>
      <c r="C103" s="165">
        <f>Deaths!V60</f>
        <v>7</v>
      </c>
      <c r="D103" s="165">
        <f>Deaths!AR60</f>
        <v>1081</v>
      </c>
      <c r="E103" s="165">
        <f>Deaths!BN60</f>
        <v>1088</v>
      </c>
      <c r="F103" s="166">
        <f>Rates!V60</f>
        <v>0.27583930000000001</v>
      </c>
      <c r="G103" s="166">
        <f>Rates!AR60</f>
        <v>31.907935999999999</v>
      </c>
      <c r="H103" s="166">
        <f>Rates!BN60</f>
        <v>17.158232000000002</v>
      </c>
    </row>
    <row r="104" spans="2:8">
      <c r="B104" s="145">
        <v>1954</v>
      </c>
      <c r="C104" s="165">
        <f>Deaths!V61</f>
        <v>6</v>
      </c>
      <c r="D104" s="165">
        <f>Deaths!AR61</f>
        <v>1089</v>
      </c>
      <c r="E104" s="165">
        <f>Deaths!BN61</f>
        <v>1095</v>
      </c>
      <c r="F104" s="166">
        <f>Rates!V61</f>
        <v>0.15656490000000001</v>
      </c>
      <c r="G104" s="166">
        <f>Rates!AR61</f>
        <v>31.799225</v>
      </c>
      <c r="H104" s="166">
        <f>Rates!BN61</f>
        <v>17.155334</v>
      </c>
    </row>
    <row r="105" spans="2:8">
      <c r="B105" s="145">
        <v>1955</v>
      </c>
      <c r="C105" s="165">
        <f>Deaths!V62</f>
        <v>5</v>
      </c>
      <c r="D105" s="165">
        <f>Deaths!AR62</f>
        <v>1102</v>
      </c>
      <c r="E105" s="165">
        <f>Deaths!BN62</f>
        <v>1107</v>
      </c>
      <c r="F105" s="166">
        <f>Rates!V62</f>
        <v>0.16486419999999999</v>
      </c>
      <c r="G105" s="166">
        <f>Rates!AR62</f>
        <v>31.177398</v>
      </c>
      <c r="H105" s="166">
        <f>Rates!BN62</f>
        <v>16.810628999999999</v>
      </c>
    </row>
    <row r="106" spans="2:8">
      <c r="B106" s="145">
        <v>1956</v>
      </c>
      <c r="C106" s="165">
        <f>Deaths!V63</f>
        <v>8</v>
      </c>
      <c r="D106" s="165">
        <f>Deaths!AR63</f>
        <v>1104</v>
      </c>
      <c r="E106" s="165">
        <f>Deaths!BN63</f>
        <v>1112</v>
      </c>
      <c r="F106" s="166">
        <f>Rates!V63</f>
        <v>0.3390531</v>
      </c>
      <c r="G106" s="166">
        <f>Rates!AR63</f>
        <v>30.361540999999999</v>
      </c>
      <c r="H106" s="166">
        <f>Rates!BN63</f>
        <v>16.474257000000001</v>
      </c>
    </row>
    <row r="107" spans="2:8">
      <c r="B107" s="145">
        <v>1957</v>
      </c>
      <c r="C107" s="165">
        <f>Deaths!V64</f>
        <v>10</v>
      </c>
      <c r="D107" s="165">
        <f>Deaths!AR64</f>
        <v>1086</v>
      </c>
      <c r="E107" s="165">
        <f>Deaths!BN64</f>
        <v>1096</v>
      </c>
      <c r="F107" s="166">
        <f>Rates!V64</f>
        <v>0.36083290000000001</v>
      </c>
      <c r="G107" s="166">
        <f>Rates!AR64</f>
        <v>28.964559999999999</v>
      </c>
      <c r="H107" s="166">
        <f>Rates!BN64</f>
        <v>15.74039</v>
      </c>
    </row>
    <row r="108" spans="2:8">
      <c r="B108" s="145">
        <v>1958</v>
      </c>
      <c r="C108" s="165">
        <f>Deaths!V65</f>
        <v>18</v>
      </c>
      <c r="D108" s="165">
        <f>Deaths!AR65</f>
        <v>1099</v>
      </c>
      <c r="E108" s="165">
        <f>Deaths!BN65</f>
        <v>1117</v>
      </c>
      <c r="F108" s="166">
        <f>Rates!V65</f>
        <v>0.60116979999999998</v>
      </c>
      <c r="G108" s="166">
        <f>Rates!AR65</f>
        <v>28.754601999999998</v>
      </c>
      <c r="H108" s="166">
        <f>Rates!BN65</f>
        <v>15.740790000000001</v>
      </c>
    </row>
    <row r="109" spans="2:8">
      <c r="B109" s="145">
        <v>1959</v>
      </c>
      <c r="C109" s="165">
        <f>Deaths!V66</f>
        <v>17</v>
      </c>
      <c r="D109" s="165">
        <f>Deaths!AR66</f>
        <v>1183</v>
      </c>
      <c r="E109" s="165">
        <f>Deaths!BN66</f>
        <v>1200</v>
      </c>
      <c r="F109" s="166">
        <f>Rates!V66</f>
        <v>0.59852399999999994</v>
      </c>
      <c r="G109" s="166">
        <f>Rates!AR66</f>
        <v>30.547608</v>
      </c>
      <c r="H109" s="166">
        <f>Rates!BN66</f>
        <v>16.834163</v>
      </c>
    </row>
    <row r="110" spans="2:8">
      <c r="B110" s="145">
        <v>1960</v>
      </c>
      <c r="C110" s="165">
        <f>Deaths!V67</f>
        <v>12</v>
      </c>
      <c r="D110" s="165">
        <f>Deaths!AR67</f>
        <v>1139</v>
      </c>
      <c r="E110" s="165">
        <f>Deaths!BN67</f>
        <v>1151</v>
      </c>
      <c r="F110" s="166">
        <f>Rates!V67</f>
        <v>0.3268722</v>
      </c>
      <c r="G110" s="166">
        <f>Rates!AR67</f>
        <v>28.828408</v>
      </c>
      <c r="H110" s="166">
        <f>Rates!BN67</f>
        <v>15.850586</v>
      </c>
    </row>
    <row r="111" spans="2:8">
      <c r="B111" s="145">
        <v>1961</v>
      </c>
      <c r="C111" s="165">
        <f>Deaths!V68</f>
        <v>7</v>
      </c>
      <c r="D111" s="165">
        <f>Deaths!AR68</f>
        <v>1244</v>
      </c>
      <c r="E111" s="165">
        <f>Deaths!BN68</f>
        <v>1251</v>
      </c>
      <c r="F111" s="166">
        <f>Rates!V68</f>
        <v>0.35193479999999999</v>
      </c>
      <c r="G111" s="166">
        <f>Rates!AR68</f>
        <v>30.678021999999999</v>
      </c>
      <c r="H111" s="166">
        <f>Rates!BN68</f>
        <v>16.811363</v>
      </c>
    </row>
    <row r="112" spans="2:8">
      <c r="B112" s="145">
        <v>1962</v>
      </c>
      <c r="C112" s="165">
        <f>Deaths!V69</f>
        <v>8</v>
      </c>
      <c r="D112" s="165">
        <f>Deaths!AR69</f>
        <v>1167</v>
      </c>
      <c r="E112" s="165">
        <f>Deaths!BN69</f>
        <v>1175</v>
      </c>
      <c r="F112" s="166">
        <f>Rates!V69</f>
        <v>0.3813976</v>
      </c>
      <c r="G112" s="166">
        <f>Rates!AR69</f>
        <v>27.842133</v>
      </c>
      <c r="H112" s="166">
        <f>Rates!BN69</f>
        <v>15.263363999999999</v>
      </c>
    </row>
    <row r="113" spans="2:8">
      <c r="B113" s="145">
        <v>1963</v>
      </c>
      <c r="C113" s="165">
        <f>Deaths!V70</f>
        <v>12</v>
      </c>
      <c r="D113" s="165">
        <f>Deaths!AR70</f>
        <v>1278</v>
      </c>
      <c r="E113" s="165">
        <f>Deaths!BN70</f>
        <v>1290</v>
      </c>
      <c r="F113" s="166">
        <f>Rates!V70</f>
        <v>0.27966259999999998</v>
      </c>
      <c r="G113" s="166">
        <f>Rates!AR70</f>
        <v>29.919022999999999</v>
      </c>
      <c r="H113" s="166">
        <f>Rates!BN70</f>
        <v>16.428819000000001</v>
      </c>
    </row>
    <row r="114" spans="2:8">
      <c r="B114" s="145">
        <v>1964</v>
      </c>
      <c r="C114" s="165">
        <f>Deaths!V71</f>
        <v>11</v>
      </c>
      <c r="D114" s="165">
        <f>Deaths!AR71</f>
        <v>1353</v>
      </c>
      <c r="E114" s="165">
        <f>Deaths!BN71</f>
        <v>1364</v>
      </c>
      <c r="F114" s="166">
        <f>Rates!V71</f>
        <v>0.41397909999999999</v>
      </c>
      <c r="G114" s="166">
        <f>Rates!AR71</f>
        <v>30.864366</v>
      </c>
      <c r="H114" s="166">
        <f>Rates!BN71</f>
        <v>17.090699999999998</v>
      </c>
    </row>
    <row r="115" spans="2:8">
      <c r="B115" s="145">
        <v>1965</v>
      </c>
      <c r="C115" s="165">
        <f>Deaths!V72</f>
        <v>11</v>
      </c>
      <c r="D115" s="165">
        <f>Deaths!AR72</f>
        <v>1274</v>
      </c>
      <c r="E115" s="165">
        <f>Deaths!BN72</f>
        <v>1285</v>
      </c>
      <c r="F115" s="166">
        <f>Rates!V72</f>
        <v>0.36607770000000001</v>
      </c>
      <c r="G115" s="166">
        <f>Rates!AR72</f>
        <v>28.323492999999999</v>
      </c>
      <c r="H115" s="166">
        <f>Rates!BN72</f>
        <v>15.691793000000001</v>
      </c>
    </row>
    <row r="116" spans="2:8">
      <c r="B116" s="145">
        <v>1966</v>
      </c>
      <c r="C116" s="165">
        <f>Deaths!V73</f>
        <v>15</v>
      </c>
      <c r="D116" s="165">
        <f>Deaths!AR73</f>
        <v>1342</v>
      </c>
      <c r="E116" s="165">
        <f>Deaths!BN73</f>
        <v>1357</v>
      </c>
      <c r="F116" s="166">
        <f>Rates!V73</f>
        <v>0.46224330000000002</v>
      </c>
      <c r="G116" s="166">
        <f>Rates!AR73</f>
        <v>28.920829999999999</v>
      </c>
      <c r="H116" s="166">
        <f>Rates!BN73</f>
        <v>16.036075</v>
      </c>
    </row>
    <row r="117" spans="2:8">
      <c r="B117" s="145">
        <v>1967</v>
      </c>
      <c r="C117" s="165">
        <f>Deaths!V74</f>
        <v>7</v>
      </c>
      <c r="D117" s="165">
        <f>Deaths!AR74</f>
        <v>1410</v>
      </c>
      <c r="E117" s="165">
        <f>Deaths!BN74</f>
        <v>1417</v>
      </c>
      <c r="F117" s="166">
        <f>Rates!V74</f>
        <v>0.25622440000000002</v>
      </c>
      <c r="G117" s="166">
        <f>Rates!AR74</f>
        <v>30.151700999999999</v>
      </c>
      <c r="H117" s="166">
        <f>Rates!BN74</f>
        <v>16.738054999999999</v>
      </c>
    </row>
    <row r="118" spans="2:8">
      <c r="B118" s="145">
        <v>1968</v>
      </c>
      <c r="C118" s="165">
        <f>Deaths!V75</f>
        <v>19</v>
      </c>
      <c r="D118" s="165">
        <f>Deaths!AR75</f>
        <v>1427</v>
      </c>
      <c r="E118" s="165">
        <f>Deaths!BN75</f>
        <v>1446</v>
      </c>
      <c r="F118" s="166">
        <f>Rates!V75</f>
        <v>0.47174630000000001</v>
      </c>
      <c r="G118" s="166">
        <f>Rates!AR75</f>
        <v>29.805403999999999</v>
      </c>
      <c r="H118" s="166">
        <f>Rates!BN75</f>
        <v>16.627690000000001</v>
      </c>
    </row>
    <row r="119" spans="2:8">
      <c r="B119" s="145">
        <v>1969</v>
      </c>
      <c r="C119" s="165">
        <f>Deaths!V76</f>
        <v>9</v>
      </c>
      <c r="D119" s="165">
        <f>Deaths!AR76</f>
        <v>1448</v>
      </c>
      <c r="E119" s="165">
        <f>Deaths!BN76</f>
        <v>1457</v>
      </c>
      <c r="F119" s="166">
        <f>Rates!V76</f>
        <v>0.21651770000000001</v>
      </c>
      <c r="G119" s="166">
        <f>Rates!AR76</f>
        <v>29.749362000000001</v>
      </c>
      <c r="H119" s="166">
        <f>Rates!BN76</f>
        <v>16.508908999999999</v>
      </c>
    </row>
    <row r="120" spans="2:8">
      <c r="B120" s="145">
        <v>1970</v>
      </c>
      <c r="C120" s="165">
        <f>Deaths!V77</f>
        <v>7</v>
      </c>
      <c r="D120" s="165">
        <f>Deaths!AR77</f>
        <v>1486</v>
      </c>
      <c r="E120" s="165">
        <f>Deaths!BN77</f>
        <v>1493</v>
      </c>
      <c r="F120" s="166">
        <f>Rates!V77</f>
        <v>0.18808920000000001</v>
      </c>
      <c r="G120" s="166">
        <f>Rates!AR77</f>
        <v>29.717082999999999</v>
      </c>
      <c r="H120" s="166">
        <f>Rates!BN77</f>
        <v>16.431905</v>
      </c>
    </row>
    <row r="121" spans="2:8">
      <c r="B121" s="145">
        <v>1971</v>
      </c>
      <c r="C121" s="165">
        <f>Deaths!V78</f>
        <v>12</v>
      </c>
      <c r="D121" s="165">
        <f>Deaths!AR78</f>
        <v>1601</v>
      </c>
      <c r="E121" s="165">
        <f>Deaths!BN78</f>
        <v>1613</v>
      </c>
      <c r="F121" s="166">
        <f>Rates!V78</f>
        <v>0.28124320000000003</v>
      </c>
      <c r="G121" s="166">
        <f>Rates!AR78</f>
        <v>30.965050999999999</v>
      </c>
      <c r="H121" s="166">
        <f>Rates!BN78</f>
        <v>17.273218</v>
      </c>
    </row>
    <row r="122" spans="2:8">
      <c r="B122" s="145">
        <v>1972</v>
      </c>
      <c r="C122" s="165">
        <f>Deaths!V79</f>
        <v>12</v>
      </c>
      <c r="D122" s="165">
        <f>Deaths!AR79</f>
        <v>1543</v>
      </c>
      <c r="E122" s="165">
        <f>Deaths!BN79</f>
        <v>1555</v>
      </c>
      <c r="F122" s="166">
        <f>Rates!V79</f>
        <v>0.27054820000000002</v>
      </c>
      <c r="G122" s="166">
        <f>Rates!AR79</f>
        <v>29.030707</v>
      </c>
      <c r="H122" s="166">
        <f>Rates!BN79</f>
        <v>16.16985</v>
      </c>
    </row>
    <row r="123" spans="2:8">
      <c r="B123" s="145">
        <v>1973</v>
      </c>
      <c r="C123" s="165">
        <f>Deaths!V80</f>
        <v>15</v>
      </c>
      <c r="D123" s="165">
        <f>Deaths!AR80</f>
        <v>1607</v>
      </c>
      <c r="E123" s="165">
        <f>Deaths!BN80</f>
        <v>1622</v>
      </c>
      <c r="F123" s="166">
        <f>Rates!V80</f>
        <v>0.39677649999999998</v>
      </c>
      <c r="G123" s="166">
        <f>Rates!AR80</f>
        <v>29.811309000000001</v>
      </c>
      <c r="H123" s="166">
        <f>Rates!BN80</f>
        <v>16.713269</v>
      </c>
    </row>
    <row r="124" spans="2:8">
      <c r="B124" s="145">
        <v>1974</v>
      </c>
      <c r="C124" s="165">
        <f>Deaths!V81</f>
        <v>14</v>
      </c>
      <c r="D124" s="165">
        <f>Deaths!AR81</f>
        <v>1645</v>
      </c>
      <c r="E124" s="165">
        <f>Deaths!BN81</f>
        <v>1659</v>
      </c>
      <c r="F124" s="166">
        <f>Rates!V81</f>
        <v>0.3233277</v>
      </c>
      <c r="G124" s="166">
        <f>Rates!AR81</f>
        <v>29.992176000000001</v>
      </c>
      <c r="H124" s="166">
        <f>Rates!BN81</f>
        <v>16.892002000000002</v>
      </c>
    </row>
    <row r="125" spans="2:8">
      <c r="B125" s="145">
        <v>1975</v>
      </c>
      <c r="C125" s="165">
        <f>Deaths!V82</f>
        <v>15</v>
      </c>
      <c r="D125" s="165">
        <f>Deaths!AR82</f>
        <v>1641</v>
      </c>
      <c r="E125" s="165">
        <f>Deaths!BN82</f>
        <v>1656</v>
      </c>
      <c r="F125" s="166">
        <f>Rates!V82</f>
        <v>0.342864</v>
      </c>
      <c r="G125" s="166">
        <f>Rates!AR82</f>
        <v>29.160765999999999</v>
      </c>
      <c r="H125" s="166">
        <f>Rates!BN82</f>
        <v>16.372790999999999</v>
      </c>
    </row>
    <row r="126" spans="2:8">
      <c r="B126" s="145">
        <v>1976</v>
      </c>
      <c r="C126" s="165">
        <f>Deaths!V83</f>
        <v>22</v>
      </c>
      <c r="D126" s="165">
        <f>Deaths!AR83</f>
        <v>1747</v>
      </c>
      <c r="E126" s="165">
        <f>Deaths!BN83</f>
        <v>1769</v>
      </c>
      <c r="F126" s="166">
        <f>Rates!V83</f>
        <v>0.53285099999999996</v>
      </c>
      <c r="G126" s="166">
        <f>Rates!AR83</f>
        <v>30.267071999999999</v>
      </c>
      <c r="H126" s="166">
        <f>Rates!BN83</f>
        <v>17.036795000000001</v>
      </c>
    </row>
    <row r="127" spans="2:8">
      <c r="B127" s="145">
        <v>1977</v>
      </c>
      <c r="C127" s="165">
        <f>Deaths!V84</f>
        <v>14</v>
      </c>
      <c r="D127" s="165">
        <f>Deaths!AR84</f>
        <v>1768</v>
      </c>
      <c r="E127" s="165">
        <f>Deaths!BN84</f>
        <v>1782</v>
      </c>
      <c r="F127" s="166">
        <f>Rates!V84</f>
        <v>0.36511460000000001</v>
      </c>
      <c r="G127" s="166">
        <f>Rates!AR84</f>
        <v>29.995767000000001</v>
      </c>
      <c r="H127" s="166">
        <f>Rates!BN84</f>
        <v>16.658847999999999</v>
      </c>
    </row>
    <row r="128" spans="2:8">
      <c r="B128" s="145">
        <v>1978</v>
      </c>
      <c r="C128" s="165">
        <f>Deaths!V85</f>
        <v>10</v>
      </c>
      <c r="D128" s="165">
        <f>Deaths!AR85</f>
        <v>1690</v>
      </c>
      <c r="E128" s="165">
        <f>Deaths!BN85</f>
        <v>1700</v>
      </c>
      <c r="F128" s="166">
        <f>Rates!V85</f>
        <v>0.22389020000000001</v>
      </c>
      <c r="G128" s="166">
        <f>Rates!AR85</f>
        <v>28.031168999999998</v>
      </c>
      <c r="H128" s="166">
        <f>Rates!BN85</f>
        <v>15.534281999999999</v>
      </c>
    </row>
    <row r="129" spans="2:8">
      <c r="B129" s="145">
        <v>1979</v>
      </c>
      <c r="C129" s="165">
        <f>Deaths!V86</f>
        <v>13</v>
      </c>
      <c r="D129" s="165">
        <f>Deaths!AR86</f>
        <v>1747</v>
      </c>
      <c r="E129" s="165">
        <f>Deaths!BN86</f>
        <v>1760</v>
      </c>
      <c r="F129" s="166">
        <f>Rates!V86</f>
        <v>0.3007107</v>
      </c>
      <c r="G129" s="166">
        <f>Rates!AR86</f>
        <v>28.670698999999999</v>
      </c>
      <c r="H129" s="166">
        <f>Rates!BN86</f>
        <v>16.134588999999998</v>
      </c>
    </row>
    <row r="130" spans="2:8">
      <c r="B130" s="145">
        <v>1980</v>
      </c>
      <c r="C130" s="165">
        <f>Deaths!V87</f>
        <v>12</v>
      </c>
      <c r="D130" s="165">
        <f>Deaths!AR87</f>
        <v>1803</v>
      </c>
      <c r="E130" s="165">
        <f>Deaths!BN87</f>
        <v>1815</v>
      </c>
      <c r="F130" s="166">
        <f>Rates!V87</f>
        <v>0.23195460000000001</v>
      </c>
      <c r="G130" s="166">
        <f>Rates!AR87</f>
        <v>28.804012</v>
      </c>
      <c r="H130" s="166">
        <f>Rates!BN87</f>
        <v>16.115808000000001</v>
      </c>
    </row>
    <row r="131" spans="2:8">
      <c r="B131" s="145">
        <v>1981</v>
      </c>
      <c r="C131" s="165">
        <f>Deaths!V88</f>
        <v>10</v>
      </c>
      <c r="D131" s="165">
        <f>Deaths!AR88</f>
        <v>1888</v>
      </c>
      <c r="E131" s="165">
        <f>Deaths!BN88</f>
        <v>1898</v>
      </c>
      <c r="F131" s="166">
        <f>Rates!V88</f>
        <v>0.24439269999999999</v>
      </c>
      <c r="G131" s="166">
        <f>Rates!AR88</f>
        <v>29.454073999999999</v>
      </c>
      <c r="H131" s="166">
        <f>Rates!BN88</f>
        <v>16.367066000000001</v>
      </c>
    </row>
    <row r="132" spans="2:8">
      <c r="B132" s="145">
        <v>1982</v>
      </c>
      <c r="C132" s="165">
        <f>Deaths!V89</f>
        <v>17</v>
      </c>
      <c r="D132" s="165">
        <f>Deaths!AR89</f>
        <v>1995</v>
      </c>
      <c r="E132" s="165">
        <f>Deaths!BN89</f>
        <v>2012</v>
      </c>
      <c r="F132" s="166">
        <f>Rates!V89</f>
        <v>0.38127729999999999</v>
      </c>
      <c r="G132" s="166">
        <f>Rates!AR89</f>
        <v>30.448558999999999</v>
      </c>
      <c r="H132" s="166">
        <f>Rates!BN89</f>
        <v>17.009452</v>
      </c>
    </row>
    <row r="133" spans="2:8">
      <c r="B133" s="145">
        <v>1983</v>
      </c>
      <c r="C133" s="165">
        <f>Deaths!V90</f>
        <v>11</v>
      </c>
      <c r="D133" s="165">
        <f>Deaths!AR90</f>
        <v>2033</v>
      </c>
      <c r="E133" s="165">
        <f>Deaths!BN90</f>
        <v>2044</v>
      </c>
      <c r="F133" s="166">
        <f>Rates!V90</f>
        <v>0.28062740000000003</v>
      </c>
      <c r="G133" s="166">
        <f>Rates!AR90</f>
        <v>30.112055000000002</v>
      </c>
      <c r="H133" s="166">
        <f>Rates!BN90</f>
        <v>16.706605</v>
      </c>
    </row>
    <row r="134" spans="2:8">
      <c r="B134" s="145">
        <v>1984</v>
      </c>
      <c r="C134" s="165">
        <f>Deaths!V91</f>
        <v>19</v>
      </c>
      <c r="D134" s="165">
        <f>Deaths!AR91</f>
        <v>2085</v>
      </c>
      <c r="E134" s="165">
        <f>Deaths!BN91</f>
        <v>2104</v>
      </c>
      <c r="F134" s="166">
        <f>Rates!V91</f>
        <v>0.40944740000000002</v>
      </c>
      <c r="G134" s="166">
        <f>Rates!AR91</f>
        <v>30.432915999999999</v>
      </c>
      <c r="H134" s="166">
        <f>Rates!BN91</f>
        <v>16.957992000000001</v>
      </c>
    </row>
    <row r="135" spans="2:8">
      <c r="B135" s="145">
        <v>1985</v>
      </c>
      <c r="C135" s="165">
        <f>Deaths!V92</f>
        <v>11</v>
      </c>
      <c r="D135" s="165">
        <f>Deaths!AR92</f>
        <v>2207</v>
      </c>
      <c r="E135" s="165">
        <f>Deaths!BN92</f>
        <v>2218</v>
      </c>
      <c r="F135" s="166">
        <f>Rates!V92</f>
        <v>0.1891072</v>
      </c>
      <c r="G135" s="166">
        <f>Rates!AR92</f>
        <v>31.333846999999999</v>
      </c>
      <c r="H135" s="166">
        <f>Rates!BN92</f>
        <v>17.307887000000001</v>
      </c>
    </row>
    <row r="136" spans="2:8">
      <c r="B136" s="145">
        <v>1986</v>
      </c>
      <c r="C136" s="165">
        <f>Deaths!V93</f>
        <v>16</v>
      </c>
      <c r="D136" s="165">
        <f>Deaths!AR93</f>
        <v>2230</v>
      </c>
      <c r="E136" s="165">
        <f>Deaths!BN93</f>
        <v>2246</v>
      </c>
      <c r="F136" s="166">
        <f>Rates!V93</f>
        <v>0.28893649999999999</v>
      </c>
      <c r="G136" s="166">
        <f>Rates!AR93</f>
        <v>30.824867000000001</v>
      </c>
      <c r="H136" s="166">
        <f>Rates!BN93</f>
        <v>17.001092</v>
      </c>
    </row>
    <row r="137" spans="2:8">
      <c r="B137" s="145">
        <v>1987</v>
      </c>
      <c r="C137" s="165">
        <f>Deaths!V94</f>
        <v>21</v>
      </c>
      <c r="D137" s="165">
        <f>Deaths!AR94</f>
        <v>2258</v>
      </c>
      <c r="E137" s="165">
        <f>Deaths!BN94</f>
        <v>2279</v>
      </c>
      <c r="F137" s="166">
        <f>Rates!V94</f>
        <v>0.37584600000000001</v>
      </c>
      <c r="G137" s="166">
        <f>Rates!AR94</f>
        <v>30.621110000000002</v>
      </c>
      <c r="H137" s="166">
        <f>Rates!BN94</f>
        <v>16.954364999999999</v>
      </c>
    </row>
    <row r="138" spans="2:8">
      <c r="B138" s="145">
        <v>1988</v>
      </c>
      <c r="C138" s="165">
        <f>Deaths!V95</f>
        <v>23</v>
      </c>
      <c r="D138" s="165">
        <f>Deaths!AR95</f>
        <v>2348</v>
      </c>
      <c r="E138" s="165">
        <f>Deaths!BN95</f>
        <v>2371</v>
      </c>
      <c r="F138" s="166">
        <f>Rates!V95</f>
        <v>0.42339959999999999</v>
      </c>
      <c r="G138" s="166">
        <f>Rates!AR95</f>
        <v>31.081344999999999</v>
      </c>
      <c r="H138" s="166">
        <f>Rates!BN95</f>
        <v>17.215616000000001</v>
      </c>
    </row>
    <row r="139" spans="2:8">
      <c r="B139" s="145">
        <v>1989</v>
      </c>
      <c r="C139" s="165">
        <f>Deaths!V96</f>
        <v>17</v>
      </c>
      <c r="D139" s="165">
        <f>Deaths!AR96</f>
        <v>2431</v>
      </c>
      <c r="E139" s="165">
        <f>Deaths!BN96</f>
        <v>2448</v>
      </c>
      <c r="F139" s="166">
        <f>Rates!V96</f>
        <v>0.27337099999999998</v>
      </c>
      <c r="G139" s="166">
        <f>Rates!AR96</f>
        <v>31.434729999999998</v>
      </c>
      <c r="H139" s="166">
        <f>Rates!BN96</f>
        <v>17.355025000000001</v>
      </c>
    </row>
    <row r="140" spans="2:8">
      <c r="B140" s="145">
        <v>1990</v>
      </c>
      <c r="C140" s="165">
        <f>Deaths!V97</f>
        <v>16</v>
      </c>
      <c r="D140" s="165">
        <f>Deaths!AR97</f>
        <v>2449</v>
      </c>
      <c r="E140" s="165">
        <f>Deaths!BN97</f>
        <v>2465</v>
      </c>
      <c r="F140" s="166">
        <f>Rates!V97</f>
        <v>0.25242239999999999</v>
      </c>
      <c r="G140" s="166">
        <f>Rates!AR97</f>
        <v>30.979448999999999</v>
      </c>
      <c r="H140" s="166">
        <f>Rates!BN97</f>
        <v>16.995376</v>
      </c>
    </row>
    <row r="141" spans="2:8">
      <c r="B141" s="145">
        <v>1991</v>
      </c>
      <c r="C141" s="165">
        <f>Deaths!V98</f>
        <v>15</v>
      </c>
      <c r="D141" s="165">
        <f>Deaths!AR98</f>
        <v>2513</v>
      </c>
      <c r="E141" s="165">
        <f>Deaths!BN98</f>
        <v>2528</v>
      </c>
      <c r="F141" s="166">
        <f>Rates!V98</f>
        <v>0.25401560000000001</v>
      </c>
      <c r="G141" s="166">
        <f>Rates!AR98</f>
        <v>31.094503</v>
      </c>
      <c r="H141" s="166">
        <f>Rates!BN98</f>
        <v>17.025507000000001</v>
      </c>
    </row>
    <row r="142" spans="2:8">
      <c r="B142" s="145">
        <v>1992</v>
      </c>
      <c r="C142" s="165">
        <f>Deaths!V99</f>
        <v>19</v>
      </c>
      <c r="D142" s="165">
        <f>Deaths!AR99</f>
        <v>2438</v>
      </c>
      <c r="E142" s="165">
        <f>Deaths!BN99</f>
        <v>2457</v>
      </c>
      <c r="F142" s="166">
        <f>Rates!V99</f>
        <v>0.30835459999999998</v>
      </c>
      <c r="G142" s="166">
        <f>Rates!AR99</f>
        <v>29.472163999999999</v>
      </c>
      <c r="H142" s="166">
        <f>Rates!BN99</f>
        <v>16.199493</v>
      </c>
    </row>
    <row r="143" spans="2:8">
      <c r="B143" s="145">
        <v>1993</v>
      </c>
      <c r="C143" s="165">
        <f>Deaths!V100</f>
        <v>16</v>
      </c>
      <c r="D143" s="165">
        <f>Deaths!AR100</f>
        <v>2641</v>
      </c>
      <c r="E143" s="165">
        <f>Deaths!BN100</f>
        <v>2657</v>
      </c>
      <c r="F143" s="166">
        <f>Rates!V100</f>
        <v>0.24952830000000001</v>
      </c>
      <c r="G143" s="166">
        <f>Rates!AR100</f>
        <v>31.185168999999998</v>
      </c>
      <c r="H143" s="166">
        <f>Rates!BN100</f>
        <v>17.107780999999999</v>
      </c>
    </row>
    <row r="144" spans="2:8">
      <c r="B144" s="145">
        <v>1994</v>
      </c>
      <c r="C144" s="165">
        <f>Deaths!V101</f>
        <v>17</v>
      </c>
      <c r="D144" s="165">
        <f>Deaths!AR101</f>
        <v>2655</v>
      </c>
      <c r="E144" s="165">
        <f>Deaths!BN101</f>
        <v>2672</v>
      </c>
      <c r="F144" s="166">
        <f>Rates!V101</f>
        <v>0.23097409999999999</v>
      </c>
      <c r="G144" s="166">
        <f>Rates!AR101</f>
        <v>30.703099000000002</v>
      </c>
      <c r="H144" s="166">
        <f>Rates!BN101</f>
        <v>16.78829</v>
      </c>
    </row>
    <row r="145" spans="2:8">
      <c r="B145" s="145">
        <v>1995</v>
      </c>
      <c r="C145" s="165">
        <f>Deaths!V102</f>
        <v>26</v>
      </c>
      <c r="D145" s="165">
        <f>Deaths!AR102</f>
        <v>2629</v>
      </c>
      <c r="E145" s="165">
        <f>Deaths!BN102</f>
        <v>2655</v>
      </c>
      <c r="F145" s="166">
        <f>Rates!V102</f>
        <v>0.35310780000000003</v>
      </c>
      <c r="G145" s="166">
        <f>Rates!AR102</f>
        <v>29.602349</v>
      </c>
      <c r="H145" s="166">
        <f>Rates!BN102</f>
        <v>16.257529000000002</v>
      </c>
    </row>
    <row r="146" spans="2:8">
      <c r="B146" s="145">
        <v>1996</v>
      </c>
      <c r="C146" s="165">
        <f>Deaths!V103</f>
        <v>20</v>
      </c>
      <c r="D146" s="165">
        <f>Deaths!AR103</f>
        <v>2623</v>
      </c>
      <c r="E146" s="165">
        <f>Deaths!BN103</f>
        <v>2643</v>
      </c>
      <c r="F146" s="166">
        <f>Rates!V103</f>
        <v>0.28465439999999997</v>
      </c>
      <c r="G146" s="166">
        <f>Rates!AR103</f>
        <v>28.838884</v>
      </c>
      <c r="H146" s="166">
        <f>Rates!BN103</f>
        <v>15.742587</v>
      </c>
    </row>
    <row r="147" spans="2:8">
      <c r="B147" s="145">
        <v>1997</v>
      </c>
      <c r="C147" s="165">
        <f>Deaths!V104</f>
        <v>19</v>
      </c>
      <c r="D147" s="165">
        <f>Deaths!AR104</f>
        <v>2609</v>
      </c>
      <c r="E147" s="165">
        <f>Deaths!BN104</f>
        <v>2628</v>
      </c>
      <c r="F147" s="166">
        <f>Rates!V104</f>
        <v>0.26368570000000002</v>
      </c>
      <c r="G147" s="166">
        <f>Rates!AR104</f>
        <v>27.976037999999999</v>
      </c>
      <c r="H147" s="166">
        <f>Rates!BN104</f>
        <v>15.205204</v>
      </c>
    </row>
    <row r="148" spans="2:8">
      <c r="B148" s="145">
        <v>1998</v>
      </c>
      <c r="C148" s="165">
        <f>Deaths!V105</f>
        <v>19</v>
      </c>
      <c r="D148" s="165">
        <f>Deaths!AR105</f>
        <v>2557</v>
      </c>
      <c r="E148" s="165">
        <f>Deaths!BN105</f>
        <v>2576</v>
      </c>
      <c r="F148" s="166">
        <f>Rates!V105</f>
        <v>0.2456797</v>
      </c>
      <c r="G148" s="166">
        <f>Rates!AR105</f>
        <v>26.680116999999999</v>
      </c>
      <c r="H148" s="166">
        <f>Rates!BN105</f>
        <v>14.548888</v>
      </c>
    </row>
    <row r="149" spans="2:8">
      <c r="B149" s="145">
        <v>1999</v>
      </c>
      <c r="C149" s="165">
        <f>Deaths!V106</f>
        <v>22</v>
      </c>
      <c r="D149" s="165">
        <f>Deaths!AR106</f>
        <v>2505</v>
      </c>
      <c r="E149" s="165">
        <f>Deaths!BN106</f>
        <v>2527</v>
      </c>
      <c r="F149" s="166">
        <f>Rates!V106</f>
        <v>0.25425120000000001</v>
      </c>
      <c r="G149" s="166">
        <f>Rates!AR106</f>
        <v>25.539743999999999</v>
      </c>
      <c r="H149" s="166">
        <f>Rates!BN106</f>
        <v>13.881584</v>
      </c>
    </row>
    <row r="150" spans="2:8">
      <c r="B150" s="145">
        <v>2000</v>
      </c>
      <c r="C150" s="165">
        <f>Deaths!V107</f>
        <v>19</v>
      </c>
      <c r="D150" s="165">
        <f>Deaths!AR107</f>
        <v>2511</v>
      </c>
      <c r="E150" s="165">
        <f>Deaths!BN107</f>
        <v>2530</v>
      </c>
      <c r="F150" s="166">
        <f>Rates!V107</f>
        <v>0.2335467</v>
      </c>
      <c r="G150" s="166">
        <f>Rates!AR107</f>
        <v>24.832326999999999</v>
      </c>
      <c r="H150" s="166">
        <f>Rates!BN107</f>
        <v>13.513828999999999</v>
      </c>
    </row>
    <row r="151" spans="2:8">
      <c r="B151" s="145">
        <v>2001</v>
      </c>
      <c r="C151" s="165">
        <f>Deaths!V108</f>
        <v>27</v>
      </c>
      <c r="D151" s="165">
        <f>Deaths!AR108</f>
        <v>2585</v>
      </c>
      <c r="E151" s="165">
        <f>Deaths!BN108</f>
        <v>2612</v>
      </c>
      <c r="F151" s="166">
        <f>Rates!V108</f>
        <v>0.31762479999999998</v>
      </c>
      <c r="G151" s="166">
        <f>Rates!AR108</f>
        <v>24.880696</v>
      </c>
      <c r="H151" s="166">
        <f>Rates!BN108</f>
        <v>13.545073</v>
      </c>
    </row>
    <row r="152" spans="2:8">
      <c r="B152" s="145">
        <v>2002</v>
      </c>
      <c r="C152" s="165">
        <f>Deaths!V109</f>
        <v>18</v>
      </c>
      <c r="D152" s="165">
        <f>Deaths!AR109</f>
        <v>2698</v>
      </c>
      <c r="E152" s="165">
        <f>Deaths!BN109</f>
        <v>2716</v>
      </c>
      <c r="F152" s="166">
        <f>Rates!V109</f>
        <v>0.19859779999999999</v>
      </c>
      <c r="G152" s="166">
        <f>Rates!AR109</f>
        <v>25.354185999999999</v>
      </c>
      <c r="H152" s="166">
        <f>Rates!BN109</f>
        <v>13.736986999999999</v>
      </c>
    </row>
    <row r="153" spans="2:8">
      <c r="B153" s="145">
        <v>2003</v>
      </c>
      <c r="C153" s="165">
        <f>Deaths!V110</f>
        <v>9</v>
      </c>
      <c r="D153" s="165">
        <f>Deaths!AR110</f>
        <v>2713</v>
      </c>
      <c r="E153" s="165">
        <f>Deaths!BN110</f>
        <v>2722</v>
      </c>
      <c r="F153" s="166">
        <f>Rates!V110</f>
        <v>9.7131400000000007E-2</v>
      </c>
      <c r="G153" s="166">
        <f>Rates!AR110</f>
        <v>24.898005999999999</v>
      </c>
      <c r="H153" s="166">
        <f>Rates!BN110</f>
        <v>13.438631000000001</v>
      </c>
    </row>
    <row r="154" spans="2:8">
      <c r="B154" s="145">
        <v>2004</v>
      </c>
      <c r="C154" s="165">
        <f>Deaths!V111</f>
        <v>20</v>
      </c>
      <c r="D154" s="165">
        <f>Deaths!AR111</f>
        <v>2641</v>
      </c>
      <c r="E154" s="165">
        <f>Deaths!BN111</f>
        <v>2661</v>
      </c>
      <c r="F154" s="166">
        <f>Rates!V111</f>
        <v>0.2158109</v>
      </c>
      <c r="G154" s="166">
        <f>Rates!AR111</f>
        <v>23.730404</v>
      </c>
      <c r="H154" s="166">
        <f>Rates!BN111</f>
        <v>12.842302</v>
      </c>
    </row>
    <row r="155" spans="2:8">
      <c r="B155" s="145">
        <v>2005</v>
      </c>
      <c r="C155" s="165">
        <f>Deaths!V112</f>
        <v>17</v>
      </c>
      <c r="D155" s="165">
        <f>Deaths!AR112</f>
        <v>2719</v>
      </c>
      <c r="E155" s="165">
        <f>Deaths!BN112</f>
        <v>2736</v>
      </c>
      <c r="F155" s="166">
        <f>Rates!V112</f>
        <v>0.18487880000000001</v>
      </c>
      <c r="G155" s="166">
        <f>Rates!AR112</f>
        <v>23.902777</v>
      </c>
      <c r="H155" s="166">
        <f>Rates!BN112</f>
        <v>12.883169000000001</v>
      </c>
    </row>
    <row r="156" spans="2:8">
      <c r="B156" s="145">
        <v>2006</v>
      </c>
      <c r="C156" s="165">
        <f>Deaths!V113</f>
        <v>26</v>
      </c>
      <c r="D156" s="165">
        <f>Deaths!AR113</f>
        <v>2617</v>
      </c>
      <c r="E156" s="165">
        <f>Deaths!BN113</f>
        <v>2643</v>
      </c>
      <c r="F156" s="166">
        <f>Rates!V113</f>
        <v>0.27619700000000003</v>
      </c>
      <c r="G156" s="166">
        <f>Rates!AR113</f>
        <v>22.348958</v>
      </c>
      <c r="H156" s="166">
        <f>Rates!BN113</f>
        <v>12.118833</v>
      </c>
    </row>
    <row r="157" spans="2:8">
      <c r="B157" s="145">
        <v>2007</v>
      </c>
      <c r="C157" s="165">
        <f>Deaths!V114</f>
        <v>26</v>
      </c>
      <c r="D157" s="165">
        <f>Deaths!AR114</f>
        <v>2683</v>
      </c>
      <c r="E157" s="165">
        <f>Deaths!BN114</f>
        <v>2709</v>
      </c>
      <c r="F157" s="166">
        <f>Rates!V114</f>
        <v>0.26446419999999998</v>
      </c>
      <c r="G157" s="166">
        <f>Rates!AR114</f>
        <v>22.322234000000002</v>
      </c>
      <c r="H157" s="166">
        <f>Rates!BN114</f>
        <v>12.075424999999999</v>
      </c>
    </row>
    <row r="158" spans="2:8">
      <c r="B158" s="145">
        <v>2008</v>
      </c>
      <c r="C158" s="165">
        <f>Deaths!V115</f>
        <v>14</v>
      </c>
      <c r="D158" s="165">
        <f>Deaths!AR115</f>
        <v>2775</v>
      </c>
      <c r="E158" s="165">
        <f>Deaths!BN115</f>
        <v>2789</v>
      </c>
      <c r="F158" s="166">
        <f>Rates!V115</f>
        <v>0.1288686</v>
      </c>
      <c r="G158" s="166">
        <f>Rates!AR115</f>
        <v>22.569165000000002</v>
      </c>
      <c r="H158" s="166">
        <f>Rates!BN115</f>
        <v>12.119878999999999</v>
      </c>
    </row>
    <row r="159" spans="2:8">
      <c r="B159" s="145">
        <v>2009</v>
      </c>
      <c r="C159" s="165">
        <f>Deaths!V116</f>
        <v>27</v>
      </c>
      <c r="D159" s="165">
        <f>Deaths!AR116</f>
        <v>2772</v>
      </c>
      <c r="E159" s="165">
        <f>Deaths!BN116</f>
        <v>2799</v>
      </c>
      <c r="F159" s="166">
        <f>Rates!V116</f>
        <v>0.25327870000000002</v>
      </c>
      <c r="G159" s="166">
        <f>Rates!AR116</f>
        <v>22.053495999999999</v>
      </c>
      <c r="H159" s="166">
        <f>Rates!BN116</f>
        <v>11.877162999999999</v>
      </c>
    </row>
    <row r="160" spans="2:8">
      <c r="B160" s="145">
        <v>2010</v>
      </c>
      <c r="C160" s="165">
        <f>Deaths!V117</f>
        <v>24</v>
      </c>
      <c r="D160" s="165">
        <f>Deaths!AR117</f>
        <v>2842</v>
      </c>
      <c r="E160" s="165">
        <f>Deaths!BN117</f>
        <v>2866</v>
      </c>
      <c r="F160" s="166">
        <f>Rates!V117</f>
        <v>0.223354</v>
      </c>
      <c r="G160" s="166">
        <f>Rates!AR117</f>
        <v>21.777882000000002</v>
      </c>
      <c r="H160" s="166">
        <f>Rates!BN117</f>
        <v>11.765597</v>
      </c>
    </row>
    <row r="161" spans="2:8">
      <c r="B161" s="145">
        <v>2011</v>
      </c>
      <c r="C161" s="165">
        <f>Deaths!V118</f>
        <v>23</v>
      </c>
      <c r="D161" s="165">
        <f>Deaths!AR118</f>
        <v>2915</v>
      </c>
      <c r="E161" s="165">
        <f>Deaths!BN118</f>
        <v>2938</v>
      </c>
      <c r="F161" s="166">
        <f>Rates!V118</f>
        <v>0.20169010000000001</v>
      </c>
      <c r="G161" s="166">
        <f>Rates!AR118</f>
        <v>21.91403</v>
      </c>
      <c r="H161" s="166">
        <f>Rates!BN118</f>
        <v>11.777393999999999</v>
      </c>
    </row>
    <row r="162" spans="2:8">
      <c r="B162" s="156">
        <f>IF($D$8&gt;=2012,2012,"")</f>
        <v>2012</v>
      </c>
      <c r="C162" s="165">
        <f>Deaths!V119</f>
        <v>24</v>
      </c>
      <c r="D162" s="165">
        <f>Deaths!AR119</f>
        <v>2795</v>
      </c>
      <c r="E162" s="165">
        <f>Deaths!BN119</f>
        <v>2819</v>
      </c>
      <c r="F162" s="166">
        <f>Rates!V119</f>
        <v>0.20490459999999999</v>
      </c>
      <c r="G162" s="166">
        <f>Rates!AR119</f>
        <v>20.564572999999999</v>
      </c>
      <c r="H162" s="166">
        <f>Rates!BN119</f>
        <v>11.024888000000001</v>
      </c>
    </row>
    <row r="163" spans="2:8">
      <c r="B163" s="156">
        <f>IF($D$8&gt;=2013,2013,"")</f>
        <v>2013</v>
      </c>
      <c r="C163" s="167">
        <f>Deaths!V120</f>
        <v>30</v>
      </c>
      <c r="D163" s="165">
        <f>Deaths!AR120</f>
        <v>2862</v>
      </c>
      <c r="E163" s="165">
        <f>Deaths!BN120</f>
        <v>2892</v>
      </c>
      <c r="F163" s="166">
        <f>Rates!V120</f>
        <v>0.24411759999999999</v>
      </c>
      <c r="G163" s="166">
        <f>Rates!AR120</f>
        <v>20.432480000000002</v>
      </c>
      <c r="H163" s="166">
        <f>Rates!BN120</f>
        <v>10.995994</v>
      </c>
    </row>
    <row r="164" spans="2:8">
      <c r="B164" s="156">
        <f>IF($D$8&gt;=2014,2014,"")</f>
        <v>2014</v>
      </c>
      <c r="C164" s="167">
        <f>Deaths!V121</f>
        <v>30</v>
      </c>
      <c r="D164" s="165">
        <f>Deaths!AR121</f>
        <v>2814</v>
      </c>
      <c r="E164" s="165">
        <f>Deaths!BN121</f>
        <v>2844</v>
      </c>
      <c r="F164" s="166">
        <f>Rates!V121</f>
        <v>0.24433750000000001</v>
      </c>
      <c r="G164" s="166">
        <f>Rates!AR121</f>
        <v>19.602439</v>
      </c>
      <c r="H164" s="166">
        <f>Rates!BN121</f>
        <v>10.548406999999999</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t="str">
        <f>INDEX($B$57:$H$175,MATCH($C$184,$B$57:$B$175,0),5)</f>
        <v>—</v>
      </c>
      <c r="G184" s="176">
        <f>INDEX($B$57:$H$175,MATCH($C$184,$B$57:$B$175,0),6)</f>
        <v>21.790202000000001</v>
      </c>
      <c r="H184" s="176">
        <f>INDEX($B$57:$H$175,MATCH($C$184,$B$57:$B$175,0),7)</f>
        <v>9.9417928</v>
      </c>
    </row>
    <row r="185" spans="2:8">
      <c r="B185" s="174" t="s">
        <v>69</v>
      </c>
      <c r="C185" s="175">
        <f>'Interactive summary tables'!$G$10</f>
        <v>2014</v>
      </c>
      <c r="D185" s="172"/>
      <c r="E185" s="174" t="s">
        <v>74</v>
      </c>
      <c r="F185" s="176">
        <f>INDEX($B$57:$H$175,MATCH($C$185,$B$57:$B$175,0),5)</f>
        <v>0.24433750000000001</v>
      </c>
      <c r="G185" s="176">
        <f>INDEX($B$57:$H$175,MATCH($C$185,$B$57:$B$175,0),6)</f>
        <v>19.602439</v>
      </c>
      <c r="H185" s="176">
        <f>INDEX($B$57:$H$175,MATCH($C$185,$B$57:$B$175,0),7)</f>
        <v>10.548406999999999</v>
      </c>
    </row>
    <row r="186" spans="2:8">
      <c r="B186" s="177"/>
      <c r="C186" s="175"/>
      <c r="D186" s="172"/>
      <c r="E186" s="174" t="s">
        <v>76</v>
      </c>
      <c r="F186" s="178" t="e">
        <f>IF($C$185&lt;=$C$184,"-",(F$185-F$184)/F$184)</f>
        <v>#VALUE!</v>
      </c>
      <c r="G186" s="178">
        <f t="shared" ref="G186:H186" si="2">IF($C$185&lt;=$C$184,"-",(G$185-G$184)/G$184)</f>
        <v>-0.10040122620249231</v>
      </c>
      <c r="H186" s="178">
        <f t="shared" si="2"/>
        <v>6.1016580430040671E-2</v>
      </c>
    </row>
    <row r="187" spans="2:8">
      <c r="B187" s="174" t="s">
        <v>79</v>
      </c>
      <c r="C187" s="175">
        <f>$C$185-$C$184</f>
        <v>107</v>
      </c>
      <c r="D187" s="172"/>
      <c r="E187" s="174" t="s">
        <v>75</v>
      </c>
      <c r="F187" s="178" t="e">
        <f>IF($C$185&lt;=$C$184,"-",((F$185/F$184)^(1/($C$185-$C$184))-1))</f>
        <v>#VALUE!</v>
      </c>
      <c r="G187" s="178">
        <f t="shared" ref="G187:H187" si="3">IF($C$185&lt;=$C$184,"-",((G$185/G$184)^(1/($C$185-$C$184))-1))</f>
        <v>-9.8835631879201635E-4</v>
      </c>
      <c r="H187" s="178">
        <f t="shared" si="3"/>
        <v>5.5368113776355088E-4</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Breast cancer (ICD-10 C50)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Breast cancer (ICD-10 C50)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'[grim-breast-cancer-2017.xlsx]Deaths'!$C$14</v>
      </c>
      <c r="G207" s="191" t="str">
        <f ca="1">CELL("address",INDEX(Deaths!$Y$7:$AP$132,MATCH($C$207,Deaths!$B$7:$B$132,0),MATCH($C$210,Deaths!$Y$6:$AP$6,0)))</f>
        <v>'[grim-breast-cancer-2017.xlsx]Deaths'!$Y$14</v>
      </c>
      <c r="H207" s="191" t="str">
        <f ca="1">CELL("address",INDEX(Deaths!$AU$7:$BL$132,MATCH($C$207,Deaths!$B$7:$B$132,0),MATCH($C$210,Deaths!$AU$6:$BL$6,0)))</f>
        <v>'[grim-breast-cancer-2017.xlsx]Deaths'!$AU$14</v>
      </c>
    </row>
    <row r="208" spans="2:8">
      <c r="B208" s="189" t="s">
        <v>69</v>
      </c>
      <c r="C208" s="190">
        <f>'Interactive summary tables'!$E$34</f>
        <v>2014</v>
      </c>
      <c r="D208" s="187"/>
      <c r="E208" s="187" t="s">
        <v>91</v>
      </c>
      <c r="F208" s="191" t="str">
        <f ca="1">CELL("address",INDEX(Deaths!$C$7:$T$132,MATCH($C$208,Deaths!$B$7:$B$132,0),MATCH($C$211,Deaths!$C$6:$T$6,0)))</f>
        <v>'[grim-breast-cancer-2017.xlsx]Deaths'!$T$121</v>
      </c>
      <c r="G208" s="191" t="str">
        <f ca="1">CELL("address",INDEX(Deaths!$Y$7:$AP$132,MATCH($C$208,Deaths!$B$7:$B$132,0),MATCH($C$211,Deaths!$Y$6:$AP$6,0)))</f>
        <v>'[grim-breast-cancer-2017.xlsx]Deaths'!$AP$121</v>
      </c>
      <c r="H208" s="191" t="str">
        <f ca="1">CELL("address",INDEX(Deaths!$AU$7:$BL$132,MATCH($C$208,Deaths!$B$7:$B$132,0),MATCH($C$211,Deaths!$AU$6:$BL$6,0)))</f>
        <v>'[grim-breast-cancer-2017.xlsx]Deaths'!$BL$121</v>
      </c>
    </row>
    <row r="209" spans="2:8">
      <c r="B209" s="189"/>
      <c r="C209" s="190"/>
      <c r="D209" s="187"/>
      <c r="E209" s="187" t="s">
        <v>97</v>
      </c>
      <c r="F209" s="192">
        <f ca="1">SUM(INDIRECT(F$207,1):INDIRECT(F$208,1))</f>
        <v>1159</v>
      </c>
      <c r="G209" s="193">
        <f ca="1">SUM(INDIRECT(G$207,1):INDIRECT(G$208,1))</f>
        <v>151452</v>
      </c>
      <c r="H209" s="193">
        <f ca="1">SUM(INDIRECT(H$207,1):INDIRECT(H$208,1))</f>
        <v>152611</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'[grim-breast-cancer-2017.xlsx]Populations'!$D$23</v>
      </c>
      <c r="G211" s="191" t="str">
        <f ca="1">CELL("address",INDEX(Populations!$Y$16:$AP$141,MATCH($C$207,Populations!$C$16:$C$141,0),MATCH($C$210,Populations!$Y$15:$AP$15,0)))</f>
        <v>'[grim-breast-cancer-2017.xlsx]Populations'!$Y$23</v>
      </c>
      <c r="H211" s="191" t="str">
        <f ca="1">CELL("address",INDEX(Populations!$AT$16:$BK$141,MATCH($C$207,Populations!$C$16:$C$141,0),MATCH($C$210,Populations!$AT$15:$BK$15,0)))</f>
        <v>'[grim-breast-cancer-2017.xlsx]Populations'!$AT$23</v>
      </c>
    </row>
    <row r="212" spans="2:8">
      <c r="B212" s="189"/>
      <c r="C212" s="187"/>
      <c r="D212" s="187"/>
      <c r="E212" s="187" t="s">
        <v>91</v>
      </c>
      <c r="F212" s="191" t="str">
        <f ca="1">CELL("address",INDEX(Populations!$D$16:$U$141,MATCH($C$208,Populations!$C$16:$C$141,0),MATCH($C$211,Populations!$D$15:$U$15,0)))</f>
        <v>'[grim-breast-cancer-2017.xlsx]Populations'!$U$130</v>
      </c>
      <c r="G212" s="191" t="str">
        <f ca="1">CELL("address",INDEX(Populations!$Y$16:$AP$141,MATCH($C$208,Populations!$C$16:$C$141,0),MATCH($C$211,Populations!$Y$15:$AP$15,0)))</f>
        <v>'[grim-breast-cancer-2017.xlsx]Populations'!$AP$130</v>
      </c>
      <c r="H212" s="191" t="str">
        <f ca="1">CELL("address",INDEX(Populations!$AT$16:$BK$141,MATCH($C$208,Populations!$C$16:$C$141,0),MATCH($C$211,Populations!$AT$15:$BK$15,0)))</f>
        <v>'[grim-breast-cancer-2017.xlsx]Populations'!$BK$130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0.18435726784860954</v>
      </c>
      <c r="G215" s="195">
        <f t="shared" ref="G215:H215" ca="1" si="4">IF($C$208&lt;$C$207,"-",IF($C$214&lt;$C$213,"-",G$209/G$213*100000))</f>
        <v>24.239504511570814</v>
      </c>
      <c r="H215" s="195">
        <f t="shared" ca="1" si="4"/>
        <v>12.17493255277356</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Breast cancer (ICD-10 C50)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Breast cancer (ICD-10 C50)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Breast cancer (ICD-10 C50)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Breast cancer (ICD-10 C50)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Breast cancer (ICD-10 C50)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C3102723-2F2E-41CB-88A2-24C14D03A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c095c42a-9a6d-4ed6-ad94-052c8814a2e5"/>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www.w3.org/XML/1998/namespace"/>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GRIM0206 - Breast cancer (ICD-10 C50)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