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troiano36/Downloads/"/>
    </mc:Choice>
  </mc:AlternateContent>
  <xr:revisionPtr revIDLastSave="0" documentId="8_{192FFAC0-3B9D-2441-B4DB-873C028001C7}" xr6:coauthVersionLast="47" xr6:coauthVersionMax="47" xr10:uidLastSave="{00000000-0000-0000-0000-000000000000}"/>
  <bookViews>
    <workbookView xWindow="0" yWindow="500" windowWidth="28800" windowHeight="16300" firstSheet="2" activeTab="2" xr2:uid="{DFDF608C-3BB4-48EC-AC23-91FD734598B3}"/>
  </bookViews>
  <sheets>
    <sheet name="OfficialRoster" sheetId="1" r:id="rId1"/>
    <sheet name="StatTemplate" sheetId="4" r:id="rId2"/>
    <sheet name="PlayerStatTotals" sheetId="10" r:id="rId3"/>
    <sheet name="TeamStatTotals" sheetId="31" r:id="rId4"/>
    <sheet name="TeamStatTotals(StatsReport)" sheetId="33" r:id="rId5"/>
    <sheet name="TeamStatTotals(TrendsReport)" sheetId="32" r:id="rId6"/>
    <sheet name="PlayerTurnover1" sheetId="28" r:id="rId7"/>
    <sheet name="PlayerTurnover2" sheetId="29" r:id="rId8"/>
    <sheet name="12.19.22" sheetId="3" r:id="rId9"/>
    <sheet name="12.21.22" sheetId="5" r:id="rId10"/>
    <sheet name="12.28.22" sheetId="6" r:id="rId11"/>
    <sheet name="12.31.22" sheetId="7" r:id="rId12"/>
    <sheet name="1.7.23" sheetId="8" r:id="rId13"/>
    <sheet name="1.11.23" sheetId="9" r:id="rId14"/>
    <sheet name="1.14.23" sheetId="11" r:id="rId15"/>
    <sheet name="1.16.23" sheetId="12" r:id="rId16"/>
    <sheet name="1.18.23" sheetId="13" r:id="rId17"/>
    <sheet name="1.21.23" sheetId="14" r:id="rId18"/>
    <sheet name="1.25.23" sheetId="16" r:id="rId19"/>
    <sheet name="1.28.23" sheetId="17" r:id="rId20"/>
    <sheet name="2.1.23" sheetId="18" r:id="rId21"/>
    <sheet name="2.4.23" sheetId="19" r:id="rId22"/>
    <sheet name="2.8.23" sheetId="20" r:id="rId23"/>
    <sheet name="2.11.23" sheetId="21" r:id="rId24"/>
    <sheet name="2.15.23" sheetId="22" r:id="rId25"/>
    <sheet name="2.18.23" sheetId="23" r:id="rId26"/>
    <sheet name="2.20.23" sheetId="24" r:id="rId27"/>
    <sheet name="2.22.23" sheetId="25" r:id="rId28"/>
    <sheet name="Playoff 3.1.23" sheetId="26" r:id="rId29"/>
  </sheets>
  <calcPr calcId="191029"/>
  <pivotCaches>
    <pivotCache cacheId="0" r:id="rId30"/>
    <pivotCache cacheId="1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D7" i="31"/>
  <c r="C7" i="31"/>
  <c r="F7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F9" i="31"/>
  <c r="E9" i="31"/>
  <c r="D9" i="31"/>
  <c r="C9" i="31"/>
  <c r="F8" i="31"/>
  <c r="E8" i="31"/>
  <c r="D8" i="31"/>
  <c r="C8" i="31"/>
  <c r="F6" i="31"/>
  <c r="E6" i="31"/>
  <c r="D6" i="31"/>
  <c r="C6" i="31"/>
  <c r="F5" i="31"/>
  <c r="E5" i="31"/>
  <c r="D5" i="31"/>
  <c r="C5" i="31"/>
  <c r="F4" i="31"/>
  <c r="E4" i="31"/>
  <c r="D4" i="31"/>
  <c r="C4" i="31"/>
  <c r="F3" i="31"/>
  <c r="E3" i="31"/>
  <c r="C3" i="31"/>
  <c r="F2" i="31"/>
  <c r="E2" i="31"/>
  <c r="D2" i="31"/>
  <c r="D3" i="31" s="1"/>
  <c r="C2" i="31"/>
  <c r="I26" i="10"/>
  <c r="I25" i="10"/>
  <c r="G25" i="10"/>
  <c r="H25" i="10"/>
  <c r="G26" i="10"/>
  <c r="H26" i="10"/>
  <c r="F26" i="10"/>
  <c r="F25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F4" i="10"/>
  <c r="F5" i="10"/>
  <c r="F6" i="10"/>
  <c r="F7" i="10"/>
  <c r="F8" i="10"/>
  <c r="F9" i="10"/>
  <c r="F10" i="10"/>
  <c r="F11" i="10"/>
  <c r="F12" i="10"/>
  <c r="F13" i="10"/>
  <c r="F14" i="10"/>
  <c r="F16" i="10"/>
  <c r="F17" i="10"/>
  <c r="F18" i="10"/>
  <c r="F19" i="10"/>
  <c r="F20" i="10"/>
  <c r="F21" i="10"/>
  <c r="F22" i="10"/>
  <c r="F3" i="10"/>
  <c r="C4" i="28"/>
  <c r="C3" i="28"/>
  <c r="C2" i="28"/>
</calcChain>
</file>

<file path=xl/sharedStrings.xml><?xml version="1.0" encoding="utf-8"?>
<sst xmlns="http://schemas.openxmlformats.org/spreadsheetml/2006/main" count="2135" uniqueCount="119">
  <si>
    <t>No.</t>
  </si>
  <si>
    <t>Player First Name</t>
  </si>
  <si>
    <t>Player Last Name</t>
  </si>
  <si>
    <t>Grade</t>
  </si>
  <si>
    <t xml:space="preserve">William </t>
  </si>
  <si>
    <t>Cameron</t>
  </si>
  <si>
    <t>D</t>
  </si>
  <si>
    <t>Matthew</t>
  </si>
  <si>
    <t>Cromack</t>
  </si>
  <si>
    <t>F</t>
  </si>
  <si>
    <t>Connor</t>
  </si>
  <si>
    <t>Davey</t>
  </si>
  <si>
    <t>Ryan</t>
  </si>
  <si>
    <t>DeGirolamo</t>
  </si>
  <si>
    <t>Brendan</t>
  </si>
  <si>
    <t>Flynn</t>
  </si>
  <si>
    <t>Declan</t>
  </si>
  <si>
    <t>Foley</t>
  </si>
  <si>
    <t>Cody</t>
  </si>
  <si>
    <t>Gordon</t>
  </si>
  <si>
    <t>Thomas</t>
  </si>
  <si>
    <t>Gormley</t>
  </si>
  <si>
    <t>Patrick</t>
  </si>
  <si>
    <t>Joshua</t>
  </si>
  <si>
    <t>Hussey</t>
  </si>
  <si>
    <t>G</t>
  </si>
  <si>
    <t>Kelly</t>
  </si>
  <si>
    <t>Luke</t>
  </si>
  <si>
    <t>McGuire</t>
  </si>
  <si>
    <t>D/F</t>
  </si>
  <si>
    <t>Christopher</t>
  </si>
  <si>
    <t>O'Brien</t>
  </si>
  <si>
    <t>Kevin</t>
  </si>
  <si>
    <t>Rabinovich</t>
  </si>
  <si>
    <t>Aidan</t>
  </si>
  <si>
    <t>Shea</t>
  </si>
  <si>
    <t xml:space="preserve">Cody </t>
  </si>
  <si>
    <t>Silver</t>
  </si>
  <si>
    <t>Tourigney</t>
  </si>
  <si>
    <t>Vokey</t>
  </si>
  <si>
    <t>James</t>
  </si>
  <si>
    <t>Warren</t>
  </si>
  <si>
    <t>Liam</t>
  </si>
  <si>
    <t>Wells</t>
  </si>
  <si>
    <t>Position</t>
  </si>
  <si>
    <t>Played?</t>
  </si>
  <si>
    <t>Yes</t>
  </si>
  <si>
    <t>No</t>
  </si>
  <si>
    <t>12/19/22 v. North Attleboro (L 6-1)</t>
  </si>
  <si>
    <t>A</t>
  </si>
  <si>
    <t>PIM #</t>
  </si>
  <si>
    <t>Minutes</t>
  </si>
  <si>
    <t>ShotsA</t>
  </si>
  <si>
    <t>GoalsA</t>
  </si>
  <si>
    <t>Team Stats</t>
  </si>
  <si>
    <t>Goals For</t>
  </si>
  <si>
    <t>Goals Against</t>
  </si>
  <si>
    <t>Penalties</t>
  </si>
  <si>
    <t>SH Goals (Against)</t>
  </si>
  <si>
    <t>PK Goals (Against)</t>
  </si>
  <si>
    <t>SH Goals (For)</t>
  </si>
  <si>
    <t>PP Goals (For)</t>
  </si>
  <si>
    <t xml:space="preserve"> Period         1</t>
  </si>
  <si>
    <t>Penalty Minutes</t>
  </si>
  <si>
    <t>Date/Opponent/Result (W or L + Final Score)</t>
  </si>
  <si>
    <t xml:space="preserve">12/21/22 - Warwick (L 3-1) </t>
  </si>
  <si>
    <t>Ejected 1st Period</t>
  </si>
  <si>
    <t>Extra Attacker (For)</t>
  </si>
  <si>
    <t>OT</t>
  </si>
  <si>
    <t xml:space="preserve">12/28/22 - Shrewsbury (L 5-4) </t>
  </si>
  <si>
    <t xml:space="preserve">12/28/22 - Sommerset Berkley (L 3-2) </t>
  </si>
  <si>
    <t>bench- too many men</t>
  </si>
  <si>
    <t>Empty Net (Against)</t>
  </si>
  <si>
    <t>1/7/23 v. Foxboro (W 4-1)</t>
  </si>
  <si>
    <t>1/7/23 v. Attleboro (W 3-1)</t>
  </si>
  <si>
    <t>Games Played</t>
  </si>
  <si>
    <t>1/14/23 v. Franklin (L 8-2)</t>
  </si>
  <si>
    <t>1/16/23 v. Warwick (L 3-0)</t>
  </si>
  <si>
    <t>1/18/23 v. Taunton (W 5-3)</t>
  </si>
  <si>
    <t>1/21/23 v. Oliver Ames (L 3-1)</t>
  </si>
  <si>
    <t>1/25/23 v. North Attleboro (T 2-2)</t>
  </si>
  <si>
    <t>1/28/23 v. Bishop Feehan (L 7-2)</t>
  </si>
  <si>
    <t>2/1/23 v. KP (L 4-1)</t>
  </si>
  <si>
    <t>2/4/23 v.Barrington (T 3-3)</t>
  </si>
  <si>
    <t>2/11/23 v. Canton (L 5-0)</t>
  </si>
  <si>
    <t>2/11/23 v.Barrington (L 3-0)</t>
  </si>
  <si>
    <t>2/14/23 v.Barrington (L 9-5)</t>
  </si>
  <si>
    <t>2/18/23 v. North Attleboro (L 6-5)</t>
  </si>
  <si>
    <t>2/20/23 v. King Philip (L 5-4 OT)</t>
  </si>
  <si>
    <t>2/22/23 v. Silver Lake (W 3-2)</t>
  </si>
  <si>
    <t>1 assist</t>
  </si>
  <si>
    <t>3/1/23 v. Silver Lake (L 6-1)</t>
  </si>
  <si>
    <t>Goal Differential</t>
  </si>
  <si>
    <t>SavPct</t>
  </si>
  <si>
    <t>Sum of G</t>
  </si>
  <si>
    <t>Grand Total</t>
  </si>
  <si>
    <t>% of Grand Total</t>
  </si>
  <si>
    <t>12 (blue)</t>
  </si>
  <si>
    <t>10 (orange)</t>
  </si>
  <si>
    <t>9 (gray)</t>
  </si>
  <si>
    <t>=</t>
  </si>
  <si>
    <t>Graduated Player</t>
  </si>
  <si>
    <t>(All)</t>
  </si>
  <si>
    <t>Gormley Total</t>
  </si>
  <si>
    <t>Minutes per Penalty</t>
  </si>
  <si>
    <t>Notes/Conclusions/"Things to Notice":</t>
  </si>
  <si>
    <t>Goal differential as a whole definitely needs to be improved upon… While it may sound obvious, the team needs to maximize on its scoring chances and simultaneously work on better preventing goals against.</t>
  </si>
  <si>
    <r>
      <t>The team has the</t>
    </r>
    <r>
      <rPr>
        <sz val="11"/>
        <color rgb="FF00B050"/>
        <rFont val="Calibri (Body)"/>
      </rPr>
      <t xml:space="preserve"> </t>
    </r>
    <r>
      <rPr>
        <b/>
        <sz val="11"/>
        <color rgb="FF00B050"/>
        <rFont val="Calibri (Body)"/>
      </rPr>
      <t>best goal differential in the 3rd period</t>
    </r>
    <r>
      <rPr>
        <sz val="11"/>
        <rFont val="Calibri"/>
        <family val="2"/>
        <scheme val="minor"/>
      </rPr>
      <t xml:space="preserve"> but may have </t>
    </r>
    <r>
      <rPr>
        <b/>
        <sz val="11"/>
        <rFont val="Calibri"/>
        <family val="2"/>
        <scheme val="minor"/>
      </rPr>
      <t>offset this success</t>
    </r>
    <r>
      <rPr>
        <sz val="11"/>
        <rFont val="Calibri"/>
        <family val="2"/>
        <scheme val="minor"/>
      </rPr>
      <t xml:space="preserve"> by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 (Body)"/>
      </rPr>
      <t>averaging about 4 minutes per penalty in this final period</t>
    </r>
    <r>
      <rPr>
        <sz val="11"/>
        <rFont val="Calibri"/>
        <family val="2"/>
        <scheme val="minor"/>
      </rPr>
      <t xml:space="preserve"> (i.e. "crunch time" of games).</t>
    </r>
  </si>
  <si>
    <t>The goal differential numbers show that the team could better capitalize on opportunities following 1st intermission adjustments.</t>
  </si>
  <si>
    <t xml:space="preserve">The Trends Report below was generated by Hudl </t>
  </si>
  <si>
    <r>
      <t xml:space="preserve">Opponents outshot us (Mansfield) by an average of about </t>
    </r>
    <r>
      <rPr>
        <b/>
        <sz val="16"/>
        <color rgb="FF0000FF"/>
        <rFont val="Calibri (Body)"/>
      </rPr>
      <t>13</t>
    </r>
    <r>
      <rPr>
        <sz val="16"/>
        <color theme="1"/>
        <rFont val="Calibri"/>
        <family val="2"/>
        <scheme val="minor"/>
      </rPr>
      <t xml:space="preserve"> shots throughout the course of last season.</t>
    </r>
  </si>
  <si>
    <r>
      <t xml:space="preserve">MHS faced </t>
    </r>
    <r>
      <rPr>
        <b/>
        <sz val="16"/>
        <color rgb="FF0000FF"/>
        <rFont val="Calibri (Body)"/>
      </rPr>
      <t>178</t>
    </r>
    <r>
      <rPr>
        <sz val="16"/>
        <color theme="1"/>
        <rFont val="Calibri"/>
        <family val="2"/>
        <scheme val="minor"/>
      </rPr>
      <t xml:space="preserve"> more SA throughout last season than it had SOG.</t>
    </r>
  </si>
  <si>
    <r>
      <t xml:space="preserve">Notes/Conclusions/"Things to Notice":      (only have access to 14/20 games on Hudl)     </t>
    </r>
    <r>
      <rPr>
        <b/>
        <sz val="22"/>
        <color rgb="FF00B050"/>
        <rFont val="Calibri (Body)"/>
      </rPr>
      <t>Stats in wins</t>
    </r>
    <r>
      <rPr>
        <b/>
        <sz val="22"/>
        <color theme="1"/>
        <rFont val="Calibri (Body)"/>
      </rPr>
      <t>/</t>
    </r>
    <r>
      <rPr>
        <b/>
        <sz val="22"/>
        <color rgb="FFFF0000"/>
        <rFont val="Calibri (Body)"/>
      </rPr>
      <t>stats in losses</t>
    </r>
    <r>
      <rPr>
        <b/>
        <sz val="22"/>
        <color theme="1"/>
        <rFont val="Calibri (Body)"/>
      </rPr>
      <t>/</t>
    </r>
    <r>
      <rPr>
        <b/>
        <sz val="22"/>
        <color rgb="FF0000FF"/>
        <rFont val="Calibri (Body)"/>
      </rPr>
      <t>discrepancies between MHS and its opponents</t>
    </r>
  </si>
  <si>
    <r>
      <t xml:space="preserve">In terms of average FO %, there was a difference of </t>
    </r>
    <r>
      <rPr>
        <b/>
        <sz val="16"/>
        <color rgb="FF0000FF"/>
        <rFont val="Calibri (Body)"/>
      </rPr>
      <t>12%(!)</t>
    </r>
    <r>
      <rPr>
        <sz val="16"/>
        <color theme="1"/>
        <rFont val="Calibri"/>
        <family val="2"/>
        <scheme val="minor"/>
      </rPr>
      <t xml:space="preserve"> (about </t>
    </r>
    <r>
      <rPr>
        <b/>
        <sz val="16"/>
        <color rgb="FFFF0000"/>
        <rFont val="Calibri (Body)"/>
      </rPr>
      <t>40%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rgb="FF00B050"/>
        <rFont val="Calibri (Body)"/>
      </rPr>
      <t>52%</t>
    </r>
    <r>
      <rPr>
        <sz val="16"/>
        <color theme="1"/>
        <rFont val="Calibri"/>
        <family val="2"/>
        <scheme val="minor"/>
      </rPr>
      <t>) between Mansfield losses and wins, respectively (</t>
    </r>
    <r>
      <rPr>
        <b/>
        <sz val="16"/>
        <color theme="1"/>
        <rFont val="Calibri"/>
        <family val="2"/>
        <scheme val="minor"/>
      </rPr>
      <t>team should aim to win about half of its faceoffs in a given game if it wants to win</t>
    </r>
    <r>
      <rPr>
        <sz val="16"/>
        <color theme="1"/>
        <rFont val="Calibri"/>
        <family val="2"/>
        <scheme val="minor"/>
      </rPr>
      <t>).</t>
    </r>
  </si>
  <si>
    <r>
      <t xml:space="preserve">In terms of average SOG, there was a difference of </t>
    </r>
    <r>
      <rPr>
        <b/>
        <sz val="16"/>
        <color rgb="FF0000FF"/>
        <rFont val="Calibri (Body)"/>
      </rPr>
      <t>22(!)</t>
    </r>
    <r>
      <rPr>
        <sz val="16"/>
        <color theme="1"/>
        <rFont val="Calibri"/>
        <family val="2"/>
        <scheme val="minor"/>
      </rPr>
      <t xml:space="preserve"> (about </t>
    </r>
    <r>
      <rPr>
        <b/>
        <sz val="16"/>
        <color rgb="FFFF0000"/>
        <rFont val="Calibri (Body)"/>
      </rPr>
      <t>16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rgb="FF00B050"/>
        <rFont val="Calibri (Body)"/>
      </rPr>
      <t>38</t>
    </r>
    <r>
      <rPr>
        <sz val="16"/>
        <color theme="1"/>
        <rFont val="Calibri"/>
        <family val="2"/>
        <scheme val="minor"/>
      </rPr>
      <t>) between Mansfield losses and wins, respectively (</t>
    </r>
    <r>
      <rPr>
        <b/>
        <sz val="16"/>
        <color theme="1"/>
        <rFont val="Calibri"/>
        <family val="2"/>
        <scheme val="minor"/>
      </rPr>
      <t>team should aim for at least 30 shots on goal in a game for a good chance at winning</t>
    </r>
    <r>
      <rPr>
        <sz val="16"/>
        <color theme="1"/>
        <rFont val="Calibri"/>
        <family val="2"/>
        <scheme val="minor"/>
      </rPr>
      <t>).</t>
    </r>
  </si>
  <si>
    <r>
      <t>PK % was good (</t>
    </r>
    <r>
      <rPr>
        <b/>
        <sz val="16"/>
        <color theme="1"/>
        <rFont val="Calibri"/>
        <family val="2"/>
        <scheme val="minor"/>
      </rPr>
      <t>76.7%</t>
    </r>
    <r>
      <rPr>
        <sz val="16"/>
        <color theme="1"/>
        <rFont val="Calibri"/>
        <family val="2"/>
        <scheme val="minor"/>
      </rPr>
      <t>) (</t>
    </r>
    <r>
      <rPr>
        <b/>
        <sz val="16"/>
        <color theme="1"/>
        <rFont val="Calibri"/>
        <family val="2"/>
        <scheme val="minor"/>
      </rPr>
      <t>killing about 3/4 of penalties is a solid rate</t>
    </r>
    <r>
      <rPr>
        <sz val="16"/>
        <color theme="1"/>
        <rFont val="Calibri"/>
        <family val="2"/>
        <scheme val="minor"/>
      </rPr>
      <t xml:space="preserve">), but </t>
    </r>
    <r>
      <rPr>
        <b/>
        <sz val="16"/>
        <color theme="1"/>
        <rFont val="Calibri"/>
        <family val="2"/>
        <scheme val="minor"/>
      </rPr>
      <t>PP %</t>
    </r>
    <r>
      <rPr>
        <sz val="16"/>
        <color theme="1"/>
        <rFont val="Calibri"/>
        <family val="2"/>
        <scheme val="minor"/>
      </rPr>
      <t xml:space="preserve"> (</t>
    </r>
    <r>
      <rPr>
        <b/>
        <sz val="16"/>
        <color theme="1"/>
        <rFont val="Calibri"/>
        <family val="2"/>
        <scheme val="minor"/>
      </rPr>
      <t>15.6%</t>
    </r>
    <r>
      <rPr>
        <sz val="16"/>
        <color theme="1"/>
        <rFont val="Calibri"/>
        <family val="2"/>
        <scheme val="minor"/>
      </rPr>
      <t xml:space="preserve">) from 32 PPO </t>
    </r>
    <r>
      <rPr>
        <b/>
        <sz val="16"/>
        <color theme="1"/>
        <rFont val="Calibri"/>
        <family val="2"/>
        <scheme val="minor"/>
      </rPr>
      <t>could improve slightly</t>
    </r>
    <r>
      <rPr>
        <sz val="16"/>
        <color theme="1"/>
        <rFont val="Calibri"/>
        <family val="2"/>
        <scheme val="minor"/>
      </rPr>
      <t>.</t>
    </r>
  </si>
  <si>
    <r>
      <t xml:space="preserve">In terms of standards to aim for (based on opponents stats), MHS should target 26 SOG (MHS was only </t>
    </r>
    <r>
      <rPr>
        <b/>
        <sz val="16"/>
        <color rgb="FF0000FF"/>
        <rFont val="Calibri (Body)"/>
      </rPr>
      <t>4</t>
    </r>
    <r>
      <rPr>
        <sz val="16"/>
        <color theme="1"/>
        <rFont val="Calibri"/>
        <family val="2"/>
        <scheme val="minor"/>
      </rPr>
      <t xml:space="preserve"> shots behind), 55% FO % (MHS was about </t>
    </r>
    <r>
      <rPr>
        <b/>
        <sz val="16"/>
        <color rgb="FF0000FF"/>
        <rFont val="Calibri (Body)"/>
      </rPr>
      <t>10%</t>
    </r>
    <r>
      <rPr>
        <sz val="16"/>
        <color theme="1"/>
        <rFont val="Calibri"/>
        <family val="2"/>
        <scheme val="minor"/>
      </rPr>
      <t xml:space="preserve"> behind), 23.3% PP % and 84.4% PK % (MHS about </t>
    </r>
    <r>
      <rPr>
        <b/>
        <sz val="16"/>
        <color rgb="FF0000FF"/>
        <rFont val="Calibri (Body)"/>
      </rPr>
      <t>8%</t>
    </r>
    <r>
      <rPr>
        <sz val="16"/>
        <color theme="1"/>
        <rFont val="Calibri"/>
        <family val="2"/>
        <scheme val="minor"/>
      </rPr>
      <t xml:space="preserve"> behind for both %s) on average per game.</t>
    </r>
  </si>
  <si>
    <r>
      <t xml:space="preserve">Mansfield wins, on average, had a smaller goal differential than losses (meaning </t>
    </r>
    <r>
      <rPr>
        <b/>
        <sz val="12"/>
        <color theme="1"/>
        <rFont val="Calibri"/>
        <family val="2"/>
        <scheme val="minor"/>
      </rPr>
      <t>the team got beaten by a larger margin, on average, than the team was able to beat its opponents by</t>
    </r>
    <r>
      <rPr>
        <sz val="12"/>
        <color theme="1"/>
        <rFont val="Calibri"/>
        <family val="2"/>
        <scheme val="minor"/>
      </rPr>
      <t>).</t>
    </r>
  </si>
  <si>
    <r>
      <t xml:space="preserve">When comparing goal averages in Mansfield wins/losses, the difference in averages is  </t>
    </r>
    <r>
      <rPr>
        <b/>
        <sz val="12"/>
        <color rgb="FF0000FF"/>
        <rFont val="Calibri (Body)"/>
      </rPr>
      <t>2.25 goals</t>
    </r>
    <r>
      <rPr>
        <sz val="12"/>
        <color theme="1"/>
        <rFont val="Calibri"/>
        <family val="2"/>
        <scheme val="minor"/>
      </rPr>
      <t xml:space="preserve"> (meaning that </t>
    </r>
    <r>
      <rPr>
        <b/>
        <sz val="12"/>
        <color theme="1"/>
        <rFont val="Calibri"/>
        <family val="2"/>
        <scheme val="minor"/>
      </rPr>
      <t>if the team can somehow allow an average of about two goals less per game</t>
    </r>
    <r>
      <rPr>
        <sz val="12"/>
        <color theme="1"/>
        <rFont val="Calibri"/>
        <family val="2"/>
        <scheme val="minor"/>
      </rPr>
      <t>, losses could turn into wins).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</si>
</sst>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 (Body)"/>
    </font>
    <font>
      <b/>
      <sz val="11"/>
      <color rgb="FF00B050"/>
      <name val="Calibri (Body)"/>
    </font>
    <font>
      <b/>
      <sz val="11"/>
      <color rgb="FFFF0000"/>
      <name val="Calibri (Body)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B050"/>
      <name val="Calibri (Body)"/>
    </font>
    <font>
      <b/>
      <sz val="22"/>
      <color theme="1"/>
      <name val="Calibri (Body)"/>
    </font>
    <font>
      <b/>
      <sz val="22"/>
      <color rgb="FFFF0000"/>
      <name val="Calibri (Body)"/>
    </font>
    <font>
      <b/>
      <sz val="16"/>
      <color rgb="FF0000FF"/>
      <name val="Calibri (Body)"/>
    </font>
    <font>
      <b/>
      <sz val="22"/>
      <color rgb="FF0000FF"/>
      <name val="Calibri (Body)"/>
    </font>
    <font>
      <b/>
      <sz val="16"/>
      <color rgb="FFFF0000"/>
      <name val="Calibri (Body)"/>
    </font>
    <font>
      <b/>
      <sz val="16"/>
      <color rgb="FF00B050"/>
      <name val="Calibri (Body)"/>
    </font>
    <font>
      <b/>
      <sz val="12"/>
      <color rgb="FF0000FF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  <xf numFmtId="0" fontId="4" fillId="2" borderId="0" xfId="0" applyFont="1" applyFill="1" applyAlignment="1">
      <alignment horizontal="right"/>
    </xf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4" fillId="3" borderId="0" xfId="0" applyFont="1" applyFill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11" fillId="0" borderId="0" xfId="0" applyNumberFormat="1" applyFont="1"/>
    <xf numFmtId="164" fontId="11" fillId="0" borderId="0" xfId="1" applyNumberFormat="1" applyFont="1" applyFill="1" applyBorder="1"/>
    <xf numFmtId="164" fontId="11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3" fillId="0" borderId="0" xfId="0" applyFont="1"/>
    <xf numFmtId="0" fontId="16" fillId="0" borderId="0" xfId="0" applyFont="1"/>
    <xf numFmtId="0" fontId="18" fillId="0" borderId="0" xfId="0" applyFont="1"/>
    <xf numFmtId="0" fontId="20" fillId="0" borderId="0" xfId="0" applyFont="1"/>
    <xf numFmtId="0" fontId="17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2" tint="-0.499984740745262"/>
      </font>
    </dxf>
    <dxf>
      <font>
        <b/>
      </font>
    </dxf>
    <dxf>
      <font>
        <b/>
      </font>
    </dxf>
    <dxf>
      <font>
        <color theme="5"/>
      </font>
    </dxf>
    <dxf>
      <font>
        <b/>
      </font>
    </dxf>
    <dxf>
      <font>
        <color theme="4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</a:t>
            </a:r>
            <a:r>
              <a:rPr lang="en-US" baseline="0"/>
              <a:t> by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1st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TeamStatTotals!$A$2:$A$4</c:f>
              <c:strCache>
                <c:ptCount val="3"/>
                <c:pt idx="0">
                  <c:v>Goals For</c:v>
                </c:pt>
                <c:pt idx="1">
                  <c:v>Goal Differential</c:v>
                </c:pt>
                <c:pt idx="2">
                  <c:v>Goals Against</c:v>
                </c:pt>
              </c:strCache>
            </c:strRef>
          </c:cat>
          <c:val>
            <c:numRef>
              <c:f>TeamStatTotals!$C$2:$C$4</c:f>
              <c:numCache>
                <c:formatCode>General</c:formatCode>
                <c:ptCount val="3"/>
                <c:pt idx="0">
                  <c:v>13</c:v>
                </c:pt>
                <c:pt idx="1">
                  <c:v>-15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D-8349-895A-DE10811D62D2}"/>
            </c:ext>
          </c:extLst>
        </c:ser>
        <c:ser>
          <c:idx val="2"/>
          <c:order val="1"/>
          <c:tx>
            <c:v>2nd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TeamStatTotals!$A$2:$A$4</c:f>
              <c:strCache>
                <c:ptCount val="3"/>
                <c:pt idx="0">
                  <c:v>Goals For</c:v>
                </c:pt>
                <c:pt idx="1">
                  <c:v>Goal Differential</c:v>
                </c:pt>
                <c:pt idx="2">
                  <c:v>Goals Against</c:v>
                </c:pt>
              </c:strCache>
            </c:strRef>
          </c:cat>
          <c:val>
            <c:numRef>
              <c:f>TeamStatTotals!$D$2:$D$4</c:f>
              <c:numCache>
                <c:formatCode>General</c:formatCode>
                <c:ptCount val="3"/>
                <c:pt idx="0">
                  <c:v>9</c:v>
                </c:pt>
                <c:pt idx="1">
                  <c:v>-18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D-8349-895A-DE10811D62D2}"/>
            </c:ext>
          </c:extLst>
        </c:ser>
        <c:ser>
          <c:idx val="3"/>
          <c:order val="2"/>
          <c:tx>
            <c:v>3rd Period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TeamStatTotals!$A$2:$A$4</c:f>
              <c:strCache>
                <c:ptCount val="3"/>
                <c:pt idx="0">
                  <c:v>Goals For</c:v>
                </c:pt>
                <c:pt idx="1">
                  <c:v>Goal Differential</c:v>
                </c:pt>
                <c:pt idx="2">
                  <c:v>Goals Against</c:v>
                </c:pt>
              </c:strCache>
            </c:strRef>
          </c:cat>
          <c:val>
            <c:numRef>
              <c:f>TeamStatTotals!$E$2:$E$4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D-8349-895A-DE10811D62D2}"/>
            </c:ext>
          </c:extLst>
        </c:ser>
        <c:ser>
          <c:idx val="4"/>
          <c:order val="3"/>
          <c:tx>
            <c:v>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TeamStatTotals!$A$2:$A$4</c:f>
              <c:strCache>
                <c:ptCount val="3"/>
                <c:pt idx="0">
                  <c:v>Goals For</c:v>
                </c:pt>
                <c:pt idx="1">
                  <c:v>Goal Differential</c:v>
                </c:pt>
                <c:pt idx="2">
                  <c:v>Goals Against</c:v>
                </c:pt>
              </c:strCache>
            </c:strRef>
          </c:cat>
          <c:val>
            <c:numRef>
              <c:f>TeamStatTotals!$F$2:$F$4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D-8349-895A-DE10811D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82975"/>
        <c:axId val="1832072783"/>
      </c:barChart>
      <c:catAx>
        <c:axId val="6100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72783"/>
        <c:crosses val="autoZero"/>
        <c:auto val="1"/>
        <c:lblAlgn val="ctr"/>
        <c:lblOffset val="100"/>
        <c:noMultiLvlLbl val="0"/>
      </c:catAx>
      <c:valAx>
        <c:axId val="18320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[StatAnalysis 22-23 Mansfield HS Hockey.xlsx]PlayerTurnover1!PivotTable1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Grade </a:t>
            </a:r>
            <a:r>
              <a:rPr lang="en-US" b="1">
                <a:solidFill>
                  <a:schemeClr val="accent1"/>
                </a:solidFill>
              </a:rPr>
              <a:t>12</a:t>
            </a:r>
            <a:r>
              <a:rPr lang="en-US" b="1">
                <a:solidFill>
                  <a:schemeClr val="tx1"/>
                </a:solidFill>
              </a:rPr>
              <a:t> accounted for the majority of Forward Goals (70%).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PlayerTurnover1!$B$1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7B-9E4E-AEFF-026A6F2959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D-7E4B-BB31-707E037988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D-7E4B-BB31-707E03798842}"/>
              </c:ext>
            </c:extLst>
          </c:dPt>
          <c:cat>
            <c:strRef>
              <c:f>PlayerTurnover1!$A$2:$A$5</c:f>
              <c:strCache>
                <c:ptCount val="3"/>
                <c:pt idx="0">
                  <c:v>12 (blue)</c:v>
                </c:pt>
                <c:pt idx="1">
                  <c:v>10 (orange)</c:v>
                </c:pt>
                <c:pt idx="2">
                  <c:v>9 (gray)</c:v>
                </c:pt>
              </c:strCache>
            </c:strRef>
          </c:cat>
          <c:val>
            <c:numRef>
              <c:f>PlayerTurnover1!$B$2:$B$5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9E4E-AEFF-026A6F29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[StatAnalysis 22-23 Mansfield HS Hockey.xlsx]PlayerTurnover2!PivotTable2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</a:t>
            </a:r>
            <a:r>
              <a:rPr lang="en-US" baseline="0">
                <a:solidFill>
                  <a:schemeClr val="tx1"/>
                </a:solidFill>
              </a:rPr>
              <a:t> of the 48 total goals scored by MHS, behind T. Gormley, </a:t>
            </a:r>
            <a:r>
              <a:rPr lang="en-US" baseline="0">
                <a:solidFill>
                  <a:srgbClr val="FF0000"/>
                </a:solidFill>
              </a:rPr>
              <a:t>five seniors</a:t>
            </a:r>
            <a:r>
              <a:rPr lang="en-US" baseline="0">
                <a:solidFill>
                  <a:schemeClr val="tx1"/>
                </a:solidFill>
              </a:rPr>
              <a:t> were among the top nine players in goals scored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PlayerTurnover2!$C$3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08-7B40-BA45-16A25F7EE20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4-9D49-82A1-13C1741E07F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4-9D49-82A1-13C1741E07F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8-7B40-BA45-16A25F7EE20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A4-9D49-82A1-13C1741E07F1}"/>
              </c:ext>
            </c:extLst>
          </c:dPt>
          <c:cat>
            <c:multiLvlStrRef>
              <c:f>PlayerTurnover2!$A$4:$B$14</c:f>
              <c:multiLvlStrCache>
                <c:ptCount val="9"/>
                <c:lvl>
                  <c:pt idx="0">
                    <c:v>Patrick</c:v>
                  </c:pt>
                  <c:pt idx="1">
                    <c:v>Thomas</c:v>
                  </c:pt>
                </c:lvl>
                <c:lvl>
                  <c:pt idx="0">
                    <c:v>Gormley</c:v>
                  </c:pt>
                  <c:pt idx="2">
                    <c:v>Davey</c:v>
                  </c:pt>
                  <c:pt idx="3">
                    <c:v>Gordon</c:v>
                  </c:pt>
                  <c:pt idx="4">
                    <c:v>Foley</c:v>
                  </c:pt>
                  <c:pt idx="5">
                    <c:v>Vokey</c:v>
                  </c:pt>
                  <c:pt idx="6">
                    <c:v>Warren</c:v>
                  </c:pt>
                  <c:pt idx="7">
                    <c:v>DeGirolamo</c:v>
                  </c:pt>
                  <c:pt idx="8">
                    <c:v>Flynn</c:v>
                  </c:pt>
                </c:lvl>
              </c:multiLvlStrCache>
            </c:multiLvlStrRef>
          </c:cat>
          <c:val>
            <c:numRef>
              <c:f>PlayerTurnover2!$C$4:$C$14</c:f>
              <c:numCache>
                <c:formatCode>General</c:formatCode>
                <c:ptCount val="9"/>
                <c:pt idx="0">
                  <c:v>2</c:v>
                </c:pt>
                <c:pt idx="1">
                  <c:v>16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8-7B40-BA45-16A25F7E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08302176"/>
        <c:axId val="708303904"/>
      </c:barChart>
      <c:catAx>
        <c:axId val="708302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3904"/>
        <c:crosses val="autoZero"/>
        <c:auto val="1"/>
        <c:lblAlgn val="ctr"/>
        <c:lblOffset val="100"/>
        <c:noMultiLvlLbl val="0"/>
      </c:catAx>
      <c:valAx>
        <c:axId val="7083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21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14</xdr:col>
      <xdr:colOff>317500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8E9FB-C72F-D77E-4D19-2EE20A21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42334</xdr:rowOff>
    </xdr:from>
    <xdr:to>
      <xdr:col>10</xdr:col>
      <xdr:colOff>338666</xdr:colOff>
      <xdr:row>33</xdr:row>
      <xdr:rowOff>172210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1B9768-424D-7D88-76B4-696770A29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7890"/>
          <a:ext cx="8664222" cy="6056542"/>
        </a:xfrm>
        <a:prstGeom prst="rect">
          <a:avLst/>
        </a:prstGeom>
      </xdr:spPr>
    </xdr:pic>
    <xdr:clientData/>
  </xdr:twoCellAnchor>
  <xdr:twoCellAnchor editAs="oneCell">
    <xdr:from>
      <xdr:col>10</xdr:col>
      <xdr:colOff>594430</xdr:colOff>
      <xdr:row>4</xdr:row>
      <xdr:rowOff>1763</xdr:rowOff>
    </xdr:from>
    <xdr:to>
      <xdr:col>22</xdr:col>
      <xdr:colOff>155221</xdr:colOff>
      <xdr:row>34</xdr:row>
      <xdr:rowOff>41727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463A37-2F86-02DD-F848-68FDAE22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9986" y="904874"/>
          <a:ext cx="9551457" cy="5966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11966</xdr:colOff>
      <xdr:row>0</xdr:row>
      <xdr:rowOff>0</xdr:rowOff>
    </xdr:from>
    <xdr:to>
      <xdr:col>9</xdr:col>
      <xdr:colOff>453163</xdr:colOff>
      <xdr:row>14</xdr:row>
      <xdr:rowOff>76200</xdr:rowOff>
    </xdr:to>
    <xdr:graphicFrame macro="">
      <xdr:nvGraphicFramePr>
        <xdr:cNvPr id="2" name="Chart 1" descr="Chart type: Doughnut. 'Grade': 12 accounts for the majority of 'G'.&#10;&#10;Description automatically generated">
          <a:extLst>
            <a:ext uri="{FF2B5EF4-FFF2-40B4-BE49-F238E27FC236}">
              <a16:creationId xmlns:a16="http://schemas.microsoft.com/office/drawing/2014/main" id="{DB068593-41A4-90C5-1422-C5CBBB45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9353</xdr:colOff>
      <xdr:row>0</xdr:row>
      <xdr:rowOff>0</xdr:rowOff>
    </xdr:from>
    <xdr:to>
      <xdr:col>16</xdr:col>
      <xdr:colOff>110952</xdr:colOff>
      <xdr:row>35</xdr:row>
      <xdr:rowOff>63500</xdr:rowOff>
    </xdr:to>
    <xdr:graphicFrame macro="">
      <xdr:nvGraphicFramePr>
        <xdr:cNvPr id="2" name="Chart 1" descr="Chart type: Stacked Bar. For 'Grade: 12', 'Player Last Name': Davey and Gordon have noticeably higher 'G'.&#10;&#10;Description automatically generated">
          <a:extLst>
            <a:ext uri="{FF2B5EF4-FFF2-40B4-BE49-F238E27FC236}">
              <a16:creationId xmlns:a16="http://schemas.microsoft.com/office/drawing/2014/main" id="{33621642-086C-D9F1-DA0B-70AA97F1A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eliminaryAnalysis:2022-2023%20Mansfield%20HS%20Hockey%20Rost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eliminaryAnalysis:2022-2023%20Mansfield%20HS%20Hockey%20Roste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mtroiano@gmail.com" refreshedDate="45113.725121875003" createdVersion="8" refreshedVersion="8" minRefreshableVersion="3" recordCount="12" xr:uid="{ED0E8AEB-AD6C-D847-9495-690A5F7F2C1E}">
  <cacheSource type="worksheet">
    <worksheetSource ref="A2:I14" sheet="Player Stat Totals" r:id="rId2"/>
  </cacheSource>
  <cacheFields count="9">
    <cacheField name="No." numFmtId="0">
      <sharedItems containsSemiMixedTypes="0" containsString="0" containsNumber="1" containsInteger="1" minValue="2" maxValue="23"/>
    </cacheField>
    <cacheField name="Player First Name" numFmtId="0">
      <sharedItems/>
    </cacheField>
    <cacheField name="Player Last Name" numFmtId="0">
      <sharedItems/>
    </cacheField>
    <cacheField name="Grade" numFmtId="0">
      <sharedItems containsSemiMixedTypes="0" containsString="0" containsNumber="1" containsInteger="1" minValue="9" maxValue="12" count="3">
        <n v="9"/>
        <n v="10"/>
        <n v="12"/>
      </sharedItems>
    </cacheField>
    <cacheField name="Games Played" numFmtId="0">
      <sharedItems containsSemiMixedTypes="0" containsString="0" containsNumber="1" containsInteger="1" minValue="13" maxValue="20"/>
    </cacheField>
    <cacheField name="G" numFmtId="0">
      <sharedItems containsSemiMixedTypes="0" containsString="0" containsNumber="1" containsInteger="1" minValue="0" maxValue="8"/>
    </cacheField>
    <cacheField name="A" numFmtId="0">
      <sharedItems containsSemiMixedTypes="0" containsString="0" containsNumber="1" containsInteger="1" minValue="0" maxValue="9"/>
    </cacheField>
    <cacheField name="PIM #" numFmtId="0">
      <sharedItems containsSemiMixedTypes="0" containsString="0" containsNumber="1" containsInteger="1" minValue="0" maxValue="12"/>
    </cacheField>
    <cacheField name="Minutes" numFmtId="0">
      <sharedItems containsSemiMixedTypes="0" containsString="0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mtroiano@gmail.com" refreshedDate="45113.732327777776" createdVersion="8" refreshedVersion="8" minRefreshableVersion="3" recordCount="20" xr:uid="{1A9DC713-2320-F94A-A9B2-61BA3549E3F9}">
  <cacheSource type="worksheet">
    <worksheetSource ref="A2:I22" sheet="Player Stat Totals" r:id="rId2"/>
  </cacheSource>
  <cacheFields count="9">
    <cacheField name="No." numFmtId="0">
      <sharedItems containsString="0" containsBlank="1" containsNumber="1" containsInteger="1" minValue="2" maxValue="25"/>
    </cacheField>
    <cacheField name="Player First Name" numFmtId="0">
      <sharedItems containsBlank="1" count="16">
        <s v="James"/>
        <s v="Matthew"/>
        <s v="Cody"/>
        <s v="Connor"/>
        <s v="Liam"/>
        <s v="Kevin"/>
        <s v="Brendan"/>
        <s v="Cody "/>
        <m/>
        <s v="Declan"/>
        <s v="Luke"/>
        <s v="Aidan"/>
        <s v="Thomas"/>
        <s v="Patrick"/>
        <s v="Ryan"/>
        <s v="William "/>
      </sharedItems>
    </cacheField>
    <cacheField name="Player Last Name" numFmtId="0">
      <sharedItems containsBlank="1" count="19">
        <s v="Warren"/>
        <s v="Cromack"/>
        <s v="Gordon"/>
        <s v="Davey"/>
        <s v="Wells"/>
        <s v="Tourigney"/>
        <s v="O'Brien"/>
        <s v="Rabinovich"/>
        <s v="Vokey"/>
        <s v="Flynn"/>
        <s v="Kelly"/>
        <s v="Silver"/>
        <m/>
        <s v="Foley"/>
        <s v="McGuire"/>
        <s v="Shea"/>
        <s v="Gormley"/>
        <s v="DeGirolamo"/>
        <s v="Cameron"/>
      </sharedItems>
    </cacheField>
    <cacheField name="Grade" numFmtId="0">
      <sharedItems containsString="0" containsBlank="1" containsNumber="1" containsInteger="1" minValue="9" maxValue="12" count="5">
        <n v="9"/>
        <n v="10"/>
        <n v="12"/>
        <m/>
        <n v="11"/>
      </sharedItems>
    </cacheField>
    <cacheField name="Games Played" numFmtId="0">
      <sharedItems containsString="0" containsBlank="1" containsNumber="1" containsInteger="1" minValue="13" maxValue="20"/>
    </cacheField>
    <cacheField name="G" numFmtId="0">
      <sharedItems containsString="0" containsBlank="1" containsNumber="1" containsInteger="1" minValue="0" maxValue="16"/>
    </cacheField>
    <cacheField name="A" numFmtId="0">
      <sharedItems containsString="0" containsBlank="1" containsNumber="1" containsInteger="1" minValue="0" maxValue="9"/>
    </cacheField>
    <cacheField name="PIM #" numFmtId="0">
      <sharedItems containsString="0" containsBlank="1" containsNumber="1" containsInteger="1" minValue="0" maxValue="12"/>
    </cacheField>
    <cacheField name="Minutes" numFmtId="0">
      <sharedItems containsString="0" containsBlank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"/>
    <s v="James"/>
    <s v="Warren"/>
    <x v="0"/>
    <n v="19"/>
    <n v="3"/>
    <n v="7"/>
    <n v="3"/>
    <n v="6"/>
  </r>
  <r>
    <n v="3"/>
    <s v="Matthew"/>
    <s v="Cromack"/>
    <x v="1"/>
    <n v="20"/>
    <n v="0"/>
    <n v="0"/>
    <n v="0"/>
    <n v="0"/>
  </r>
  <r>
    <n v="7"/>
    <s v="Cody"/>
    <s v="Gordon"/>
    <x v="2"/>
    <n v="20"/>
    <n v="7"/>
    <n v="5"/>
    <n v="2"/>
    <n v="4"/>
  </r>
  <r>
    <n v="8"/>
    <s v="Connor"/>
    <s v="Davey"/>
    <x v="2"/>
    <n v="20"/>
    <n v="8"/>
    <n v="3"/>
    <n v="12"/>
    <n v="25"/>
  </r>
  <r>
    <n v="10"/>
    <s v="Liam"/>
    <s v="Wells"/>
    <x v="1"/>
    <n v="13"/>
    <n v="0"/>
    <n v="0"/>
    <n v="0"/>
    <n v="0"/>
  </r>
  <r>
    <n v="11"/>
    <s v="Matthew"/>
    <s v="Tourigney"/>
    <x v="1"/>
    <n v="20"/>
    <n v="0"/>
    <n v="1"/>
    <n v="9"/>
    <n v="18"/>
  </r>
  <r>
    <n v="13"/>
    <s v="Kevin"/>
    <s v="O'Brien"/>
    <x v="1"/>
    <n v="14"/>
    <n v="0"/>
    <n v="0"/>
    <n v="0"/>
    <n v="0"/>
  </r>
  <r>
    <n v="15"/>
    <s v="Matthew"/>
    <s v="Rabinovich"/>
    <x v="0"/>
    <n v="16"/>
    <n v="0"/>
    <n v="0"/>
    <n v="0"/>
    <n v="0"/>
  </r>
  <r>
    <n v="16"/>
    <s v="Brendan"/>
    <s v="Vokey"/>
    <x v="1"/>
    <n v="20"/>
    <n v="4"/>
    <n v="9"/>
    <n v="4"/>
    <n v="8"/>
  </r>
  <r>
    <n v="21"/>
    <s v="Brendan"/>
    <s v="Flynn"/>
    <x v="2"/>
    <n v="19"/>
    <n v="1"/>
    <n v="1"/>
    <n v="10"/>
    <n v="55"/>
  </r>
  <r>
    <n v="22"/>
    <s v="Matthew"/>
    <s v="Kelly"/>
    <x v="0"/>
    <n v="20"/>
    <n v="0"/>
    <n v="0"/>
    <n v="0"/>
    <n v="0"/>
  </r>
  <r>
    <n v="23"/>
    <s v="Cody "/>
    <s v="Silver"/>
    <x v="0"/>
    <n v="20"/>
    <n v="0"/>
    <n v="1"/>
    <n v="2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2"/>
    <x v="0"/>
    <x v="0"/>
    <x v="0"/>
    <n v="19"/>
    <n v="3"/>
    <n v="7"/>
    <n v="3"/>
    <n v="6"/>
  </r>
  <r>
    <n v="3"/>
    <x v="1"/>
    <x v="1"/>
    <x v="1"/>
    <n v="20"/>
    <n v="0"/>
    <n v="0"/>
    <n v="0"/>
    <n v="0"/>
  </r>
  <r>
    <n v="7"/>
    <x v="2"/>
    <x v="2"/>
    <x v="2"/>
    <n v="20"/>
    <n v="7"/>
    <n v="5"/>
    <n v="2"/>
    <n v="4"/>
  </r>
  <r>
    <n v="8"/>
    <x v="3"/>
    <x v="3"/>
    <x v="2"/>
    <n v="20"/>
    <n v="8"/>
    <n v="3"/>
    <n v="12"/>
    <n v="25"/>
  </r>
  <r>
    <n v="10"/>
    <x v="4"/>
    <x v="4"/>
    <x v="1"/>
    <n v="13"/>
    <n v="0"/>
    <n v="0"/>
    <n v="0"/>
    <n v="0"/>
  </r>
  <r>
    <n v="11"/>
    <x v="1"/>
    <x v="5"/>
    <x v="1"/>
    <n v="20"/>
    <n v="0"/>
    <n v="1"/>
    <n v="9"/>
    <n v="18"/>
  </r>
  <r>
    <n v="13"/>
    <x v="5"/>
    <x v="6"/>
    <x v="1"/>
    <n v="14"/>
    <n v="0"/>
    <n v="0"/>
    <n v="0"/>
    <n v="0"/>
  </r>
  <r>
    <n v="15"/>
    <x v="1"/>
    <x v="7"/>
    <x v="0"/>
    <n v="16"/>
    <n v="0"/>
    <n v="0"/>
    <n v="0"/>
    <n v="0"/>
  </r>
  <r>
    <n v="16"/>
    <x v="6"/>
    <x v="8"/>
    <x v="1"/>
    <n v="20"/>
    <n v="4"/>
    <n v="9"/>
    <n v="4"/>
    <n v="8"/>
  </r>
  <r>
    <n v="21"/>
    <x v="6"/>
    <x v="9"/>
    <x v="2"/>
    <n v="19"/>
    <n v="1"/>
    <n v="1"/>
    <n v="10"/>
    <n v="55"/>
  </r>
  <r>
    <n v="22"/>
    <x v="1"/>
    <x v="10"/>
    <x v="0"/>
    <n v="20"/>
    <n v="0"/>
    <n v="0"/>
    <n v="0"/>
    <n v="0"/>
  </r>
  <r>
    <n v="23"/>
    <x v="7"/>
    <x v="11"/>
    <x v="0"/>
    <n v="20"/>
    <n v="0"/>
    <n v="1"/>
    <n v="2"/>
    <n v="12"/>
  </r>
  <r>
    <m/>
    <x v="8"/>
    <x v="12"/>
    <x v="3"/>
    <m/>
    <m/>
    <m/>
    <m/>
    <m/>
  </r>
  <r>
    <n v="4"/>
    <x v="9"/>
    <x v="13"/>
    <x v="1"/>
    <n v="20"/>
    <n v="5"/>
    <n v="4"/>
    <n v="1"/>
    <n v="2"/>
  </r>
  <r>
    <n v="5"/>
    <x v="10"/>
    <x v="14"/>
    <x v="1"/>
    <n v="19"/>
    <n v="0"/>
    <n v="0"/>
    <n v="0"/>
    <n v="0"/>
  </r>
  <r>
    <n v="14"/>
    <x v="11"/>
    <x v="15"/>
    <x v="0"/>
    <n v="18"/>
    <n v="0"/>
    <n v="0"/>
    <n v="1"/>
    <n v="2"/>
  </r>
  <r>
    <n v="18"/>
    <x v="12"/>
    <x v="16"/>
    <x v="1"/>
    <n v="20"/>
    <n v="16"/>
    <n v="7"/>
    <n v="5"/>
    <n v="13"/>
  </r>
  <r>
    <n v="19"/>
    <x v="13"/>
    <x v="16"/>
    <x v="2"/>
    <n v="20"/>
    <n v="2"/>
    <n v="2"/>
    <n v="10"/>
    <n v="20"/>
  </r>
  <r>
    <n v="24"/>
    <x v="14"/>
    <x v="17"/>
    <x v="2"/>
    <n v="20"/>
    <n v="2"/>
    <n v="3"/>
    <n v="5"/>
    <n v="18"/>
  </r>
  <r>
    <n v="25"/>
    <x v="15"/>
    <x v="18"/>
    <x v="4"/>
    <n v="2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9348B-8501-D94C-A8A6-0BDED44F4D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5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n="9 (gray)" x="0"/>
        <item n="10 (orange)" x="1"/>
        <item n="12 (blue)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G" fld="5" baseField="0" baseItem="0"/>
  </dataFields>
  <formats count="6">
    <format dxfId="38">
      <pivotArea dataOnly="0" labelOnly="1" outline="0" fieldPosition="0">
        <references count="1">
          <reference field="3" count="1">
            <x v="2"/>
          </reference>
        </references>
      </pivotArea>
    </format>
    <format dxfId="37">
      <pivotArea dataOnly="0" labelOnly="1" outline="0" fieldPosition="0">
        <references count="1">
          <reference field="3" count="1">
            <x v="2"/>
          </reference>
        </references>
      </pivotArea>
    </format>
    <format dxfId="36">
      <pivotArea dataOnly="0" labelOnly="1" outline="0" fieldPosition="0">
        <references count="1">
          <reference field="3" count="1">
            <x v="1"/>
          </reference>
        </references>
      </pivotArea>
    </format>
    <format dxfId="35">
      <pivotArea dataOnly="0" labelOnly="1" outline="0" fieldPosition="0">
        <references count="1">
          <reference field="3" count="1">
            <x v="1"/>
          </reference>
        </references>
      </pivotArea>
    </format>
    <format dxfId="34">
      <pivotArea dataOnly="0" labelOnly="1" outline="0" fieldPosition="0">
        <references count="1">
          <reference field="3" count="1">
            <x v="0"/>
          </reference>
        </references>
      </pivotArea>
    </format>
    <format dxfId="33">
      <pivotArea dataOnly="0" labelOnly="1" outline="0" fieldPosition="0">
        <references count="1">
          <reference field="3" count="1">
            <x v="0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6BD34-75E6-4946-99EC-9CB8CA4440E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4" firstHeaderRow="1" firstDataRow="1" firstDataCol="2" rowPageCount="1" colPageCount="1"/>
  <pivotFields count="9">
    <pivotField compact="0" outline="0" showAll="0"/>
    <pivotField axis="axisRow" compact="0" outline="0" showAll="0">
      <items count="17">
        <item x="11"/>
        <item x="6"/>
        <item x="2"/>
        <item x="7"/>
        <item x="3"/>
        <item x="9"/>
        <item x="0"/>
        <item x="5"/>
        <item x="4"/>
        <item x="10"/>
        <item x="1"/>
        <item x="13"/>
        <item x="14"/>
        <item x="12"/>
        <item x="15"/>
        <item x="8"/>
        <item t="default"/>
      </items>
    </pivotField>
    <pivotField axis="axisRow" compact="0" outline="0" showAll="0" sortType="descending">
      <items count="20">
        <item h="1" sd="0" x="18"/>
        <item h="1" sd="0" x="1"/>
        <item sd="0" x="3"/>
        <item sd="0" x="17"/>
        <item sd="0" x="9"/>
        <item sd="0" x="13"/>
        <item sd="0" x="2"/>
        <item x="16"/>
        <item h="1" sd="0" x="10"/>
        <item h="1" sd="0" x="14"/>
        <item h="1" sd="0" x="6"/>
        <item h="1" sd="0" x="7"/>
        <item h="1" sd="0" x="15"/>
        <item h="1" sd="0" x="11"/>
        <item h="1" sd="0" x="5"/>
        <item sd="0" x="8"/>
        <item sd="0" x="0"/>
        <item h="1" sd="0" x="4"/>
        <item h="1"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6">
        <item x="0"/>
        <item x="1"/>
        <item x="4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1">
    <i>
      <x v="7"/>
      <x v="11"/>
    </i>
    <i r="1">
      <x v="13"/>
    </i>
    <i t="default">
      <x v="7"/>
    </i>
    <i>
      <x v="2"/>
    </i>
    <i>
      <x v="6"/>
    </i>
    <i>
      <x v="5"/>
    </i>
    <i>
      <x v="15"/>
    </i>
    <i>
      <x v="16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G" fld="5" baseField="0" baseItem="0"/>
  </dataFields>
  <formats count="6">
    <format dxfId="32">
      <pivotArea dataOnly="0" labelOnly="1" outline="0" fieldPosition="0">
        <references count="2">
          <reference field="1" count="1">
            <x v="11"/>
          </reference>
          <reference field="2" count="1" selected="0">
            <x v="7"/>
          </reference>
        </references>
      </pivotArea>
    </format>
    <format dxfId="31">
      <pivotArea dataOnly="0" labelOnly="1" outline="0" fieldPosition="0">
        <references count="1">
          <reference field="2" count="1">
            <x v="2"/>
          </reference>
        </references>
      </pivotArea>
    </format>
    <format dxfId="30">
      <pivotArea dataOnly="0" labelOnly="1" outline="0" fieldPosition="0">
        <references count="1">
          <reference field="2" count="1">
            <x v="6"/>
          </reference>
        </references>
      </pivotArea>
    </format>
    <format dxfId="29">
      <pivotArea dataOnly="0" outline="0" fieldPosition="0">
        <references count="1">
          <reference field="1" count="1">
            <x v="11"/>
          </reference>
        </references>
      </pivotArea>
    </format>
    <format dxfId="28">
      <pivotArea dataOnly="0" labelOnly="1" outline="0" fieldPosition="0">
        <references count="1">
          <reference field="2" count="1">
            <x v="3"/>
          </reference>
        </references>
      </pivotArea>
    </format>
    <format dxfId="27">
      <pivotArea dataOnly="0" labelOnly="1" outline="0" fieldPosition="0">
        <references count="1">
          <reference field="2" count="1">
            <x v="4"/>
          </reference>
        </references>
      </pivotArea>
    </format>
  </format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0477-7305-4DCF-BA3B-F28F07C5F30D}">
  <dimension ref="A1:E22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5" max="5" width="8" style="3" bestFit="1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44</v>
      </c>
    </row>
    <row r="2" spans="1:5" ht="16" x14ac:dyDescent="0.2">
      <c r="A2">
        <v>1</v>
      </c>
      <c r="B2" t="s">
        <v>30</v>
      </c>
      <c r="C2" t="s">
        <v>31</v>
      </c>
      <c r="D2">
        <v>12</v>
      </c>
      <c r="E2" s="3" t="s">
        <v>25</v>
      </c>
    </row>
    <row r="3" spans="1:5" ht="16" x14ac:dyDescent="0.2">
      <c r="A3">
        <v>7</v>
      </c>
      <c r="B3" t="s">
        <v>18</v>
      </c>
      <c r="C3" t="s">
        <v>19</v>
      </c>
      <c r="D3">
        <v>12</v>
      </c>
      <c r="E3" s="3" t="s">
        <v>9</v>
      </c>
    </row>
    <row r="4" spans="1:5" ht="16" x14ac:dyDescent="0.2">
      <c r="A4">
        <v>8</v>
      </c>
      <c r="B4" t="s">
        <v>10</v>
      </c>
      <c r="C4" t="s">
        <v>11</v>
      </c>
      <c r="D4">
        <v>12</v>
      </c>
      <c r="E4" s="3" t="s">
        <v>9</v>
      </c>
    </row>
    <row r="5" spans="1:5" ht="16" x14ac:dyDescent="0.2">
      <c r="A5">
        <v>19</v>
      </c>
      <c r="B5" t="s">
        <v>22</v>
      </c>
      <c r="C5" t="s">
        <v>21</v>
      </c>
      <c r="D5">
        <v>12</v>
      </c>
      <c r="E5" s="3" t="s">
        <v>6</v>
      </c>
    </row>
    <row r="6" spans="1:5" ht="16" x14ac:dyDescent="0.2">
      <c r="A6">
        <v>21</v>
      </c>
      <c r="B6" t="s">
        <v>14</v>
      </c>
      <c r="C6" t="s">
        <v>15</v>
      </c>
      <c r="D6">
        <v>12</v>
      </c>
      <c r="E6" s="3" t="s">
        <v>9</v>
      </c>
    </row>
    <row r="7" spans="1:5" ht="16" x14ac:dyDescent="0.2">
      <c r="A7">
        <v>24</v>
      </c>
      <c r="B7" t="s">
        <v>12</v>
      </c>
      <c r="C7" t="s">
        <v>13</v>
      </c>
      <c r="D7">
        <v>12</v>
      </c>
      <c r="E7" s="3" t="s">
        <v>6</v>
      </c>
    </row>
    <row r="8" spans="1:5" ht="16" x14ac:dyDescent="0.2">
      <c r="A8">
        <v>25</v>
      </c>
      <c r="B8" t="s">
        <v>4</v>
      </c>
      <c r="C8" t="s">
        <v>5</v>
      </c>
      <c r="D8">
        <v>11</v>
      </c>
      <c r="E8" s="3" t="s">
        <v>6</v>
      </c>
    </row>
    <row r="9" spans="1:5" ht="16" x14ac:dyDescent="0.2">
      <c r="A9">
        <v>30</v>
      </c>
      <c r="B9" t="s">
        <v>23</v>
      </c>
      <c r="C9" t="s">
        <v>24</v>
      </c>
      <c r="D9">
        <v>11</v>
      </c>
      <c r="E9" s="3" t="s">
        <v>25</v>
      </c>
    </row>
    <row r="10" spans="1:5" ht="16" x14ac:dyDescent="0.2">
      <c r="A10">
        <v>3</v>
      </c>
      <c r="B10" t="s">
        <v>7</v>
      </c>
      <c r="C10" t="s">
        <v>8</v>
      </c>
      <c r="D10">
        <v>10</v>
      </c>
      <c r="E10" s="3" t="s">
        <v>9</v>
      </c>
    </row>
    <row r="11" spans="1:5" ht="16" x14ac:dyDescent="0.2">
      <c r="A11">
        <v>4</v>
      </c>
      <c r="B11" t="s">
        <v>16</v>
      </c>
      <c r="C11" t="s">
        <v>17</v>
      </c>
      <c r="D11">
        <v>10</v>
      </c>
      <c r="E11" s="3" t="s">
        <v>6</v>
      </c>
    </row>
    <row r="12" spans="1:5" ht="16" x14ac:dyDescent="0.2">
      <c r="A12">
        <v>5</v>
      </c>
      <c r="B12" t="s">
        <v>27</v>
      </c>
      <c r="C12" t="s">
        <v>28</v>
      </c>
      <c r="D12">
        <v>10</v>
      </c>
      <c r="E12" s="3" t="s">
        <v>29</v>
      </c>
    </row>
    <row r="13" spans="1:5" ht="16" x14ac:dyDescent="0.2">
      <c r="A13">
        <v>10</v>
      </c>
      <c r="B13" t="s">
        <v>42</v>
      </c>
      <c r="C13" t="s">
        <v>43</v>
      </c>
      <c r="D13">
        <v>10</v>
      </c>
      <c r="E13" s="3" t="s">
        <v>9</v>
      </c>
    </row>
    <row r="14" spans="1:5" ht="16" x14ac:dyDescent="0.2">
      <c r="A14">
        <v>11</v>
      </c>
      <c r="B14" t="s">
        <v>7</v>
      </c>
      <c r="C14" t="s">
        <v>38</v>
      </c>
      <c r="D14">
        <v>10</v>
      </c>
      <c r="E14" s="3" t="s">
        <v>9</v>
      </c>
    </row>
    <row r="15" spans="1:5" ht="16" x14ac:dyDescent="0.2">
      <c r="A15">
        <v>13</v>
      </c>
      <c r="B15" t="s">
        <v>32</v>
      </c>
      <c r="C15" t="s">
        <v>31</v>
      </c>
      <c r="D15">
        <v>10</v>
      </c>
      <c r="E15" s="3" t="s">
        <v>9</v>
      </c>
    </row>
    <row r="16" spans="1:5" ht="16" x14ac:dyDescent="0.2">
      <c r="A16">
        <v>16</v>
      </c>
      <c r="B16" t="s">
        <v>14</v>
      </c>
      <c r="C16" t="s">
        <v>39</v>
      </c>
      <c r="D16">
        <v>10</v>
      </c>
      <c r="E16" s="3" t="s">
        <v>9</v>
      </c>
    </row>
    <row r="17" spans="1:5" ht="16" x14ac:dyDescent="0.2">
      <c r="A17">
        <v>18</v>
      </c>
      <c r="B17" t="s">
        <v>20</v>
      </c>
      <c r="C17" t="s">
        <v>21</v>
      </c>
      <c r="D17">
        <v>10</v>
      </c>
      <c r="E17" s="3" t="s">
        <v>6</v>
      </c>
    </row>
    <row r="18" spans="1:5" ht="16" x14ac:dyDescent="0.2">
      <c r="A18">
        <v>2</v>
      </c>
      <c r="B18" t="s">
        <v>40</v>
      </c>
      <c r="C18" t="s">
        <v>41</v>
      </c>
      <c r="D18">
        <v>9</v>
      </c>
      <c r="E18" s="3" t="s">
        <v>9</v>
      </c>
    </row>
    <row r="19" spans="1:5" ht="16" x14ac:dyDescent="0.2">
      <c r="A19">
        <v>14</v>
      </c>
      <c r="B19" t="s">
        <v>34</v>
      </c>
      <c r="C19" t="s">
        <v>35</v>
      </c>
      <c r="D19">
        <v>9</v>
      </c>
      <c r="E19" s="3" t="s">
        <v>29</v>
      </c>
    </row>
    <row r="20" spans="1:5" ht="16" x14ac:dyDescent="0.2">
      <c r="A20">
        <v>15</v>
      </c>
      <c r="B20" t="s">
        <v>7</v>
      </c>
      <c r="C20" t="s">
        <v>33</v>
      </c>
      <c r="D20">
        <v>9</v>
      </c>
      <c r="E20" s="3" t="s">
        <v>9</v>
      </c>
    </row>
    <row r="21" spans="1:5" ht="16" x14ac:dyDescent="0.2">
      <c r="A21">
        <v>22</v>
      </c>
      <c r="B21" t="s">
        <v>7</v>
      </c>
      <c r="C21" t="s">
        <v>26</v>
      </c>
      <c r="D21">
        <v>9</v>
      </c>
      <c r="E21" s="3" t="s">
        <v>9</v>
      </c>
    </row>
    <row r="22" spans="1:5" ht="16" x14ac:dyDescent="0.2">
      <c r="A22">
        <v>23</v>
      </c>
      <c r="B22" t="s">
        <v>36</v>
      </c>
      <c r="C22" t="s">
        <v>37</v>
      </c>
      <c r="D22">
        <v>9</v>
      </c>
      <c r="E22" s="3" t="s">
        <v>9</v>
      </c>
    </row>
  </sheetData>
  <sortState xmlns:xlrd2="http://schemas.microsoft.com/office/spreadsheetml/2017/richdata2" ref="A2:E22">
    <sortCondition descending="1" ref="D2:D2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A316-BA3F-4530-A0FA-C021533AB8F7}">
  <dimension ref="A1:I36"/>
  <sheetViews>
    <sheetView topLeftCell="A12" workbookViewId="0">
      <selection activeCell="E27" sqref="E27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65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47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47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H18">
        <v>1</v>
      </c>
      <c r="I18" s="5">
        <v>2</v>
      </c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F20">
        <v>1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33.58</v>
      </c>
      <c r="G26">
        <v>3</v>
      </c>
      <c r="H26">
        <v>18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/>
      <c r="G28" s="1"/>
      <c r="H28" s="1"/>
    </row>
    <row r="29" spans="1:9" x14ac:dyDescent="0.2">
      <c r="A29" t="s">
        <v>55</v>
      </c>
      <c r="C29">
        <v>1</v>
      </c>
      <c r="D29">
        <v>0</v>
      </c>
      <c r="E29">
        <v>0</v>
      </c>
    </row>
    <row r="30" spans="1:9" x14ac:dyDescent="0.2">
      <c r="A30" t="s">
        <v>56</v>
      </c>
      <c r="C30">
        <v>0</v>
      </c>
      <c r="D30">
        <v>2</v>
      </c>
      <c r="E30">
        <v>1</v>
      </c>
    </row>
    <row r="31" spans="1:9" x14ac:dyDescent="0.2">
      <c r="A31" t="s">
        <v>57</v>
      </c>
      <c r="C31">
        <v>2</v>
      </c>
      <c r="D31">
        <v>1</v>
      </c>
      <c r="E31">
        <v>0</v>
      </c>
    </row>
    <row r="32" spans="1:9" x14ac:dyDescent="0.2">
      <c r="A32" t="s">
        <v>63</v>
      </c>
      <c r="C32">
        <v>4</v>
      </c>
      <c r="D32">
        <v>2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1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</sheetData>
  <conditionalFormatting sqref="E3:E22">
    <cfRule type="cellIs" dxfId="19" priority="1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0863-FFB4-497C-B6B8-BEA56AE8526D}">
  <dimension ref="A1:J38"/>
  <sheetViews>
    <sheetView topLeftCell="A13" workbookViewId="0">
      <selection activeCell="H26" sqref="H26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10" x14ac:dyDescent="0.2">
      <c r="A1" t="s">
        <v>69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10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F3">
        <v>1</v>
      </c>
      <c r="I3" s="5"/>
    </row>
    <row r="4" spans="1:10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10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1</v>
      </c>
      <c r="G5">
        <v>2</v>
      </c>
      <c r="I5" s="5"/>
    </row>
    <row r="6" spans="1:10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1</v>
      </c>
      <c r="I6" s="5"/>
    </row>
    <row r="7" spans="1:10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10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10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10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10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10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2</v>
      </c>
      <c r="I12" s="5">
        <v>20</v>
      </c>
      <c r="J12" t="s">
        <v>66</v>
      </c>
    </row>
    <row r="13" spans="1:10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10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10" x14ac:dyDescent="0.2">
      <c r="I15" s="5"/>
    </row>
    <row r="16" spans="1:10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F16">
        <v>1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G19">
        <v>1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H21">
        <v>1</v>
      </c>
      <c r="I21" s="5">
        <v>2</v>
      </c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5</v>
      </c>
      <c r="H26">
        <v>33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/>
      <c r="G28" s="1"/>
      <c r="H28" s="1"/>
    </row>
    <row r="29" spans="1:9" x14ac:dyDescent="0.2">
      <c r="A29" t="s">
        <v>55</v>
      </c>
      <c r="C29">
        <v>2</v>
      </c>
      <c r="D29">
        <v>0</v>
      </c>
      <c r="E29">
        <v>2</v>
      </c>
    </row>
    <row r="30" spans="1:9" x14ac:dyDescent="0.2">
      <c r="A30" t="s">
        <v>56</v>
      </c>
      <c r="C30">
        <v>2</v>
      </c>
      <c r="D30">
        <v>0</v>
      </c>
      <c r="E30">
        <v>3</v>
      </c>
    </row>
    <row r="31" spans="1:9" x14ac:dyDescent="0.2">
      <c r="A31" t="s">
        <v>57</v>
      </c>
      <c r="C31">
        <v>2</v>
      </c>
      <c r="D31">
        <v>1</v>
      </c>
      <c r="E31">
        <v>0</v>
      </c>
    </row>
    <row r="32" spans="1:9" x14ac:dyDescent="0.2">
      <c r="A32" t="s">
        <v>63</v>
      </c>
      <c r="C32">
        <v>10</v>
      </c>
      <c r="D32">
        <v>2</v>
      </c>
      <c r="E32">
        <v>0</v>
      </c>
    </row>
    <row r="33" spans="1:3" x14ac:dyDescent="0.2">
      <c r="A33" t="s">
        <v>61</v>
      </c>
      <c r="C33">
        <v>1</v>
      </c>
    </row>
    <row r="34" spans="1:3" x14ac:dyDescent="0.2">
      <c r="A34" t="s">
        <v>58</v>
      </c>
      <c r="C34">
        <v>0</v>
      </c>
    </row>
    <row r="35" spans="1:3" x14ac:dyDescent="0.2">
      <c r="A35" t="s">
        <v>59</v>
      </c>
      <c r="C35">
        <v>2</v>
      </c>
    </row>
    <row r="36" spans="1:3" x14ac:dyDescent="0.2">
      <c r="A36" t="s">
        <v>60</v>
      </c>
      <c r="C36">
        <v>0</v>
      </c>
    </row>
    <row r="37" spans="1:3" x14ac:dyDescent="0.2">
      <c r="A37" t="s">
        <v>67</v>
      </c>
      <c r="C37">
        <v>1</v>
      </c>
    </row>
    <row r="38" spans="1:3" x14ac:dyDescent="0.2">
      <c r="A38" t="s">
        <v>72</v>
      </c>
      <c r="C38">
        <v>0</v>
      </c>
    </row>
  </sheetData>
  <conditionalFormatting sqref="E3:E22">
    <cfRule type="cellIs" dxfId="18" priority="1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8DEA-EB35-4BB6-AFB4-F656DAAC9EB3}">
  <dimension ref="A1:J38"/>
  <sheetViews>
    <sheetView topLeftCell="A13" workbookViewId="0">
      <selection activeCell="C39" sqref="C39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70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F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1</v>
      </c>
      <c r="I12" s="5">
        <v>2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10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10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10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G19">
        <v>1</v>
      </c>
      <c r="I19" s="5"/>
    </row>
    <row r="20" spans="1:10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1</v>
      </c>
      <c r="I20" s="5">
        <v>2</v>
      </c>
    </row>
    <row r="21" spans="1:10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G21">
        <v>1</v>
      </c>
      <c r="I21" s="5"/>
    </row>
    <row r="22" spans="1:10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3" spans="1:10" x14ac:dyDescent="0.2">
      <c r="H23">
        <v>1</v>
      </c>
      <c r="I23">
        <v>2</v>
      </c>
      <c r="J23" t="s">
        <v>71</v>
      </c>
    </row>
    <row r="24" spans="1:10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10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45</v>
      </c>
      <c r="G25">
        <v>3</v>
      </c>
      <c r="H25">
        <v>24</v>
      </c>
    </row>
    <row r="26" spans="1:10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10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10" x14ac:dyDescent="0.2">
      <c r="A29" t="s">
        <v>55</v>
      </c>
      <c r="C29">
        <v>0</v>
      </c>
      <c r="D29">
        <v>0</v>
      </c>
      <c r="E29">
        <v>2</v>
      </c>
    </row>
    <row r="30" spans="1:10" x14ac:dyDescent="0.2">
      <c r="A30" t="s">
        <v>56</v>
      </c>
      <c r="C30">
        <v>1</v>
      </c>
      <c r="D30">
        <v>2</v>
      </c>
      <c r="E30">
        <v>0</v>
      </c>
    </row>
    <row r="31" spans="1:10" x14ac:dyDescent="0.2">
      <c r="A31" t="s">
        <v>57</v>
      </c>
      <c r="C31">
        <v>2</v>
      </c>
      <c r="D31">
        <v>1</v>
      </c>
      <c r="E31">
        <v>0</v>
      </c>
    </row>
    <row r="32" spans="1:10" x14ac:dyDescent="0.2">
      <c r="A32" t="s">
        <v>63</v>
      </c>
      <c r="C32">
        <v>4</v>
      </c>
      <c r="D32">
        <v>2</v>
      </c>
      <c r="E32">
        <v>0</v>
      </c>
    </row>
    <row r="33" spans="1:3" x14ac:dyDescent="0.2">
      <c r="A33" t="s">
        <v>61</v>
      </c>
      <c r="C33">
        <v>0</v>
      </c>
    </row>
    <row r="34" spans="1:3" x14ac:dyDescent="0.2">
      <c r="A34" t="s">
        <v>58</v>
      </c>
      <c r="C34">
        <v>0</v>
      </c>
    </row>
    <row r="35" spans="1:3" x14ac:dyDescent="0.2">
      <c r="A35" t="s">
        <v>59</v>
      </c>
      <c r="C35">
        <v>1</v>
      </c>
    </row>
    <row r="36" spans="1:3" x14ac:dyDescent="0.2">
      <c r="A36" t="s">
        <v>60</v>
      </c>
      <c r="C36">
        <v>0</v>
      </c>
    </row>
    <row r="37" spans="1:3" x14ac:dyDescent="0.2">
      <c r="A37" t="s">
        <v>67</v>
      </c>
      <c r="C37">
        <v>0</v>
      </c>
    </row>
    <row r="38" spans="1:3" x14ac:dyDescent="0.2">
      <c r="A38" t="s">
        <v>72</v>
      </c>
      <c r="C38">
        <v>0</v>
      </c>
    </row>
  </sheetData>
  <conditionalFormatting sqref="E3:E22">
    <cfRule type="cellIs" dxfId="17" priority="1" operator="equal">
      <formula>"NO"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01AF-C70B-437E-B880-456918125D02}">
  <dimension ref="A1:I38"/>
  <sheetViews>
    <sheetView topLeftCell="A14" workbookViewId="0">
      <selection activeCell="F37" sqref="F37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73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G8">
        <v>1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3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F20">
        <v>1</v>
      </c>
      <c r="H20">
        <v>1</v>
      </c>
      <c r="I20" s="5">
        <v>2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1</v>
      </c>
      <c r="H26">
        <v>19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0</v>
      </c>
      <c r="E29">
        <v>3</v>
      </c>
    </row>
    <row r="30" spans="1:9" x14ac:dyDescent="0.2">
      <c r="A30" t="s">
        <v>56</v>
      </c>
      <c r="C30">
        <v>1</v>
      </c>
      <c r="D30">
        <v>0</v>
      </c>
      <c r="E30">
        <v>0</v>
      </c>
    </row>
    <row r="31" spans="1:9" x14ac:dyDescent="0.2">
      <c r="A31" t="s">
        <v>57</v>
      </c>
      <c r="C31">
        <v>0</v>
      </c>
      <c r="D31">
        <v>1</v>
      </c>
      <c r="E31">
        <v>1</v>
      </c>
    </row>
    <row r="32" spans="1:9" x14ac:dyDescent="0.2">
      <c r="A32" t="s">
        <v>63</v>
      </c>
      <c r="C32">
        <v>0</v>
      </c>
      <c r="D32">
        <v>2</v>
      </c>
      <c r="E32">
        <v>2</v>
      </c>
    </row>
    <row r="33" spans="1:3" x14ac:dyDescent="0.2">
      <c r="A33" t="s">
        <v>61</v>
      </c>
      <c r="C33">
        <v>0</v>
      </c>
    </row>
    <row r="34" spans="1:3" x14ac:dyDescent="0.2">
      <c r="A34" t="s">
        <v>58</v>
      </c>
      <c r="C34">
        <v>0</v>
      </c>
    </row>
    <row r="35" spans="1:3" x14ac:dyDescent="0.2">
      <c r="A35" t="s">
        <v>59</v>
      </c>
      <c r="C35">
        <v>0</v>
      </c>
    </row>
    <row r="36" spans="1:3" x14ac:dyDescent="0.2">
      <c r="A36" t="s">
        <v>60</v>
      </c>
      <c r="C36">
        <v>1</v>
      </c>
    </row>
    <row r="37" spans="1:3" x14ac:dyDescent="0.2">
      <c r="A37" t="s">
        <v>67</v>
      </c>
      <c r="C37">
        <v>0</v>
      </c>
    </row>
    <row r="38" spans="1:3" x14ac:dyDescent="0.2">
      <c r="A38" t="s">
        <v>72</v>
      </c>
      <c r="C38">
        <v>0</v>
      </c>
    </row>
  </sheetData>
  <conditionalFormatting sqref="E3:E22">
    <cfRule type="cellIs" dxfId="16" priority="1" operator="equal">
      <formula>"NO"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E5EF-DE65-4B86-8A2A-913EE66C7FFD}">
  <dimension ref="A1:I38"/>
  <sheetViews>
    <sheetView topLeftCell="A12"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74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1</v>
      </c>
      <c r="H5">
        <v>1</v>
      </c>
      <c r="I5" s="5">
        <v>2</v>
      </c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G6">
        <v>1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F16">
        <v>1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1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45</v>
      </c>
      <c r="G25">
        <v>1</v>
      </c>
      <c r="H25">
        <v>21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0</v>
      </c>
      <c r="E29">
        <v>2</v>
      </c>
    </row>
    <row r="30" spans="1:9" x14ac:dyDescent="0.2">
      <c r="A30" t="s">
        <v>56</v>
      </c>
      <c r="C30">
        <v>1</v>
      </c>
      <c r="D30">
        <v>0</v>
      </c>
      <c r="E30">
        <v>0</v>
      </c>
    </row>
    <row r="31" spans="1:9" x14ac:dyDescent="0.2">
      <c r="A31" t="s">
        <v>57</v>
      </c>
      <c r="C31">
        <v>1</v>
      </c>
      <c r="D31">
        <v>1</v>
      </c>
      <c r="E31">
        <v>0</v>
      </c>
    </row>
    <row r="32" spans="1:9" x14ac:dyDescent="0.2">
      <c r="A32" t="s">
        <v>63</v>
      </c>
      <c r="C32">
        <v>2</v>
      </c>
      <c r="D32">
        <v>2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5" priority="1" operator="equal">
      <formula>"NO"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20FB-11CF-4FCE-851E-C7DBBD01DF9E}">
  <dimension ref="A1:I38"/>
  <sheetViews>
    <sheetView topLeftCell="A13" workbookViewId="0">
      <selection activeCell="H26" sqref="H26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76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2</v>
      </c>
      <c r="H3">
        <v>1</v>
      </c>
      <c r="I3" s="5">
        <v>2</v>
      </c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H6">
        <v>2</v>
      </c>
      <c r="I6" s="5">
        <v>4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H11">
        <v>2</v>
      </c>
      <c r="I11" s="5">
        <v>4</v>
      </c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F12">
        <v>1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H14">
        <v>1</v>
      </c>
      <c r="I14" s="5">
        <v>2</v>
      </c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G16">
        <v>2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2</v>
      </c>
      <c r="I20" s="5">
        <v>4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8</v>
      </c>
      <c r="H26">
        <v>26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2</v>
      </c>
    </row>
    <row r="30" spans="1:9" x14ac:dyDescent="0.2">
      <c r="A30" t="s">
        <v>56</v>
      </c>
      <c r="C30">
        <v>5</v>
      </c>
      <c r="D30">
        <v>1</v>
      </c>
      <c r="E30">
        <v>2</v>
      </c>
    </row>
    <row r="31" spans="1:9" x14ac:dyDescent="0.2">
      <c r="A31" t="s">
        <v>57</v>
      </c>
      <c r="C31">
        <v>3</v>
      </c>
      <c r="D31">
        <v>4</v>
      </c>
      <c r="E31">
        <v>2</v>
      </c>
    </row>
    <row r="32" spans="1:9" x14ac:dyDescent="0.2">
      <c r="A32" t="s">
        <v>63</v>
      </c>
      <c r="C32">
        <v>6</v>
      </c>
      <c r="D32">
        <v>8</v>
      </c>
      <c r="E32">
        <v>4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1</v>
      </c>
      <c r="D35">
        <v>1</v>
      </c>
      <c r="E35">
        <v>1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4" priority="1" operator="equal">
      <formula>"NO"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A514-BD7A-44D3-8F0B-3C443EB3E1B9}">
  <dimension ref="A1:I38"/>
  <sheetViews>
    <sheetView topLeftCell="A12" workbookViewId="0">
      <selection activeCell="C38" sqref="C38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77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1</v>
      </c>
      <c r="I20" s="5">
        <v>2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H21">
        <v>1</v>
      </c>
      <c r="I21" s="5">
        <v>2</v>
      </c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3</v>
      </c>
      <c r="H26">
        <v>27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0</v>
      </c>
    </row>
    <row r="30" spans="1:9" x14ac:dyDescent="0.2">
      <c r="A30" t="s">
        <v>56</v>
      </c>
      <c r="C30">
        <v>1</v>
      </c>
      <c r="D30">
        <v>1</v>
      </c>
      <c r="E30">
        <v>1</v>
      </c>
    </row>
    <row r="31" spans="1:9" x14ac:dyDescent="0.2">
      <c r="A31" t="s">
        <v>57</v>
      </c>
      <c r="C31">
        <v>0</v>
      </c>
      <c r="D31">
        <v>2</v>
      </c>
      <c r="E31">
        <v>0</v>
      </c>
    </row>
    <row r="32" spans="1:9" x14ac:dyDescent="0.2">
      <c r="A32" t="s">
        <v>63</v>
      </c>
      <c r="C32">
        <v>0</v>
      </c>
      <c r="D32">
        <v>4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3" priority="1" operator="equal">
      <formula>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D475-8B96-45EB-9B9A-30571353CED5}">
  <dimension ref="A1:I38"/>
  <sheetViews>
    <sheetView topLeftCell="A14" workbookViewId="0">
      <selection activeCell="C38" sqref="C38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78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1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2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G12">
        <v>1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G14">
        <v>1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4</v>
      </c>
      <c r="G19">
        <v>1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2</v>
      </c>
      <c r="I20" s="5">
        <v>4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G21">
        <v>2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3</v>
      </c>
      <c r="H26">
        <v>25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2</v>
      </c>
      <c r="D29">
        <v>1</v>
      </c>
      <c r="E29">
        <v>2</v>
      </c>
    </row>
    <row r="30" spans="1:9" x14ac:dyDescent="0.2">
      <c r="A30" t="s">
        <v>56</v>
      </c>
      <c r="C30">
        <v>1</v>
      </c>
      <c r="D30">
        <v>2</v>
      </c>
      <c r="E30">
        <v>0</v>
      </c>
    </row>
    <row r="31" spans="1:9" x14ac:dyDescent="0.2">
      <c r="A31" t="s">
        <v>57</v>
      </c>
      <c r="C31">
        <v>0</v>
      </c>
      <c r="D31">
        <v>3</v>
      </c>
      <c r="E31">
        <v>0</v>
      </c>
    </row>
    <row r="32" spans="1:9" x14ac:dyDescent="0.2">
      <c r="A32" t="s">
        <v>63</v>
      </c>
      <c r="C32">
        <v>0</v>
      </c>
      <c r="D32">
        <v>6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2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2" priority="1" operator="equal">
      <formula>"NO"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D865-C253-47C2-AFD7-F090FE70CB2C}">
  <dimension ref="A1:I38"/>
  <sheetViews>
    <sheetView topLeftCell="A12"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79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G6">
        <v>1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F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3</v>
      </c>
      <c r="I12" s="5">
        <v>17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47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2</v>
      </c>
      <c r="H26">
        <v>27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1</v>
      </c>
    </row>
    <row r="30" spans="1:9" x14ac:dyDescent="0.2">
      <c r="A30" t="s">
        <v>56</v>
      </c>
      <c r="C30">
        <v>1</v>
      </c>
      <c r="D30">
        <v>1</v>
      </c>
      <c r="E30">
        <v>1</v>
      </c>
    </row>
    <row r="31" spans="1:9" x14ac:dyDescent="0.2">
      <c r="A31" t="s">
        <v>57</v>
      </c>
      <c r="C31">
        <v>0</v>
      </c>
      <c r="D31">
        <v>1</v>
      </c>
      <c r="E31">
        <v>3</v>
      </c>
    </row>
    <row r="32" spans="1:9" x14ac:dyDescent="0.2">
      <c r="A32" t="s">
        <v>63</v>
      </c>
      <c r="C32">
        <v>0</v>
      </c>
      <c r="D32">
        <v>2</v>
      </c>
      <c r="E32">
        <v>17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1</v>
      </c>
    </row>
  </sheetData>
  <conditionalFormatting sqref="E3:E22">
    <cfRule type="cellIs" dxfId="11" priority="1" operator="equal">
      <formula>"NO"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00DC-C108-4FBB-9B0A-D8480E40CD5E}">
  <dimension ref="A1:I38"/>
  <sheetViews>
    <sheetView topLeftCell="A12" workbookViewId="0">
      <selection activeCell="H27" sqref="H27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80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H3">
        <v>1</v>
      </c>
      <c r="I3" s="5">
        <v>2</v>
      </c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47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F16">
        <v>1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47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1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1</v>
      </c>
      <c r="I20" s="5">
        <v>2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50</v>
      </c>
      <c r="G26">
        <v>2</v>
      </c>
      <c r="H26" s="9">
        <v>25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1</v>
      </c>
      <c r="E29">
        <v>0</v>
      </c>
      <c r="F29">
        <v>0</v>
      </c>
    </row>
    <row r="30" spans="1:9" x14ac:dyDescent="0.2">
      <c r="A30" t="s">
        <v>56</v>
      </c>
      <c r="C30">
        <v>0</v>
      </c>
      <c r="D30">
        <v>1</v>
      </c>
      <c r="E30">
        <v>1</v>
      </c>
      <c r="F30">
        <v>0</v>
      </c>
    </row>
    <row r="31" spans="1:9" x14ac:dyDescent="0.2">
      <c r="A31" t="s">
        <v>57</v>
      </c>
      <c r="C31">
        <v>0</v>
      </c>
      <c r="D31">
        <v>1</v>
      </c>
      <c r="E31">
        <v>2</v>
      </c>
      <c r="F31">
        <v>0</v>
      </c>
    </row>
    <row r="32" spans="1:9" x14ac:dyDescent="0.2">
      <c r="A32" t="s">
        <v>63</v>
      </c>
      <c r="C32">
        <v>0</v>
      </c>
      <c r="D32">
        <v>2</v>
      </c>
      <c r="E32">
        <v>4</v>
      </c>
      <c r="F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1</v>
      </c>
      <c r="E35">
        <v>1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8508-10AA-43D0-B0A9-53F345B4052F}">
  <dimension ref="A1:I38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64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/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/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</row>
    <row r="30" spans="1:9" x14ac:dyDescent="0.2">
      <c r="A30" t="s">
        <v>56</v>
      </c>
    </row>
    <row r="31" spans="1:9" x14ac:dyDescent="0.2">
      <c r="A31" t="s">
        <v>57</v>
      </c>
    </row>
    <row r="32" spans="1:9" x14ac:dyDescent="0.2">
      <c r="A32" t="s">
        <v>63</v>
      </c>
    </row>
    <row r="33" spans="1:1" x14ac:dyDescent="0.2">
      <c r="A33" t="s">
        <v>61</v>
      </c>
    </row>
    <row r="34" spans="1:1" x14ac:dyDescent="0.2">
      <c r="A34" t="s">
        <v>58</v>
      </c>
    </row>
    <row r="35" spans="1:1" x14ac:dyDescent="0.2">
      <c r="A35" t="s">
        <v>59</v>
      </c>
    </row>
    <row r="36" spans="1:1" x14ac:dyDescent="0.2">
      <c r="A36" t="s">
        <v>60</v>
      </c>
    </row>
    <row r="37" spans="1:1" x14ac:dyDescent="0.2">
      <c r="A37" t="s">
        <v>67</v>
      </c>
    </row>
    <row r="38" spans="1:1" x14ac:dyDescent="0.2">
      <c r="A38" t="s">
        <v>72</v>
      </c>
    </row>
  </sheetData>
  <conditionalFormatting sqref="E3:E22">
    <cfRule type="cellIs" dxfId="26" priority="1" operator="equal">
      <formula>"NO"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397C-11EB-4554-90F5-85795BCC6818}">
  <dimension ref="A1:I38"/>
  <sheetViews>
    <sheetView topLeftCell="A12"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81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G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G6">
        <v>1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F16">
        <v>2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H19">
        <v>1</v>
      </c>
      <c r="I19" s="5">
        <v>5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7</v>
      </c>
      <c r="H26">
        <v>33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2</v>
      </c>
      <c r="E29">
        <v>0</v>
      </c>
    </row>
    <row r="30" spans="1:9" x14ac:dyDescent="0.2">
      <c r="A30" t="s">
        <v>56</v>
      </c>
      <c r="C30">
        <v>1</v>
      </c>
      <c r="D30">
        <v>4</v>
      </c>
      <c r="E30">
        <v>2</v>
      </c>
    </row>
    <row r="31" spans="1:9" x14ac:dyDescent="0.2">
      <c r="A31" t="s">
        <v>57</v>
      </c>
      <c r="C31">
        <v>1</v>
      </c>
      <c r="D31">
        <v>0</v>
      </c>
      <c r="E31">
        <v>0</v>
      </c>
    </row>
    <row r="32" spans="1:9" x14ac:dyDescent="0.2">
      <c r="A32" t="s">
        <v>63</v>
      </c>
      <c r="C32">
        <v>5</v>
      </c>
      <c r="D32">
        <v>0</v>
      </c>
      <c r="E32">
        <v>0</v>
      </c>
    </row>
    <row r="33" spans="1:5" x14ac:dyDescent="0.2">
      <c r="A33" t="s">
        <v>61</v>
      </c>
      <c r="C33">
        <v>0</v>
      </c>
      <c r="D33">
        <v>1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1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9" priority="1" operator="equal">
      <formula>"NO"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6E0F-6D59-436C-91FD-4A5C085D4C08}">
  <dimension ref="A1:I38"/>
  <sheetViews>
    <sheetView topLeftCell="A27" workbookViewId="0">
      <selection activeCell="F38" sqref="F38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82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1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G16">
        <v>1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H19">
        <v>1</v>
      </c>
      <c r="I19" s="5">
        <v>2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43</v>
      </c>
      <c r="G26">
        <v>3</v>
      </c>
      <c r="H26">
        <v>27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0</v>
      </c>
      <c r="E29">
        <v>0</v>
      </c>
    </row>
    <row r="30" spans="1:9" x14ac:dyDescent="0.2">
      <c r="A30" t="s">
        <v>56</v>
      </c>
      <c r="C30">
        <v>1</v>
      </c>
      <c r="D30">
        <v>1</v>
      </c>
      <c r="E30">
        <v>2</v>
      </c>
    </row>
    <row r="31" spans="1:9" x14ac:dyDescent="0.2">
      <c r="A31" t="s">
        <v>57</v>
      </c>
      <c r="C31">
        <v>1</v>
      </c>
      <c r="D31">
        <v>1</v>
      </c>
      <c r="E31">
        <v>0</v>
      </c>
    </row>
    <row r="32" spans="1:9" x14ac:dyDescent="0.2">
      <c r="A32" t="s">
        <v>63</v>
      </c>
      <c r="C32">
        <v>2</v>
      </c>
      <c r="D32">
        <v>2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1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  <c r="D37">
        <v>0</v>
      </c>
      <c r="E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8" priority="1" operator="equal">
      <formula>"NO"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B233-548A-4950-87BC-D92CBA16289D}">
  <dimension ref="A1:I38"/>
  <sheetViews>
    <sheetView topLeftCell="A12"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83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H3">
        <v>1</v>
      </c>
      <c r="I3" s="5">
        <v>2</v>
      </c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G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2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1</v>
      </c>
      <c r="I12" s="5">
        <v>2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G19">
        <v>1</v>
      </c>
      <c r="H19">
        <v>1</v>
      </c>
      <c r="I19" s="5">
        <v>2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F21">
        <v>1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50</v>
      </c>
      <c r="G25">
        <v>3</v>
      </c>
      <c r="H25">
        <v>30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1</v>
      </c>
      <c r="E29">
        <v>2</v>
      </c>
      <c r="F29">
        <v>0</v>
      </c>
    </row>
    <row r="30" spans="1:9" x14ac:dyDescent="0.2">
      <c r="A30" t="s">
        <v>56</v>
      </c>
      <c r="C30">
        <v>1</v>
      </c>
      <c r="D30">
        <v>1</v>
      </c>
      <c r="E30">
        <v>1</v>
      </c>
      <c r="F30">
        <v>0</v>
      </c>
    </row>
    <row r="31" spans="1:9" x14ac:dyDescent="0.2">
      <c r="A31" t="s">
        <v>57</v>
      </c>
      <c r="C31">
        <v>1</v>
      </c>
      <c r="D31">
        <v>2</v>
      </c>
      <c r="E31">
        <v>0</v>
      </c>
      <c r="F31">
        <v>2</v>
      </c>
    </row>
    <row r="32" spans="1:9" x14ac:dyDescent="0.2">
      <c r="A32" t="s">
        <v>63</v>
      </c>
      <c r="C32">
        <v>2</v>
      </c>
      <c r="D32">
        <v>4</v>
      </c>
      <c r="E32">
        <v>0</v>
      </c>
      <c r="F32">
        <v>4</v>
      </c>
    </row>
    <row r="33" spans="1:6" x14ac:dyDescent="0.2">
      <c r="A33" t="s">
        <v>61</v>
      </c>
      <c r="C33">
        <v>0</v>
      </c>
      <c r="D33">
        <v>1</v>
      </c>
      <c r="E33">
        <v>0</v>
      </c>
      <c r="F33">
        <v>0</v>
      </c>
    </row>
    <row r="34" spans="1:6" x14ac:dyDescent="0.2">
      <c r="A34" t="s">
        <v>58</v>
      </c>
      <c r="C34">
        <v>1</v>
      </c>
      <c r="D34">
        <v>0</v>
      </c>
      <c r="E34">
        <v>0</v>
      </c>
      <c r="F34">
        <v>0</v>
      </c>
    </row>
    <row r="35" spans="1:6" x14ac:dyDescent="0.2">
      <c r="A35" t="s">
        <v>59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60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67</v>
      </c>
      <c r="C37">
        <v>0</v>
      </c>
    </row>
    <row r="38" spans="1:6" x14ac:dyDescent="0.2">
      <c r="A38" t="s">
        <v>72</v>
      </c>
      <c r="C38">
        <v>0</v>
      </c>
    </row>
  </sheetData>
  <conditionalFormatting sqref="E3:E22">
    <cfRule type="cellIs" dxfId="7" priority="1" operator="equal">
      <formula>"NO"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3DD2-A755-4CEE-87BF-215B081512D1}">
  <dimension ref="A1:I38"/>
  <sheetViews>
    <sheetView topLeftCell="A15" workbookViewId="0">
      <selection activeCell="F38" sqref="F38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84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47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H21">
        <v>2</v>
      </c>
      <c r="I21" s="5">
        <v>12</v>
      </c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5</v>
      </c>
      <c r="H26">
        <v>31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0</v>
      </c>
    </row>
    <row r="30" spans="1:9" x14ac:dyDescent="0.2">
      <c r="A30" t="s">
        <v>56</v>
      </c>
      <c r="C30">
        <v>0</v>
      </c>
      <c r="D30">
        <v>1</v>
      </c>
      <c r="E30">
        <v>4</v>
      </c>
    </row>
    <row r="31" spans="1:9" x14ac:dyDescent="0.2">
      <c r="A31" t="s">
        <v>57</v>
      </c>
      <c r="C31">
        <v>0</v>
      </c>
      <c r="D31">
        <v>1</v>
      </c>
      <c r="E31">
        <v>1</v>
      </c>
    </row>
    <row r="32" spans="1:9" x14ac:dyDescent="0.2">
      <c r="A32" t="s">
        <v>63</v>
      </c>
      <c r="C32">
        <v>0</v>
      </c>
      <c r="D32">
        <v>2</v>
      </c>
      <c r="E32">
        <v>10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1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  <c r="D37">
        <v>0</v>
      </c>
      <c r="E37">
        <v>0</v>
      </c>
    </row>
    <row r="38" spans="1:5" x14ac:dyDescent="0.2">
      <c r="A38" t="s">
        <v>72</v>
      </c>
      <c r="C38">
        <v>0</v>
      </c>
      <c r="D38">
        <v>0</v>
      </c>
      <c r="E38">
        <v>0</v>
      </c>
    </row>
  </sheetData>
  <conditionalFormatting sqref="E3:E22">
    <cfRule type="cellIs" dxfId="6" priority="1" operator="equal">
      <formula>"NO"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5442-F078-47B9-8F9C-A6D12D3C987B}">
  <dimension ref="A1:I38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85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H11">
        <v>2</v>
      </c>
      <c r="I11" s="5">
        <v>4</v>
      </c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45</v>
      </c>
      <c r="G25">
        <v>2</v>
      </c>
      <c r="H25" s="9">
        <v>30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0</v>
      </c>
      <c r="F29">
        <v>0</v>
      </c>
    </row>
    <row r="30" spans="1:9" x14ac:dyDescent="0.2">
      <c r="A30" t="s">
        <v>56</v>
      </c>
      <c r="C30">
        <v>0</v>
      </c>
      <c r="D30">
        <v>1</v>
      </c>
      <c r="E30">
        <v>2</v>
      </c>
      <c r="F30">
        <v>0</v>
      </c>
    </row>
    <row r="31" spans="1:9" x14ac:dyDescent="0.2">
      <c r="A31" t="s">
        <v>57</v>
      </c>
      <c r="C31">
        <v>0</v>
      </c>
      <c r="D31">
        <v>2</v>
      </c>
      <c r="E31">
        <v>1</v>
      </c>
    </row>
    <row r="32" spans="1:9" x14ac:dyDescent="0.2">
      <c r="A32" t="s">
        <v>63</v>
      </c>
      <c r="C32">
        <v>0</v>
      </c>
      <c r="D32">
        <v>4</v>
      </c>
      <c r="E32">
        <v>2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  <c r="D37">
        <v>0</v>
      </c>
      <c r="E37">
        <v>0</v>
      </c>
    </row>
    <row r="38" spans="1:5" x14ac:dyDescent="0.2">
      <c r="A38" t="s">
        <v>72</v>
      </c>
      <c r="C38">
        <v>1</v>
      </c>
    </row>
  </sheetData>
  <conditionalFormatting sqref="E3:E22">
    <cfRule type="cellIs" dxfId="5" priority="1" operator="equal">
      <formula>"NO"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8936-1659-4453-9807-979F26BDF62D}">
  <dimension ref="A1:I38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86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2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47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F11">
        <v>1</v>
      </c>
      <c r="G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2</v>
      </c>
      <c r="I12" s="5">
        <v>12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H14">
        <v>1</v>
      </c>
      <c r="I14" s="5">
        <v>10</v>
      </c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2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G20">
        <v>1</v>
      </c>
      <c r="H20">
        <v>1</v>
      </c>
      <c r="I20" s="5">
        <v>2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45</v>
      </c>
      <c r="G25">
        <v>9</v>
      </c>
      <c r="H25">
        <v>36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2</v>
      </c>
      <c r="E29">
        <v>2</v>
      </c>
    </row>
    <row r="30" spans="1:9" x14ac:dyDescent="0.2">
      <c r="A30" t="s">
        <v>56</v>
      </c>
      <c r="C30">
        <v>4</v>
      </c>
      <c r="D30">
        <v>2</v>
      </c>
      <c r="E30">
        <v>3</v>
      </c>
    </row>
    <row r="31" spans="1:9" x14ac:dyDescent="0.2">
      <c r="A31" t="s">
        <v>57</v>
      </c>
      <c r="C31">
        <v>3</v>
      </c>
      <c r="D31">
        <v>0</v>
      </c>
      <c r="E31">
        <v>3</v>
      </c>
    </row>
    <row r="32" spans="1:9" x14ac:dyDescent="0.2">
      <c r="A32" t="s">
        <v>63</v>
      </c>
      <c r="C32">
        <v>6</v>
      </c>
      <c r="D32">
        <v>0</v>
      </c>
      <c r="E32">
        <v>22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1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4" priority="1" operator="equal">
      <formula>"NO"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0D10-81A8-4B01-8D77-FBDC53845782}">
  <dimension ref="A1:I38"/>
  <sheetViews>
    <sheetView topLeftCell="A5" workbookViewId="0">
      <selection activeCell="D5" sqref="D5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87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F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47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G11">
        <v>2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2</v>
      </c>
      <c r="G19">
        <v>2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G20">
        <v>1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F21">
        <v>1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43</v>
      </c>
      <c r="G25">
        <v>6</v>
      </c>
      <c r="H25">
        <v>32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0</v>
      </c>
      <c r="G26">
        <v>0</v>
      </c>
      <c r="H26">
        <v>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2</v>
      </c>
      <c r="D29">
        <v>1</v>
      </c>
      <c r="E29">
        <v>2</v>
      </c>
    </row>
    <row r="30" spans="1:9" x14ac:dyDescent="0.2">
      <c r="A30" t="s">
        <v>56</v>
      </c>
      <c r="C30">
        <v>1</v>
      </c>
      <c r="D30">
        <v>2</v>
      </c>
      <c r="E30">
        <v>3</v>
      </c>
    </row>
    <row r="31" spans="1:9" x14ac:dyDescent="0.2">
      <c r="A31" t="s">
        <v>57</v>
      </c>
      <c r="C31">
        <v>0</v>
      </c>
      <c r="D31">
        <v>0</v>
      </c>
      <c r="E31">
        <v>0</v>
      </c>
    </row>
    <row r="32" spans="1:9" x14ac:dyDescent="0.2">
      <c r="A32" t="s">
        <v>63</v>
      </c>
      <c r="C32">
        <v>0</v>
      </c>
      <c r="D32">
        <v>0</v>
      </c>
      <c r="E32">
        <v>0</v>
      </c>
    </row>
    <row r="33" spans="1:5" x14ac:dyDescent="0.2">
      <c r="A33" t="s">
        <v>61</v>
      </c>
      <c r="C33">
        <v>0</v>
      </c>
      <c r="D33">
        <v>0</v>
      </c>
      <c r="E33">
        <v>1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1</v>
      </c>
    </row>
    <row r="38" spans="1:5" x14ac:dyDescent="0.2">
      <c r="A38" t="s">
        <v>72</v>
      </c>
      <c r="C38">
        <v>0</v>
      </c>
    </row>
  </sheetData>
  <conditionalFormatting sqref="E3:E22">
    <cfRule type="cellIs" dxfId="3" priority="1" operator="equal">
      <formula>"NO"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A5-F251-4935-821B-3872CB33AB5F}">
  <dimension ref="A1:I38"/>
  <sheetViews>
    <sheetView topLeftCell="A7" workbookViewId="0">
      <selection activeCell="H27" sqref="H27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88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F5">
        <v>2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H6">
        <v>2</v>
      </c>
      <c r="I6" s="5">
        <v>5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F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H12">
        <v>1</v>
      </c>
      <c r="I12" s="5">
        <v>2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G16">
        <v>1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1</v>
      </c>
      <c r="G19">
        <v>1</v>
      </c>
      <c r="I19" s="5"/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H21">
        <v>1</v>
      </c>
      <c r="I21" s="5">
        <v>2</v>
      </c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15</v>
      </c>
      <c r="G25">
        <v>4</v>
      </c>
      <c r="H25" s="9">
        <v>12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31</v>
      </c>
      <c r="G26">
        <v>1</v>
      </c>
      <c r="H26" s="9">
        <v>24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4</v>
      </c>
      <c r="F29">
        <v>0</v>
      </c>
    </row>
    <row r="30" spans="1:9" x14ac:dyDescent="0.2">
      <c r="A30" t="s">
        <v>56</v>
      </c>
      <c r="C30">
        <v>4</v>
      </c>
      <c r="D30">
        <v>0</v>
      </c>
      <c r="E30">
        <v>0</v>
      </c>
      <c r="F30">
        <v>1</v>
      </c>
    </row>
    <row r="31" spans="1:9" x14ac:dyDescent="0.2">
      <c r="A31" t="s">
        <v>57</v>
      </c>
      <c r="C31">
        <v>3</v>
      </c>
      <c r="D31">
        <v>0</v>
      </c>
      <c r="E31">
        <v>1</v>
      </c>
    </row>
    <row r="32" spans="1:9" x14ac:dyDescent="0.2">
      <c r="A32" t="s">
        <v>63</v>
      </c>
      <c r="C32">
        <v>6</v>
      </c>
      <c r="D32">
        <v>0</v>
      </c>
      <c r="E32">
        <v>5</v>
      </c>
    </row>
    <row r="33" spans="1:6" x14ac:dyDescent="0.2">
      <c r="A33" t="s">
        <v>61</v>
      </c>
      <c r="C33">
        <v>0</v>
      </c>
      <c r="D33">
        <v>0</v>
      </c>
      <c r="E33">
        <v>0</v>
      </c>
    </row>
    <row r="34" spans="1:6" x14ac:dyDescent="0.2">
      <c r="A34" t="s">
        <v>58</v>
      </c>
      <c r="C34">
        <v>0</v>
      </c>
      <c r="D34">
        <v>0</v>
      </c>
      <c r="E34">
        <v>0</v>
      </c>
      <c r="F34">
        <v>1</v>
      </c>
    </row>
    <row r="35" spans="1:6" x14ac:dyDescent="0.2">
      <c r="A35" t="s">
        <v>59</v>
      </c>
      <c r="C35">
        <v>2</v>
      </c>
      <c r="D35">
        <v>0</v>
      </c>
      <c r="E35">
        <v>0</v>
      </c>
    </row>
    <row r="36" spans="1:6" x14ac:dyDescent="0.2">
      <c r="A36" t="s">
        <v>60</v>
      </c>
      <c r="C36">
        <v>0</v>
      </c>
      <c r="D36">
        <v>0</v>
      </c>
      <c r="E36">
        <v>0</v>
      </c>
    </row>
    <row r="37" spans="1:6" x14ac:dyDescent="0.2">
      <c r="A37" t="s">
        <v>67</v>
      </c>
      <c r="C37">
        <v>1</v>
      </c>
    </row>
    <row r="38" spans="1:6" x14ac:dyDescent="0.2">
      <c r="A38" t="s">
        <v>72</v>
      </c>
      <c r="C38">
        <v>0</v>
      </c>
    </row>
  </sheetData>
  <conditionalFormatting sqref="E3:E22">
    <cfRule type="cellIs" dxfId="2" priority="1" operator="equal">
      <formula>"NO"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3444-B459-43A1-B748-AFBCEC9A31C3}">
  <dimension ref="A1:I38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89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F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G5">
        <v>1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F6">
        <v>1</v>
      </c>
      <c r="H6">
        <v>2</v>
      </c>
      <c r="I6" s="5">
        <v>4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1</v>
      </c>
      <c r="H19">
        <v>1</v>
      </c>
      <c r="I19" s="5">
        <v>2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0</v>
      </c>
      <c r="G25">
        <v>0</v>
      </c>
      <c r="H25">
        <v>0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2</v>
      </c>
      <c r="H26" s="9">
        <v>30</v>
      </c>
      <c r="I26" t="s">
        <v>90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1</v>
      </c>
      <c r="D29">
        <v>0</v>
      </c>
      <c r="E29">
        <v>2</v>
      </c>
    </row>
    <row r="30" spans="1:9" x14ac:dyDescent="0.2">
      <c r="A30" t="s">
        <v>56</v>
      </c>
      <c r="C30">
        <v>1</v>
      </c>
      <c r="D30">
        <v>1</v>
      </c>
      <c r="E30">
        <v>0</v>
      </c>
    </row>
    <row r="31" spans="1:9" x14ac:dyDescent="0.2">
      <c r="A31" t="s">
        <v>57</v>
      </c>
      <c r="C31">
        <v>2</v>
      </c>
      <c r="D31">
        <v>2</v>
      </c>
      <c r="E31">
        <v>0</v>
      </c>
    </row>
    <row r="32" spans="1:9" x14ac:dyDescent="0.2">
      <c r="A32" t="s">
        <v>63</v>
      </c>
      <c r="C32">
        <v>4</v>
      </c>
      <c r="D32">
        <v>2</v>
      </c>
      <c r="E32">
        <v>0</v>
      </c>
    </row>
    <row r="33" spans="1:5" x14ac:dyDescent="0.2">
      <c r="A33" t="s">
        <v>61</v>
      </c>
      <c r="C33">
        <v>1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1" priority="1" operator="equal">
      <formula>"NO"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3D86-90E0-43DE-BF8C-596CEE220BCB}">
  <sheetPr>
    <tabColor rgb="FFC00000"/>
  </sheetPr>
  <dimension ref="A1:I38"/>
  <sheetViews>
    <sheetView topLeftCell="A17" workbookViewId="0">
      <selection activeCell="C39" sqref="C39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91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G3">
        <v>1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I5" s="5"/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G6">
        <v>1</v>
      </c>
      <c r="H6">
        <v>1</v>
      </c>
      <c r="I6" s="5">
        <v>2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I8" s="5"/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46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F11">
        <v>1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I16" s="5"/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H19">
        <v>1</v>
      </c>
      <c r="I19" s="5">
        <v>2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I20" s="5"/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/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45</v>
      </c>
      <c r="G26">
        <v>6</v>
      </c>
      <c r="H26" s="9">
        <v>30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 t="s">
        <v>68</v>
      </c>
      <c r="G28" s="1"/>
      <c r="H28" s="1"/>
    </row>
    <row r="29" spans="1:9" x14ac:dyDescent="0.2">
      <c r="A29" t="s">
        <v>55</v>
      </c>
      <c r="C29">
        <v>0</v>
      </c>
      <c r="D29">
        <v>0</v>
      </c>
      <c r="E29">
        <v>1</v>
      </c>
    </row>
    <row r="30" spans="1:9" x14ac:dyDescent="0.2">
      <c r="A30" t="s">
        <v>56</v>
      </c>
      <c r="C30">
        <v>2</v>
      </c>
      <c r="D30">
        <v>3</v>
      </c>
      <c r="E30">
        <v>1</v>
      </c>
    </row>
    <row r="31" spans="1:9" x14ac:dyDescent="0.2">
      <c r="A31" t="s">
        <v>57</v>
      </c>
      <c r="C31">
        <v>1</v>
      </c>
      <c r="D31">
        <v>0</v>
      </c>
      <c r="E31">
        <v>1</v>
      </c>
    </row>
    <row r="32" spans="1:9" x14ac:dyDescent="0.2">
      <c r="A32" t="s">
        <v>63</v>
      </c>
      <c r="C32">
        <v>2</v>
      </c>
      <c r="D32">
        <v>0</v>
      </c>
      <c r="E32">
        <v>2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1</v>
      </c>
    </row>
    <row r="36" spans="1:5" x14ac:dyDescent="0.2">
      <c r="A36" t="s">
        <v>60</v>
      </c>
      <c r="C36">
        <v>0</v>
      </c>
      <c r="D36">
        <v>0</v>
      </c>
      <c r="E36">
        <v>0</v>
      </c>
    </row>
    <row r="37" spans="1:5" x14ac:dyDescent="0.2">
      <c r="A37" t="s">
        <v>67</v>
      </c>
      <c r="C37">
        <v>0</v>
      </c>
    </row>
    <row r="38" spans="1:5" x14ac:dyDescent="0.2">
      <c r="A38" t="s">
        <v>72</v>
      </c>
      <c r="C38">
        <v>0</v>
      </c>
    </row>
  </sheetData>
  <conditionalFormatting sqref="E3:E22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AAB3-3CD1-4C45-9117-6CC672EB4AC1}">
  <dimension ref="A1:I33"/>
  <sheetViews>
    <sheetView tabSelected="1" zoomScale="140" zoomScaleNormal="140" workbookViewId="0">
      <selection activeCell="K20" sqref="K20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5.5" bestFit="1" customWidth="1"/>
    <col min="4" max="4" width="6" bestFit="1" customWidth="1"/>
    <col min="5" max="5" width="7.5" customWidth="1"/>
    <col min="6" max="6" width="9.5" bestFit="1" customWidth="1"/>
    <col min="7" max="8" width="6.83203125" bestFit="1" customWidth="1"/>
    <col min="9" max="9" width="7.83203125" bestFit="1" customWidth="1"/>
  </cols>
  <sheetData>
    <row r="1" spans="1:9" x14ac:dyDescent="0.2">
      <c r="A1" s="18"/>
      <c r="B1" s="19" t="s">
        <v>100</v>
      </c>
      <c r="C1" s="21" t="s">
        <v>101</v>
      </c>
    </row>
    <row r="2" spans="1:9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2" t="s">
        <v>75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s="3">
        <v>19</v>
      </c>
      <c r="F3">
        <f>'12.19.22'!F3+'12.21.22'!F3+'12.28.22'!F3+'12.31.22'!F3+'1.7.23'!F3+'1.11.23'!F3+'1.14.23'!F3+'1.16.23'!F3+'1.18.23'!F3+'1.21.23'!F3+'1.25.23'!F3+'1.28.23'!F3+'2.1.23'!F3+'2.4.23'!F3+'2.8.23'!F3+'2.11.23'!F3+'2.15.23'!F3+'2.18.23'!F3+'2.20.23'!F3+'2.22.23'!F3</f>
        <v>3</v>
      </c>
      <c r="G3">
        <f>'12.19.22'!G3+'12.21.22'!G3+'12.28.22'!G3+'12.31.22'!G3+'1.7.23'!G3+'1.11.23'!G3+'1.14.23'!G3+'1.16.23'!G3+'1.18.23'!G3+'1.21.23'!G3+'1.25.23'!G3+'1.28.23'!G3+'2.1.23'!G3+'2.4.23'!G3+'2.8.23'!G3+'2.11.23'!G3+'2.15.23'!G3+'2.18.23'!G3+'2.20.23'!G3+'2.22.23'!G3</f>
        <v>7</v>
      </c>
      <c r="H3">
        <f>'12.19.22'!H3+'12.21.22'!H3+'12.28.22'!H3+'12.31.22'!H3+'1.7.23'!H3+'1.11.23'!H3+'1.14.23'!H3+'1.16.23'!H3+'1.18.23'!H3+'1.21.23'!H3+'1.25.23'!H3+'1.28.23'!H3+'2.1.23'!H3+'2.4.23'!H3+'2.8.23'!H3+'2.11.23'!H3+'2.15.23'!H3+'2.18.23'!H3+'2.20.23'!H3+'2.22.23'!H3</f>
        <v>3</v>
      </c>
      <c r="I3">
        <f>'12.19.22'!I3+'12.21.22'!I3+'12.28.22'!I3+'12.31.22'!I3+'1.7.23'!I3+'1.11.23'!I3+'1.14.23'!I3+'1.16.23'!I3+'1.18.23'!I3+'1.21.23'!I3+'1.25.23'!I3+'1.28.23'!I3+'2.1.23'!I3+'2.4.23'!I3+'2.8.23'!I3+'2.11.23'!I3+'2.15.23'!I3+'2.18.23'!I3+'2.20.23'!I3+'2.22.23'!I3</f>
        <v>6</v>
      </c>
    </row>
    <row r="4" spans="1:9" x14ac:dyDescent="0.2">
      <c r="A4">
        <v>3</v>
      </c>
      <c r="B4" t="s">
        <v>7</v>
      </c>
      <c r="C4" t="s">
        <v>8</v>
      </c>
      <c r="D4">
        <v>10</v>
      </c>
      <c r="E4">
        <v>20</v>
      </c>
      <c r="F4">
        <f>'12.19.22'!F4+'12.21.22'!F4+'12.28.22'!F4+'12.31.22'!F4+'1.7.23'!F4+'1.11.23'!F4+'1.14.23'!F4+'1.16.23'!F4+'1.18.23'!F4+'1.21.23'!F4+'1.25.23'!F4+'1.28.23'!F4+'2.1.23'!F4+'2.4.23'!F4+'2.8.23'!F4+'2.11.23'!F4+'2.15.23'!F4+'2.18.23'!F4+'2.20.23'!F4+'2.22.23'!F4</f>
        <v>0</v>
      </c>
      <c r="G4">
        <f>'12.19.22'!G4+'12.21.22'!G4+'12.28.22'!G4+'12.31.22'!G4+'1.7.23'!G4+'1.11.23'!G4+'1.14.23'!G4+'1.16.23'!G4+'1.18.23'!G4+'1.21.23'!G4+'1.25.23'!G4+'1.28.23'!G4+'2.1.23'!G4+'2.4.23'!G4+'2.8.23'!G4+'2.11.23'!G4+'2.15.23'!G4+'2.18.23'!G4+'2.20.23'!G4+'2.22.23'!G4</f>
        <v>0</v>
      </c>
      <c r="H4">
        <f>'12.19.22'!H4+'12.21.22'!H4+'12.28.22'!H4+'12.31.22'!H4+'1.7.23'!H4+'1.11.23'!H4+'1.14.23'!H4+'1.16.23'!H4+'1.18.23'!H4+'1.21.23'!H4+'1.25.23'!H4+'1.28.23'!H4+'2.1.23'!H4+'2.4.23'!H4+'2.8.23'!H4+'2.11.23'!H4+'2.15.23'!H4+'2.18.23'!H4+'2.20.23'!H4+'2.22.23'!H4</f>
        <v>0</v>
      </c>
      <c r="I4">
        <f>'12.19.22'!I4+'12.21.22'!I4+'12.28.22'!I4+'12.31.22'!I4+'1.7.23'!I4+'1.11.23'!I4+'1.14.23'!I4+'1.16.23'!I4+'1.18.23'!I4+'1.21.23'!I4+'1.25.23'!I4+'1.28.23'!I4+'2.1.23'!I4+'2.4.23'!I4+'2.8.23'!I4+'2.11.23'!I4+'2.15.23'!I4+'2.18.23'!I4+'2.20.23'!I4+'2.22.23'!I4</f>
        <v>0</v>
      </c>
    </row>
    <row r="5" spans="1:9" x14ac:dyDescent="0.2">
      <c r="A5">
        <v>7</v>
      </c>
      <c r="B5" s="20" t="s">
        <v>18</v>
      </c>
      <c r="C5" s="20" t="s">
        <v>19</v>
      </c>
      <c r="D5" s="20">
        <v>12</v>
      </c>
      <c r="E5">
        <v>20</v>
      </c>
      <c r="F5">
        <f>'12.19.22'!F5+'12.21.22'!F5+'12.28.22'!F5+'12.31.22'!F5+'1.7.23'!F5+'1.11.23'!F5+'1.14.23'!F5+'1.16.23'!F5+'1.18.23'!F5+'1.21.23'!F5+'1.25.23'!F5+'1.28.23'!F5+'2.1.23'!F5+'2.4.23'!F5+'2.8.23'!F5+'2.11.23'!F5+'2.15.23'!F5+'2.18.23'!F5+'2.20.23'!F5+'2.22.23'!F5</f>
        <v>7</v>
      </c>
      <c r="G5">
        <f>'12.19.22'!G5+'12.21.22'!G5+'12.28.22'!G5+'12.31.22'!G5+'1.7.23'!G5+'1.11.23'!G5+'1.14.23'!G5+'1.16.23'!G5+'1.18.23'!G5+'1.21.23'!G5+'1.25.23'!G5+'1.28.23'!G5+'2.1.23'!G5+'2.4.23'!G5+'2.8.23'!G5+'2.11.23'!G5+'2.15.23'!G5+'2.18.23'!G5+'2.20.23'!G5+'2.22.23'!G5</f>
        <v>5</v>
      </c>
      <c r="H5">
        <f>'12.19.22'!H5+'12.21.22'!H5+'12.28.22'!H5+'12.31.22'!H5+'1.7.23'!H5+'1.11.23'!H5+'1.14.23'!H5+'1.16.23'!H5+'1.18.23'!H5+'1.21.23'!H5+'1.25.23'!H5+'1.28.23'!H5+'2.1.23'!H5+'2.4.23'!H5+'2.8.23'!H5+'2.11.23'!H5+'2.15.23'!H5+'2.18.23'!H5+'2.20.23'!H5+'2.22.23'!H5</f>
        <v>2</v>
      </c>
      <c r="I5">
        <f>'12.19.22'!I5+'12.21.22'!I5+'12.28.22'!I5+'12.31.22'!I5+'1.7.23'!I5+'1.11.23'!I5+'1.14.23'!I5+'1.16.23'!I5+'1.18.23'!I5+'1.21.23'!I5+'1.25.23'!I5+'1.28.23'!I5+'2.1.23'!I5+'2.4.23'!I5+'2.8.23'!I5+'2.11.23'!I5+'2.15.23'!I5+'2.18.23'!I5+'2.20.23'!I5+'2.22.23'!I5</f>
        <v>4</v>
      </c>
    </row>
    <row r="6" spans="1:9" x14ac:dyDescent="0.2">
      <c r="A6">
        <v>8</v>
      </c>
      <c r="B6" s="20" t="s">
        <v>10</v>
      </c>
      <c r="C6" s="20" t="s">
        <v>11</v>
      </c>
      <c r="D6" s="20">
        <v>12</v>
      </c>
      <c r="E6">
        <v>20</v>
      </c>
      <c r="F6">
        <f>'12.19.22'!F6+'12.21.22'!F6+'12.28.22'!F6+'12.31.22'!F6+'1.7.23'!F6+'1.11.23'!F6+'1.14.23'!F6+'1.16.23'!F6+'1.18.23'!F6+'1.21.23'!F6+'1.25.23'!F6+'1.28.23'!F6+'2.1.23'!F6+'2.4.23'!F6+'2.8.23'!F6+'2.11.23'!F6+'2.15.23'!F6+'2.18.23'!F6+'2.20.23'!F6+'2.22.23'!F6</f>
        <v>8</v>
      </c>
      <c r="G6">
        <f>'12.19.22'!G6+'12.21.22'!G6+'12.28.22'!G6+'12.31.22'!G6+'1.7.23'!G6+'1.11.23'!G6+'1.14.23'!G6+'1.16.23'!G6+'1.18.23'!G6+'1.21.23'!G6+'1.25.23'!G6+'1.28.23'!G6+'2.1.23'!G6+'2.4.23'!G6+'2.8.23'!G6+'2.11.23'!G6+'2.15.23'!G6+'2.18.23'!G6+'2.20.23'!G6+'2.22.23'!G6</f>
        <v>3</v>
      </c>
      <c r="H6">
        <f>'12.19.22'!H6+'12.21.22'!H6+'12.28.22'!H6+'12.31.22'!H6+'1.7.23'!H6+'1.11.23'!H6+'1.14.23'!H6+'1.16.23'!H6+'1.18.23'!H6+'1.21.23'!H6+'1.25.23'!H6+'1.28.23'!H6+'2.1.23'!H6+'2.4.23'!H6+'2.8.23'!H6+'2.11.23'!H6+'2.15.23'!H6+'2.18.23'!H6+'2.20.23'!H6+'2.22.23'!H6</f>
        <v>12</v>
      </c>
      <c r="I6">
        <f>'12.19.22'!I6+'12.21.22'!I6+'12.28.22'!I6+'12.31.22'!I6+'1.7.23'!I6+'1.11.23'!I6+'1.14.23'!I6+'1.16.23'!I6+'1.18.23'!I6+'1.21.23'!I6+'1.25.23'!I6+'1.28.23'!I6+'2.1.23'!I6+'2.4.23'!I6+'2.8.23'!I6+'2.11.23'!I6+'2.15.23'!I6+'2.18.23'!I6+'2.20.23'!I6+'2.22.23'!I6</f>
        <v>25</v>
      </c>
    </row>
    <row r="7" spans="1:9" x14ac:dyDescent="0.2">
      <c r="A7">
        <v>10</v>
      </c>
      <c r="B7" t="s">
        <v>42</v>
      </c>
      <c r="C7" t="s">
        <v>43</v>
      </c>
      <c r="D7">
        <v>10</v>
      </c>
      <c r="E7">
        <v>13</v>
      </c>
      <c r="F7">
        <f>'12.19.22'!F7+'12.21.22'!F7+'12.28.22'!F7+'12.31.22'!F7+'1.7.23'!F7+'1.11.23'!F7+'1.14.23'!F7+'1.16.23'!F7+'1.18.23'!F7+'1.21.23'!F7+'1.25.23'!F7+'1.28.23'!F7+'2.1.23'!F7+'2.4.23'!F7+'2.8.23'!F7+'2.11.23'!F7+'2.15.23'!F7+'2.18.23'!F7+'2.20.23'!F7+'2.22.23'!F7</f>
        <v>0</v>
      </c>
      <c r="G7">
        <f>'12.19.22'!G7+'12.21.22'!G7+'12.28.22'!G7+'12.31.22'!G7+'1.7.23'!G7+'1.11.23'!G7+'1.14.23'!G7+'1.16.23'!G7+'1.18.23'!G7+'1.21.23'!G7+'1.25.23'!G7+'1.28.23'!G7+'2.1.23'!G7+'2.4.23'!G7+'2.8.23'!G7+'2.11.23'!G7+'2.15.23'!G7+'2.18.23'!G7+'2.20.23'!G7+'2.22.23'!G7</f>
        <v>0</v>
      </c>
      <c r="H7">
        <f>'12.19.22'!H7+'12.21.22'!H7+'12.28.22'!H7+'12.31.22'!H7+'1.7.23'!H7+'1.11.23'!H7+'1.14.23'!H7+'1.16.23'!H7+'1.18.23'!H7+'1.21.23'!H7+'1.25.23'!H7+'1.28.23'!H7+'2.1.23'!H7+'2.4.23'!H7+'2.8.23'!H7+'2.11.23'!H7+'2.15.23'!H7+'2.18.23'!H7+'2.20.23'!H7+'2.22.23'!H7</f>
        <v>0</v>
      </c>
      <c r="I7">
        <f>'12.19.22'!I7+'12.21.22'!I7+'12.28.22'!I7+'12.31.22'!I7+'1.7.23'!I7+'1.11.23'!I7+'1.14.23'!I7+'1.16.23'!I7+'1.18.23'!I7+'1.21.23'!I7+'1.25.23'!I7+'1.28.23'!I7+'2.1.23'!I7+'2.4.23'!I7+'2.8.23'!I7+'2.11.23'!I7+'2.15.23'!I7+'2.18.23'!I7+'2.20.23'!I7+'2.22.23'!I7</f>
        <v>0</v>
      </c>
    </row>
    <row r="8" spans="1:9" x14ac:dyDescent="0.2">
      <c r="A8">
        <v>11</v>
      </c>
      <c r="B8" t="s">
        <v>7</v>
      </c>
      <c r="C8" t="s">
        <v>38</v>
      </c>
      <c r="D8">
        <v>10</v>
      </c>
      <c r="E8">
        <v>20</v>
      </c>
      <c r="F8">
        <f>'12.19.22'!F8+'12.21.22'!F8+'12.28.22'!F8+'12.31.22'!F8+'1.7.23'!F8+'1.11.23'!F8+'1.14.23'!F8+'1.16.23'!F8+'1.18.23'!F8+'1.21.23'!F8+'1.25.23'!F8+'1.28.23'!F8+'2.1.23'!F8+'2.4.23'!F8+'2.8.23'!F8+'2.11.23'!F8+'2.15.23'!F8+'2.18.23'!F8+'2.20.23'!F8+'2.22.23'!F8</f>
        <v>0</v>
      </c>
      <c r="G8">
        <f>'12.19.22'!G8+'12.21.22'!G8+'12.28.22'!G8+'12.31.22'!G8+'1.7.23'!G8+'1.11.23'!G8+'1.14.23'!G8+'1.16.23'!G8+'1.18.23'!G8+'1.21.23'!G8+'1.25.23'!G8+'1.28.23'!G8+'2.1.23'!G8+'2.4.23'!G8+'2.8.23'!G8+'2.11.23'!G8+'2.15.23'!G8+'2.18.23'!G8+'2.20.23'!G8+'2.22.23'!G8</f>
        <v>1</v>
      </c>
      <c r="H8">
        <f>'12.19.22'!H8+'12.21.22'!H8+'12.28.22'!H8+'12.31.22'!H8+'1.7.23'!H8+'1.11.23'!H8+'1.14.23'!H8+'1.16.23'!H8+'1.18.23'!H8+'1.21.23'!H8+'1.25.23'!H8+'1.28.23'!H8+'2.1.23'!H8+'2.4.23'!H8+'2.8.23'!H8+'2.11.23'!H8+'2.15.23'!H8+'2.18.23'!H8+'2.20.23'!H8+'2.22.23'!H8</f>
        <v>9</v>
      </c>
      <c r="I8">
        <f>'12.19.22'!I8+'12.21.22'!I8+'12.28.22'!I8+'12.31.22'!I8+'1.7.23'!I8+'1.11.23'!I8+'1.14.23'!I8+'1.16.23'!I8+'1.18.23'!I8+'1.21.23'!I8+'1.25.23'!I8+'1.28.23'!I8+'2.1.23'!I8+'2.4.23'!I8+'2.8.23'!I8+'2.11.23'!I8+'2.15.23'!I8+'2.18.23'!I8+'2.20.23'!I8+'2.22.23'!I8</f>
        <v>18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>
        <v>14</v>
      </c>
      <c r="F9">
        <f>'12.19.22'!F9+'12.21.22'!F9+'12.28.22'!F9+'12.31.22'!F9+'1.7.23'!F9+'1.11.23'!F9+'1.14.23'!F9+'1.16.23'!F9+'1.18.23'!F9+'1.21.23'!F9+'1.25.23'!F9+'1.28.23'!F9+'2.1.23'!F9+'2.4.23'!F9+'2.8.23'!F9+'2.11.23'!F9+'2.15.23'!F9+'2.18.23'!F9+'2.20.23'!F9+'2.22.23'!F9</f>
        <v>0</v>
      </c>
      <c r="G9">
        <f>'12.19.22'!G9+'12.21.22'!G9+'12.28.22'!G9+'12.31.22'!G9+'1.7.23'!G9+'1.11.23'!G9+'1.14.23'!G9+'1.16.23'!G9+'1.18.23'!G9+'1.21.23'!G9+'1.25.23'!G9+'1.28.23'!G9+'2.1.23'!G9+'2.4.23'!G9+'2.8.23'!G9+'2.11.23'!G9+'2.15.23'!G9+'2.18.23'!G9+'2.20.23'!G9+'2.22.23'!G9</f>
        <v>0</v>
      </c>
      <c r="H9">
        <f>'12.19.22'!H9+'12.21.22'!H9+'12.28.22'!H9+'12.31.22'!H9+'1.7.23'!H9+'1.11.23'!H9+'1.14.23'!H9+'1.16.23'!H9+'1.18.23'!H9+'1.21.23'!H9+'1.25.23'!H9+'1.28.23'!H9+'2.1.23'!H9+'2.4.23'!H9+'2.8.23'!H9+'2.11.23'!H9+'2.15.23'!H9+'2.18.23'!H9+'2.20.23'!H9+'2.22.23'!H9</f>
        <v>0</v>
      </c>
      <c r="I9">
        <f>'12.19.22'!I9+'12.21.22'!I9+'12.28.22'!I9+'12.31.22'!I9+'1.7.23'!I9+'1.11.23'!I9+'1.14.23'!I9+'1.16.23'!I9+'1.18.23'!I9+'1.21.23'!I9+'1.25.23'!I9+'1.28.23'!I9+'2.1.23'!I9+'2.4.23'!I9+'2.8.23'!I9+'2.11.23'!I9+'2.15.23'!I9+'2.18.23'!I9+'2.20.23'!I9+'2.22.23'!I9</f>
        <v>0</v>
      </c>
    </row>
    <row r="10" spans="1:9" x14ac:dyDescent="0.2">
      <c r="A10">
        <v>15</v>
      </c>
      <c r="B10" t="s">
        <v>7</v>
      </c>
      <c r="C10" t="s">
        <v>33</v>
      </c>
      <c r="D10">
        <v>9</v>
      </c>
      <c r="E10">
        <v>16</v>
      </c>
      <c r="F10">
        <f>'12.19.22'!F10+'12.21.22'!F10+'12.28.22'!F10+'12.31.22'!F10+'1.7.23'!F10+'1.11.23'!F10+'1.14.23'!F10+'1.16.23'!F10+'1.18.23'!F10+'1.21.23'!F10+'1.25.23'!F10+'1.28.23'!F10+'2.1.23'!F10+'2.4.23'!F10+'2.8.23'!F10+'2.11.23'!F10+'2.15.23'!F10+'2.18.23'!F10+'2.20.23'!F10+'2.22.23'!F10</f>
        <v>0</v>
      </c>
      <c r="G10">
        <f>'12.19.22'!G10+'12.21.22'!G10+'12.28.22'!G10+'12.31.22'!G10+'1.7.23'!G10+'1.11.23'!G10+'1.14.23'!G10+'1.16.23'!G10+'1.18.23'!G10+'1.21.23'!G10+'1.25.23'!G10+'1.28.23'!G10+'2.1.23'!G10+'2.4.23'!G10+'2.8.23'!G10+'2.11.23'!G10+'2.15.23'!G10+'2.18.23'!G10+'2.20.23'!G10+'2.22.23'!G10</f>
        <v>0</v>
      </c>
      <c r="H10">
        <f>'12.19.22'!H10+'12.21.22'!H10+'12.28.22'!H10+'12.31.22'!H10+'1.7.23'!H10+'1.11.23'!H10+'1.14.23'!H10+'1.16.23'!H10+'1.18.23'!H10+'1.21.23'!H10+'1.25.23'!H10+'1.28.23'!H10+'2.1.23'!H10+'2.4.23'!H10+'2.8.23'!H10+'2.11.23'!H10+'2.15.23'!H10+'2.18.23'!H10+'2.20.23'!H10+'2.22.23'!H10</f>
        <v>0</v>
      </c>
      <c r="I10">
        <f>'12.19.22'!I10+'12.21.22'!I10+'12.28.22'!I10+'12.31.22'!I10+'1.7.23'!I10+'1.11.23'!I10+'1.14.23'!I10+'1.16.23'!I10+'1.18.23'!I10+'1.21.23'!I10+'1.25.23'!I10+'1.28.23'!I10+'2.1.23'!I10+'2.4.23'!I10+'2.8.23'!I10+'2.11.23'!I10+'2.15.23'!I10+'2.18.23'!I10+'2.20.23'!I10+'2.22.23'!I10</f>
        <v>0</v>
      </c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>
        <v>20</v>
      </c>
      <c r="F11">
        <f>'12.19.22'!F11+'12.21.22'!F11+'12.28.22'!F11+'12.31.22'!F11+'1.7.23'!F11+'1.11.23'!F11+'1.14.23'!F11+'1.16.23'!F11+'1.18.23'!F11+'1.21.23'!F11+'1.25.23'!F11+'1.28.23'!F11+'2.1.23'!F11+'2.4.23'!F11+'2.8.23'!F11+'2.11.23'!F11+'2.15.23'!F11+'2.18.23'!F11+'2.20.23'!F11+'2.22.23'!F11</f>
        <v>4</v>
      </c>
      <c r="G11">
        <f>'12.19.22'!G11+'12.21.22'!G11+'12.28.22'!G11+'12.31.22'!G11+'1.7.23'!G11+'1.11.23'!G11+'1.14.23'!G11+'1.16.23'!G11+'1.18.23'!G11+'1.21.23'!G11+'1.25.23'!G11+'1.28.23'!G11+'2.1.23'!G11+'2.4.23'!G11+'2.8.23'!G11+'2.11.23'!G11+'2.15.23'!G11+'2.18.23'!G11+'2.20.23'!G11+'2.22.23'!G11</f>
        <v>9</v>
      </c>
      <c r="H11">
        <f>'12.19.22'!H11+'12.21.22'!H11+'12.28.22'!H11+'12.31.22'!H11+'1.7.23'!H11+'1.11.23'!H11+'1.14.23'!H11+'1.16.23'!H11+'1.18.23'!H11+'1.21.23'!H11+'1.25.23'!H11+'1.28.23'!H11+'2.1.23'!H11+'2.4.23'!H11+'2.8.23'!H11+'2.11.23'!H11+'2.15.23'!H11+'2.18.23'!H11+'2.20.23'!H11+'2.22.23'!H11</f>
        <v>4</v>
      </c>
      <c r="I11">
        <f>'12.19.22'!I11+'12.21.22'!I11+'12.28.22'!I11+'12.31.22'!I11+'1.7.23'!I11+'1.11.23'!I11+'1.14.23'!I11+'1.16.23'!I11+'1.18.23'!I11+'1.21.23'!I11+'1.25.23'!I11+'1.28.23'!I11+'2.1.23'!I11+'2.4.23'!I11+'2.8.23'!I11+'2.11.23'!I11+'2.15.23'!I11+'2.18.23'!I11+'2.20.23'!I11+'2.22.23'!I11</f>
        <v>8</v>
      </c>
    </row>
    <row r="12" spans="1:9" x14ac:dyDescent="0.2">
      <c r="A12">
        <v>21</v>
      </c>
      <c r="B12" s="20" t="s">
        <v>14</v>
      </c>
      <c r="C12" s="20" t="s">
        <v>15</v>
      </c>
      <c r="D12" s="20">
        <v>12</v>
      </c>
      <c r="E12">
        <v>19</v>
      </c>
      <c r="F12">
        <f>'12.19.22'!F12+'12.21.22'!F12+'12.28.22'!F12+'12.31.22'!F12+'1.7.23'!F12+'1.11.23'!F12+'1.14.23'!F12+'1.16.23'!F12+'1.18.23'!F12+'1.21.23'!F12+'1.25.23'!F12+'1.28.23'!F12+'2.1.23'!F12+'2.4.23'!F12+'2.8.23'!F12+'2.11.23'!F12+'2.15.23'!F12+'2.18.23'!F12+'2.20.23'!F12+'2.22.23'!F12</f>
        <v>1</v>
      </c>
      <c r="G12">
        <f>'12.19.22'!G12+'12.21.22'!G12+'12.28.22'!G12+'12.31.22'!G12+'1.7.23'!G12+'1.11.23'!G12+'1.14.23'!G12+'1.16.23'!G12+'1.18.23'!G12+'1.21.23'!G12+'1.25.23'!G12+'1.28.23'!G12+'2.1.23'!G12+'2.4.23'!G12+'2.8.23'!G12+'2.11.23'!G12+'2.15.23'!G12+'2.18.23'!G12+'2.20.23'!G12+'2.22.23'!G12</f>
        <v>1</v>
      </c>
      <c r="H12">
        <f>'12.19.22'!H12+'12.21.22'!H12+'12.28.22'!H12+'12.31.22'!H12+'1.7.23'!H12+'1.11.23'!H12+'1.14.23'!H12+'1.16.23'!H12+'1.18.23'!H12+'1.21.23'!H12+'1.25.23'!H12+'1.28.23'!H12+'2.1.23'!H12+'2.4.23'!H12+'2.8.23'!H12+'2.11.23'!H12+'2.15.23'!H12+'2.18.23'!H12+'2.20.23'!H12+'2.22.23'!H12</f>
        <v>10</v>
      </c>
      <c r="I12">
        <f>'12.19.22'!I12+'12.21.22'!I12+'12.28.22'!I12+'12.31.22'!I12+'1.7.23'!I12+'1.11.23'!I12+'1.14.23'!I12+'1.16.23'!I12+'1.18.23'!I12+'1.21.23'!I12+'1.25.23'!I12+'1.28.23'!I12+'2.1.23'!I12+'2.4.23'!I12+'2.8.23'!I12+'2.11.23'!I12+'2.15.23'!I12+'2.18.23'!I12+'2.20.23'!I12+'2.22.23'!I12</f>
        <v>55</v>
      </c>
    </row>
    <row r="13" spans="1:9" x14ac:dyDescent="0.2">
      <c r="A13">
        <v>22</v>
      </c>
      <c r="B13" t="s">
        <v>7</v>
      </c>
      <c r="C13" t="s">
        <v>26</v>
      </c>
      <c r="D13">
        <v>9</v>
      </c>
      <c r="E13">
        <v>20</v>
      </c>
      <c r="F13">
        <f>'12.19.22'!F13+'12.21.22'!F13+'12.28.22'!F13+'12.31.22'!F13+'1.7.23'!F13+'1.11.23'!F13+'1.14.23'!F13+'1.16.23'!F13+'1.18.23'!F13+'1.21.23'!F13+'1.25.23'!F13+'1.28.23'!F13+'2.1.23'!F13+'2.4.23'!F13+'2.8.23'!F13+'2.11.23'!F13+'2.15.23'!F13+'2.18.23'!F13+'2.20.23'!F13+'2.22.23'!F13</f>
        <v>0</v>
      </c>
      <c r="G13">
        <f>'12.19.22'!G13+'12.21.22'!G13+'12.28.22'!G13+'12.31.22'!G13+'1.7.23'!G13+'1.11.23'!G13+'1.14.23'!G13+'1.16.23'!G13+'1.18.23'!G13+'1.21.23'!G13+'1.25.23'!G13+'1.28.23'!G13+'2.1.23'!G13+'2.4.23'!G13+'2.8.23'!G13+'2.11.23'!G13+'2.15.23'!G13+'2.18.23'!G13+'2.20.23'!G13+'2.22.23'!G13</f>
        <v>0</v>
      </c>
      <c r="H13">
        <f>'12.19.22'!H13+'12.21.22'!H13+'12.28.22'!H13+'12.31.22'!H13+'1.7.23'!H13+'1.11.23'!H13+'1.14.23'!H13+'1.16.23'!H13+'1.18.23'!H13+'1.21.23'!H13+'1.25.23'!H13+'1.28.23'!H13+'2.1.23'!H13+'2.4.23'!H13+'2.8.23'!H13+'2.11.23'!H13+'2.15.23'!H13+'2.18.23'!H13+'2.20.23'!H13+'2.22.23'!H13</f>
        <v>0</v>
      </c>
      <c r="I13">
        <f>'12.19.22'!I13+'12.21.22'!I13+'12.28.22'!I13+'12.31.22'!I13+'1.7.23'!I13+'1.11.23'!I13+'1.14.23'!I13+'1.16.23'!I13+'1.18.23'!I13+'1.21.23'!I13+'1.25.23'!I13+'1.28.23'!I13+'2.1.23'!I13+'2.4.23'!I13+'2.8.23'!I13+'2.11.23'!I13+'2.15.23'!I13+'2.18.23'!I13+'2.20.23'!I13+'2.22.23'!I13</f>
        <v>0</v>
      </c>
    </row>
    <row r="14" spans="1:9" x14ac:dyDescent="0.2">
      <c r="A14">
        <v>23</v>
      </c>
      <c r="B14" t="s">
        <v>36</v>
      </c>
      <c r="C14" t="s">
        <v>37</v>
      </c>
      <c r="D14">
        <v>9</v>
      </c>
      <c r="E14">
        <v>20</v>
      </c>
      <c r="F14">
        <f>'12.19.22'!F14+'12.21.22'!F14+'12.28.22'!F14+'12.31.22'!F14+'1.7.23'!F14+'1.11.23'!F14+'1.14.23'!F14+'1.16.23'!F14+'1.18.23'!F14+'1.21.23'!F14+'1.25.23'!F14+'1.28.23'!F14+'2.1.23'!F14+'2.4.23'!F14+'2.8.23'!F14+'2.11.23'!F14+'2.15.23'!F14+'2.18.23'!F14+'2.20.23'!F14+'2.22.23'!F14</f>
        <v>0</v>
      </c>
      <c r="G14">
        <f>'12.19.22'!G14+'12.21.22'!G14+'12.28.22'!G14+'12.31.22'!G14+'1.7.23'!G14+'1.11.23'!G14+'1.14.23'!G14+'1.16.23'!G14+'1.18.23'!G14+'1.21.23'!G14+'1.25.23'!G14+'1.28.23'!G14+'2.1.23'!G14+'2.4.23'!G14+'2.8.23'!G14+'2.11.23'!G14+'2.15.23'!G14+'2.18.23'!G14+'2.20.23'!G14+'2.22.23'!G14</f>
        <v>1</v>
      </c>
      <c r="H14">
        <f>'12.19.22'!H14+'12.21.22'!H14+'12.28.22'!H14+'12.31.22'!H14+'1.7.23'!H14+'1.11.23'!H14+'1.14.23'!H14+'1.16.23'!H14+'1.18.23'!H14+'1.21.23'!H14+'1.25.23'!H14+'1.28.23'!H14+'2.1.23'!H14+'2.4.23'!H14+'2.8.23'!H14+'2.11.23'!H14+'2.15.23'!H14+'2.18.23'!H14+'2.20.23'!H14+'2.22.23'!H14</f>
        <v>2</v>
      </c>
      <c r="I14">
        <f>'12.19.22'!I14+'12.21.22'!I14+'12.28.22'!I14+'12.31.22'!I14+'1.7.23'!I14+'1.11.23'!I14+'1.14.23'!I14+'1.16.23'!I14+'1.18.23'!I14+'1.21.23'!I14+'1.25.23'!I14+'1.28.23'!I14+'2.1.23'!I14+'2.4.23'!I14+'2.8.23'!I14+'2.11.23'!I14+'2.15.23'!I14+'2.18.23'!I14+'2.20.23'!I14+'2.22.23'!I14</f>
        <v>12</v>
      </c>
    </row>
    <row r="16" spans="1:9" x14ac:dyDescent="0.2">
      <c r="A16">
        <v>4</v>
      </c>
      <c r="B16" t="s">
        <v>16</v>
      </c>
      <c r="C16" t="s">
        <v>17</v>
      </c>
      <c r="D16">
        <v>10</v>
      </c>
      <c r="E16">
        <v>20</v>
      </c>
      <c r="F16">
        <f>'12.19.22'!F16+'12.21.22'!F16+'12.28.22'!F16+'12.31.22'!F16+'1.7.23'!F16+'1.11.23'!F16+'1.14.23'!F16+'1.16.23'!F16+'1.18.23'!F16+'1.21.23'!F16+'1.25.23'!F16+'1.28.23'!F16+'2.1.23'!F16+'2.4.23'!F16+'2.8.23'!F16+'2.11.23'!F16+'2.15.23'!F16+'2.18.23'!F16+'2.20.23'!F16+'2.22.23'!F16</f>
        <v>5</v>
      </c>
      <c r="G16">
        <f>'12.19.22'!G16+'12.21.22'!G16+'12.28.22'!G16+'12.31.22'!G16+'1.7.23'!G16+'1.11.23'!G16+'1.14.23'!G16+'1.16.23'!G16+'1.18.23'!G16+'1.21.23'!G16+'1.25.23'!G16+'1.28.23'!G16+'2.1.23'!G16+'2.4.23'!G16+'2.8.23'!G16+'2.11.23'!G16+'2.15.23'!G16+'2.18.23'!G16+'2.20.23'!G16+'2.22.23'!G16</f>
        <v>4</v>
      </c>
      <c r="H16">
        <f>'12.19.22'!H16+'12.21.22'!H16+'12.28.22'!H16+'12.31.22'!H16+'1.7.23'!H16+'1.11.23'!H16+'1.14.23'!H16+'1.16.23'!H16+'1.18.23'!H16+'1.21.23'!H16+'1.25.23'!H16+'1.28.23'!H16+'2.1.23'!H16+'2.4.23'!H16+'2.8.23'!H16+'2.11.23'!H16+'2.15.23'!H16+'2.18.23'!H16+'2.20.23'!H16+'2.22.23'!H16</f>
        <v>1</v>
      </c>
      <c r="I16">
        <f>'12.19.22'!I16+'12.21.22'!I16+'12.28.22'!I16+'12.31.22'!I16+'1.7.23'!I16+'1.11.23'!I16+'1.14.23'!I16+'1.16.23'!I16+'1.18.23'!I16+'1.21.23'!I16+'1.25.23'!I16+'1.28.23'!I16+'2.1.23'!I16+'2.4.23'!I16+'2.8.23'!I16+'2.11.23'!I16+'2.15.23'!I16+'2.18.23'!I16+'2.20.23'!I16+'2.22.23'!I16</f>
        <v>2</v>
      </c>
    </row>
    <row r="17" spans="1:9" x14ac:dyDescent="0.2">
      <c r="A17">
        <v>5</v>
      </c>
      <c r="B17" t="s">
        <v>27</v>
      </c>
      <c r="C17" t="s">
        <v>28</v>
      </c>
      <c r="D17">
        <v>10</v>
      </c>
      <c r="E17">
        <v>19</v>
      </c>
      <c r="F17">
        <f>'12.19.22'!F17+'12.21.22'!F17+'12.28.22'!F17+'12.31.22'!F17+'1.7.23'!F17+'1.11.23'!F17+'1.14.23'!F17+'1.16.23'!F17+'1.18.23'!F17+'1.21.23'!F17+'1.25.23'!F17+'1.28.23'!F17+'2.1.23'!F17+'2.4.23'!F17+'2.8.23'!F17+'2.11.23'!F17+'2.15.23'!F17+'2.18.23'!F17+'2.20.23'!F17+'2.22.23'!F17</f>
        <v>0</v>
      </c>
      <c r="G17">
        <f>'12.19.22'!G17+'12.21.22'!G17+'12.28.22'!G17+'12.31.22'!G17+'1.7.23'!G17+'1.11.23'!G17+'1.14.23'!G17+'1.16.23'!G17+'1.18.23'!G17+'1.21.23'!G17+'1.25.23'!G17+'1.28.23'!G17+'2.1.23'!G17+'2.4.23'!G17+'2.8.23'!G17+'2.11.23'!G17+'2.15.23'!G17+'2.18.23'!G17+'2.20.23'!G17+'2.22.23'!G17</f>
        <v>0</v>
      </c>
      <c r="H17">
        <f>'12.19.22'!H17+'12.21.22'!H17+'12.28.22'!H17+'12.31.22'!H17+'1.7.23'!H17+'1.11.23'!H17+'1.14.23'!H17+'1.16.23'!H17+'1.18.23'!H17+'1.21.23'!H17+'1.25.23'!H17+'1.28.23'!H17+'2.1.23'!H17+'2.4.23'!H17+'2.8.23'!H17+'2.11.23'!H17+'2.15.23'!H17+'2.18.23'!H17+'2.20.23'!H17+'2.22.23'!H17</f>
        <v>0</v>
      </c>
      <c r="I17">
        <f>'12.19.22'!I17+'12.21.22'!I17+'12.28.22'!I17+'12.31.22'!I17+'1.7.23'!I17+'1.11.23'!I17+'1.14.23'!I17+'1.16.23'!I17+'1.18.23'!I17+'1.21.23'!I17+'1.25.23'!I17+'1.28.23'!I17+'2.1.23'!I17+'2.4.23'!I17+'2.8.23'!I17+'2.11.23'!I17+'2.15.23'!I17+'2.18.23'!I17+'2.20.23'!I17+'2.22.23'!I17</f>
        <v>0</v>
      </c>
    </row>
    <row r="18" spans="1:9" x14ac:dyDescent="0.2">
      <c r="A18">
        <v>14</v>
      </c>
      <c r="B18" t="s">
        <v>34</v>
      </c>
      <c r="C18" t="s">
        <v>35</v>
      </c>
      <c r="D18">
        <v>9</v>
      </c>
      <c r="E18">
        <v>18</v>
      </c>
      <c r="F18">
        <f>'12.19.22'!F18+'12.21.22'!F18+'12.28.22'!F18+'12.31.22'!F18+'1.7.23'!F18+'1.11.23'!F18+'1.14.23'!F18+'1.16.23'!F18+'1.18.23'!F18+'1.21.23'!F18+'1.25.23'!F18+'1.28.23'!F18+'2.1.23'!F18+'2.4.23'!F18+'2.8.23'!F18+'2.11.23'!F18+'2.15.23'!F18+'2.18.23'!F18+'2.20.23'!F18+'2.22.23'!F18</f>
        <v>0</v>
      </c>
      <c r="G18">
        <f>'12.19.22'!G18+'12.21.22'!G18+'12.28.22'!G18+'12.31.22'!G18+'1.7.23'!G18+'1.11.23'!G18+'1.14.23'!G18+'1.16.23'!G18+'1.18.23'!G18+'1.21.23'!G18+'1.25.23'!G18+'1.28.23'!G18+'2.1.23'!G18+'2.4.23'!G18+'2.8.23'!G18+'2.11.23'!G18+'2.15.23'!G18+'2.18.23'!G18+'2.20.23'!G18+'2.22.23'!G18</f>
        <v>0</v>
      </c>
      <c r="H18">
        <f>'12.19.22'!H18+'12.21.22'!H18+'12.28.22'!H18+'12.31.22'!H18+'1.7.23'!H18+'1.11.23'!H18+'1.14.23'!H18+'1.16.23'!H18+'1.18.23'!H18+'1.21.23'!H18+'1.25.23'!H18+'1.28.23'!H18+'2.1.23'!H18+'2.4.23'!H18+'2.8.23'!H18+'2.11.23'!H18+'2.15.23'!H18+'2.18.23'!H18+'2.20.23'!H18+'2.22.23'!H18</f>
        <v>1</v>
      </c>
      <c r="I18">
        <f>'12.19.22'!I18+'12.21.22'!I18+'12.28.22'!I18+'12.31.22'!I18+'1.7.23'!I18+'1.11.23'!I18+'1.14.23'!I18+'1.16.23'!I18+'1.18.23'!I18+'1.21.23'!I18+'1.25.23'!I18+'1.28.23'!I18+'2.1.23'!I18+'2.4.23'!I18+'2.8.23'!I18+'2.11.23'!I18+'2.15.23'!I18+'2.18.23'!I18+'2.20.23'!I18+'2.22.23'!I18</f>
        <v>2</v>
      </c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>
        <v>20</v>
      </c>
      <c r="F19">
        <f>'12.19.22'!F19+'12.21.22'!F19+'12.28.22'!F19+'12.31.22'!F19+'1.7.23'!F19+'1.11.23'!F19+'1.14.23'!F19+'1.16.23'!F19+'1.18.23'!F19+'1.21.23'!F19+'1.25.23'!F19+'1.28.23'!F19+'2.1.23'!F19+'2.4.23'!F19+'2.8.23'!F19+'2.11.23'!F19+'2.15.23'!F19+'2.18.23'!F19+'2.20.23'!F19+'2.22.23'!F19</f>
        <v>16</v>
      </c>
      <c r="G19">
        <f>'12.19.22'!G19+'12.21.22'!G19+'12.28.22'!G19+'12.31.22'!G19+'1.7.23'!G19+'1.11.23'!G19+'1.14.23'!G19+'1.16.23'!G19+'1.18.23'!G19+'1.21.23'!G19+'1.25.23'!G19+'1.28.23'!G19+'2.1.23'!G19+'2.4.23'!G19+'2.8.23'!G19+'2.11.23'!G19+'2.15.23'!G19+'2.18.23'!G19+'2.20.23'!G19+'2.22.23'!G19</f>
        <v>7</v>
      </c>
      <c r="H19">
        <f>'12.19.22'!H19+'12.21.22'!H19+'12.28.22'!H19+'12.31.22'!H19+'1.7.23'!H19+'1.11.23'!H19+'1.14.23'!H19+'1.16.23'!H19+'1.18.23'!H19+'1.21.23'!H19+'1.25.23'!H19+'1.28.23'!H19+'2.1.23'!H19+'2.4.23'!H19+'2.8.23'!H19+'2.11.23'!H19+'2.15.23'!H19+'2.18.23'!H19+'2.20.23'!H19+'2.22.23'!H19</f>
        <v>5</v>
      </c>
      <c r="I19">
        <f>'12.19.22'!I19+'12.21.22'!I19+'12.28.22'!I19+'12.31.22'!I19+'1.7.23'!I19+'1.11.23'!I19+'1.14.23'!I19+'1.16.23'!I19+'1.18.23'!I19+'1.21.23'!I19+'1.25.23'!I19+'1.28.23'!I19+'2.1.23'!I19+'2.4.23'!I19+'2.8.23'!I19+'2.11.23'!I19+'2.15.23'!I19+'2.18.23'!I19+'2.20.23'!I19+'2.22.23'!I19</f>
        <v>13</v>
      </c>
    </row>
    <row r="20" spans="1:9" x14ac:dyDescent="0.2">
      <c r="A20">
        <v>19</v>
      </c>
      <c r="B20" s="20" t="s">
        <v>22</v>
      </c>
      <c r="C20" s="20" t="s">
        <v>21</v>
      </c>
      <c r="D20" s="20">
        <v>12</v>
      </c>
      <c r="E20">
        <v>20</v>
      </c>
      <c r="F20">
        <f>'12.19.22'!F20+'12.21.22'!F20+'12.28.22'!F20+'12.31.22'!F20+'1.7.23'!F20+'1.11.23'!F20+'1.14.23'!F20+'1.16.23'!F20+'1.18.23'!F20+'1.21.23'!F20+'1.25.23'!F20+'1.28.23'!F20+'2.1.23'!F20+'2.4.23'!F20+'2.8.23'!F20+'2.11.23'!F20+'2.15.23'!F20+'2.18.23'!F20+'2.20.23'!F20+'2.22.23'!F20</f>
        <v>2</v>
      </c>
      <c r="G20">
        <f>'12.19.22'!G20+'12.21.22'!G20+'12.28.22'!G20+'12.31.22'!G20+'1.7.23'!G20+'1.11.23'!G20+'1.14.23'!G20+'1.16.23'!G20+'1.18.23'!G20+'1.21.23'!G20+'1.25.23'!G20+'1.28.23'!G20+'2.1.23'!G20+'2.4.23'!G20+'2.8.23'!G20+'2.11.23'!G20+'2.15.23'!G20+'2.18.23'!G20+'2.20.23'!G20+'2.22.23'!G20</f>
        <v>2</v>
      </c>
      <c r="H20">
        <f>'12.19.22'!H20+'12.21.22'!H20+'12.28.22'!H20+'12.31.22'!H20+'1.7.23'!H20+'1.11.23'!H20+'1.14.23'!H20+'1.16.23'!H20+'1.18.23'!H20+'1.21.23'!H20+'1.25.23'!H20+'1.28.23'!H20+'2.1.23'!H20+'2.4.23'!H20+'2.8.23'!H20+'2.11.23'!H20+'2.15.23'!H20+'2.18.23'!H20+'2.20.23'!H20+'2.22.23'!H20</f>
        <v>10</v>
      </c>
      <c r="I20">
        <f>'12.19.22'!I20+'12.21.22'!I20+'12.28.22'!I20+'12.31.22'!I20+'1.7.23'!I20+'1.11.23'!I20+'1.14.23'!I20+'1.16.23'!I20+'1.18.23'!I20+'1.21.23'!I20+'1.25.23'!I20+'1.28.23'!I20+'2.1.23'!I20+'2.4.23'!I20+'2.8.23'!I20+'2.11.23'!I20+'2.15.23'!I20+'2.18.23'!I20+'2.20.23'!I20+'2.22.23'!I20</f>
        <v>20</v>
      </c>
    </row>
    <row r="21" spans="1:9" x14ac:dyDescent="0.2">
      <c r="A21">
        <v>24</v>
      </c>
      <c r="B21" s="20" t="s">
        <v>12</v>
      </c>
      <c r="C21" s="20" t="s">
        <v>13</v>
      </c>
      <c r="D21" s="20">
        <v>12</v>
      </c>
      <c r="E21">
        <v>20</v>
      </c>
      <c r="F21">
        <f>'12.19.22'!F21+'12.21.22'!F21+'12.28.22'!F21+'12.31.22'!F21+'1.7.23'!F21+'1.11.23'!F21+'1.14.23'!F21+'1.16.23'!F21+'1.18.23'!F21+'1.21.23'!F21+'1.25.23'!F21+'1.28.23'!F21+'2.1.23'!F21+'2.4.23'!F21+'2.8.23'!F21+'2.11.23'!F21+'2.15.23'!F21+'2.18.23'!F21+'2.20.23'!F21+'2.22.23'!F21</f>
        <v>2</v>
      </c>
      <c r="G21">
        <f>'12.19.22'!G21+'12.21.22'!G21+'12.28.22'!G21+'12.31.22'!G21+'1.7.23'!G21+'1.11.23'!G21+'1.14.23'!G21+'1.16.23'!G21+'1.18.23'!G21+'1.21.23'!G21+'1.25.23'!G21+'1.28.23'!G21+'2.1.23'!G21+'2.4.23'!G21+'2.8.23'!G21+'2.11.23'!G21+'2.15.23'!G21+'2.18.23'!G21+'2.20.23'!G21+'2.22.23'!G21</f>
        <v>3</v>
      </c>
      <c r="H21">
        <f>'12.19.22'!H21+'12.21.22'!H21+'12.28.22'!H21+'12.31.22'!H21+'1.7.23'!H21+'1.11.23'!H21+'1.14.23'!H21+'1.16.23'!H21+'1.18.23'!H21+'1.21.23'!H21+'1.25.23'!H21+'1.28.23'!H21+'2.1.23'!H21+'2.4.23'!H21+'2.8.23'!H21+'2.11.23'!H21+'2.15.23'!H21+'2.18.23'!H21+'2.20.23'!H21+'2.22.23'!H21</f>
        <v>5</v>
      </c>
      <c r="I21">
        <f>'12.19.22'!I21+'12.21.22'!I21+'12.28.22'!I21+'12.31.22'!I21+'1.7.23'!I21+'1.11.23'!I21+'1.14.23'!I21+'1.16.23'!I21+'1.18.23'!I21+'1.21.23'!I21+'1.25.23'!I21+'1.28.23'!I21+'2.1.23'!I21+'2.4.23'!I21+'2.8.23'!I21+'2.11.23'!I21+'2.15.23'!I21+'2.18.23'!I21+'2.20.23'!I21+'2.22.23'!I21</f>
        <v>18</v>
      </c>
    </row>
    <row r="22" spans="1:9" x14ac:dyDescent="0.2">
      <c r="A22">
        <v>25</v>
      </c>
      <c r="B22" t="s">
        <v>4</v>
      </c>
      <c r="C22" t="s">
        <v>5</v>
      </c>
      <c r="D22">
        <v>11</v>
      </c>
      <c r="E22">
        <v>20</v>
      </c>
      <c r="F22">
        <f>'12.19.22'!F22+'12.21.22'!F22+'12.28.22'!F22+'12.31.22'!F22+'1.7.23'!F22+'1.11.23'!F22+'1.14.23'!F22+'1.16.23'!F22+'1.18.23'!F22+'1.21.23'!F22+'1.25.23'!F22+'1.28.23'!F22+'2.1.23'!F22+'2.4.23'!F22+'2.8.23'!F22+'2.11.23'!F22+'2.15.23'!F22+'2.18.23'!F22+'2.20.23'!F22+'2.22.23'!F22</f>
        <v>0</v>
      </c>
      <c r="G22">
        <f>'12.19.22'!G22+'12.21.22'!G22+'12.28.22'!G22+'12.31.22'!G22+'1.7.23'!G22+'1.11.23'!G22+'1.14.23'!G22+'1.16.23'!G22+'1.18.23'!G22+'1.21.23'!G22+'1.25.23'!G22+'1.28.23'!G22+'2.1.23'!G22+'2.4.23'!G22+'2.8.23'!G22+'2.11.23'!G22+'2.15.23'!G22+'2.18.23'!G22+'2.20.23'!G22+'2.22.23'!G22</f>
        <v>0</v>
      </c>
      <c r="H22">
        <f>'12.19.22'!H22+'12.21.22'!H22+'12.28.22'!H22+'12.31.22'!H22+'1.7.23'!H22+'1.11.23'!H22+'1.14.23'!H22+'1.16.23'!H22+'1.18.23'!H22+'1.21.23'!H22+'1.25.23'!H22+'1.28.23'!H22+'2.1.23'!H22+'2.4.23'!H22+'2.8.23'!H22+'2.11.23'!H22+'2.15.23'!H22+'2.18.23'!H22+'2.20.23'!H22+'2.22.23'!H22</f>
        <v>0</v>
      </c>
      <c r="I22">
        <f>'12.19.22'!I22+'12.21.22'!I22+'12.28.22'!I22+'12.31.22'!I22+'1.7.23'!I22+'1.11.23'!I22+'1.14.23'!I22+'1.16.23'!I22+'1.18.23'!I22+'1.21.23'!I22+'1.25.23'!I22+'1.28.23'!I22+'2.1.23'!I22+'2.4.23'!I22+'2.8.23'!I22+'2.11.23'!I22+'2.15.23'!I22+'2.18.23'!I22+'2.20.23'!I22+'2.22.23'!I22</f>
        <v>0</v>
      </c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  <c r="I24" s="10" t="s">
        <v>93</v>
      </c>
    </row>
    <row r="25" spans="1:9" x14ac:dyDescent="0.2">
      <c r="A25">
        <v>1</v>
      </c>
      <c r="B25" s="20" t="s">
        <v>30</v>
      </c>
      <c r="C25" s="20" t="s">
        <v>31</v>
      </c>
      <c r="D25" s="20">
        <v>12</v>
      </c>
      <c r="E25" t="s">
        <v>46</v>
      </c>
      <c r="F25" s="5">
        <f>'12.19.22'!F25+'12.21.22'!F25+'12.28.22'!F25+'12.31.22'!F25+'1.7.23'!F25+'1.11.23'!F25+'1.14.23'!F25+'1.16.23'!F25+'1.18.23'!F25+'1.21.23'!F25+'1.25.23'!F25+'1.28.23'!F25+'2.1.23'!F25+'2.4.23'!F25+'2.8.23'!F25+'2.11.23'!F25+'2.15.23'!F25+'2.18.23'!F25+'2.20.23'!F25+'2.22.23'!F25</f>
        <v>318</v>
      </c>
      <c r="G25" s="5">
        <f>'12.19.22'!G25+'12.21.22'!G25+'12.28.22'!G25+'12.31.22'!G25+'1.7.23'!G25+'1.11.23'!G25+'1.14.23'!G25+'1.16.23'!G25+'1.18.23'!G25+'1.21.23'!G25+'1.25.23'!G25+'1.28.23'!G25+'2.1.23'!G25+'2.4.23'!G25+'2.8.23'!G25+'2.11.23'!G25+'2.15.23'!G25+'2.18.23'!G25+'2.20.23'!G25+'2.22.23'!G25</f>
        <v>34</v>
      </c>
      <c r="H25" s="5">
        <f>'12.19.22'!H25+'12.21.22'!H25+'12.28.22'!H25+'12.31.22'!H25+'1.7.23'!H25+'1.11.23'!H25+'1.14.23'!H25+'1.16.23'!H25+'1.18.23'!H25+'1.21.23'!H25+'1.25.23'!H25+'1.28.23'!H25+'2.1.23'!H25+'2.4.23'!H25+'2.8.23'!H25+'2.11.23'!H25+'2.15.23'!H25+'2.18.23'!H25+'2.20.23'!H25+'2.22.23'!H25</f>
        <v>207</v>
      </c>
      <c r="I25" s="11">
        <f>(H25-G25)/H25</f>
        <v>0.83574879227053145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f>'12.19.22'!F26+'12.21.22'!F26+'12.28.22'!F26+'12.31.22'!F26+'1.7.23'!F26+'1.11.23'!F26+'1.14.23'!F26+'1.16.23'!F26+'1.18.23'!F26+'1.21.23'!F26+'1.25.23'!F26+'1.28.23'!F26+'2.1.23'!F26+'2.4.23'!F26+'2.8.23'!F26+'2.11.23'!F26+'2.15.23'!F26+'2.18.23'!F26+'2.20.23'!F26+'2.22.23'!F26</f>
        <v>577.57999999999993</v>
      </c>
      <c r="G26" s="5">
        <f>'12.19.22'!G26+'12.21.22'!G26+'12.28.22'!G26+'12.31.22'!G26+'1.7.23'!G26+'1.11.23'!G26+'1.14.23'!G26+'1.16.23'!G26+'1.18.23'!G26+'1.21.23'!G26+'1.25.23'!G26+'1.28.23'!G26+'2.1.23'!G26+'2.4.23'!G26+'2.8.23'!G26+'2.11.23'!G26+'2.15.23'!G26+'2.18.23'!G26+'2.20.23'!G26+'2.22.23'!G26</f>
        <v>45</v>
      </c>
      <c r="H26" s="5">
        <f>'12.19.22'!H26+'12.21.22'!H26+'12.28.22'!H26+'12.31.22'!H26+'1.7.23'!H26+'1.11.23'!H26+'1.14.23'!H26+'1.16.23'!H26+'1.18.23'!H26+'1.21.23'!H26+'1.25.23'!H26+'1.28.23'!H26+'2.1.23'!H26+'2.4.23'!H26+'2.8.23'!H26+'2.11.23'!H26+'2.15.23'!H26+'2.18.23'!H26+'2.20.23'!H26+'2.22.23'!H26</f>
        <v>353</v>
      </c>
      <c r="I26" s="12">
        <f>(H26-G26)/H26</f>
        <v>0.87252124645892348</v>
      </c>
    </row>
    <row r="28" spans="1:9" x14ac:dyDescent="0.2">
      <c r="A28" s="16"/>
      <c r="B28" s="16"/>
      <c r="C28" s="27"/>
      <c r="D28" s="16"/>
      <c r="E28" s="16"/>
      <c r="F28" s="16"/>
      <c r="G28" s="16"/>
      <c r="H28" s="16"/>
    </row>
    <row r="33" spans="3:6" x14ac:dyDescent="0.2">
      <c r="C33" s="8"/>
      <c r="D33" s="8"/>
      <c r="E33" s="8"/>
      <c r="F33" s="8"/>
    </row>
  </sheetData>
  <conditionalFormatting sqref="C30:F30">
    <cfRule type="cellIs" dxfId="25" priority="1" operator="lessThan">
      <formula>0</formula>
    </cfRule>
  </conditionalFormatting>
  <conditionalFormatting sqref="E3:E22">
    <cfRule type="cellIs" dxfId="24" priority="4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8984-D9CE-6A44-B3E3-30D1A5FE8BC0}">
  <dimension ref="A1:J27"/>
  <sheetViews>
    <sheetView zoomScale="147" zoomScaleNormal="147" workbookViewId="0">
      <selection activeCell="A15" sqref="A15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5.5" bestFit="1" customWidth="1"/>
    <col min="4" max="4" width="6" bestFit="1" customWidth="1"/>
    <col min="5" max="5" width="7.5" customWidth="1"/>
    <col min="6" max="6" width="9.5" bestFit="1" customWidth="1"/>
    <col min="7" max="8" width="6.83203125" bestFit="1" customWidth="1"/>
    <col min="9" max="9" width="7.83203125" bestFit="1" customWidth="1"/>
  </cols>
  <sheetData>
    <row r="1" spans="1:10" x14ac:dyDescent="0.2">
      <c r="A1" s="1" t="s">
        <v>54</v>
      </c>
      <c r="B1" s="1"/>
      <c r="C1" s="6" t="s">
        <v>62</v>
      </c>
      <c r="D1" s="1">
        <v>2</v>
      </c>
      <c r="E1" s="1">
        <v>3</v>
      </c>
      <c r="F1" s="1" t="s">
        <v>68</v>
      </c>
      <c r="G1" s="16"/>
      <c r="H1" s="16"/>
      <c r="I1" s="22"/>
      <c r="J1" s="22"/>
    </row>
    <row r="2" spans="1:10" x14ac:dyDescent="0.2">
      <c r="A2" t="s">
        <v>55</v>
      </c>
      <c r="C2">
        <f>'12.19.22'!C29+'12.21.22'!C29+'12.28.22'!C29+'12.31.22'!C29+'1.7.23'!C29+'1.11.23'!C29+'1.14.23'!C29+'1.16.23'!C29+'1.18.23'!C29+'1.21.23'!C29+'1.25.23'!C29+'1.28.23'!C29+'2.1.23'!C29+'2.4.23'!C29+'2.8.23'!C29+'2.11.23'!C29+'2.15.23'!C29+'2.18.23'!C29+'2.20.23'!C29+'2.22.23'!C29</f>
        <v>13</v>
      </c>
      <c r="D2">
        <f>'12.19.22'!D29+'12.21.22'!D29+'12.28.22'!D29+'12.31.22'!D29+'1.7.23'!D29+'1.11.23'!D29+'1.14.23'!D29+'1.16.23'!D29+'1.18.23'!D29+'1.21.23'!D29+'1.25.23'!D29+'1.28.23'!D29+'2.1.23'!D29+'2.4.23'!D29+'2.8.23'!D29+'2.11.23'!D29+'2.15.23'!D29+'2.18.23'!D29+'2.20.23'!D29+'2.22.23'!D29</f>
        <v>9</v>
      </c>
      <c r="E2">
        <f>'12.19.22'!E29+'12.21.22'!E29+'12.28.22'!E29+'12.31.22'!E29+'1.7.23'!E29+'1.11.23'!E29+'1.14.23'!E29+'1.16.23'!E29+'1.18.23'!E29+'1.21.23'!E29+'1.25.23'!E29+'1.28.23'!E29+'2.1.23'!E29+'2.4.23'!E29+'2.8.23'!E29+'2.11.23'!E29+'2.15.23'!E29+'2.18.23'!E29+'2.20.23'!E29+'2.22.23'!E29</f>
        <v>26</v>
      </c>
      <c r="F2">
        <f>'12.19.22'!F29+'12.21.22'!F29+'12.28.22'!F29+'12.31.22'!F29+'1.7.23'!F29+'1.11.23'!F29+'1.14.23'!F29+'1.16.23'!F29+'1.18.23'!F29+'1.21.23'!F29+'1.25.23'!F29+'1.28.23'!F29+'2.1.23'!F29+'2.4.23'!F29+'2.8.23'!F29+'2.11.23'!F29+'2.15.23'!F29+'2.18.23'!F29+'2.20.23'!F29+'2.22.23'!F29</f>
        <v>0</v>
      </c>
      <c r="I2" s="23"/>
      <c r="J2" s="22"/>
    </row>
    <row r="3" spans="1:10" x14ac:dyDescent="0.2">
      <c r="A3" s="10" t="s">
        <v>92</v>
      </c>
      <c r="B3" s="9"/>
      <c r="C3" s="16">
        <f>C2-C4</f>
        <v>-15</v>
      </c>
      <c r="D3" s="16">
        <f>D2-D4</f>
        <v>-18</v>
      </c>
      <c r="E3" s="16">
        <f>E2-E4</f>
        <v>0</v>
      </c>
      <c r="F3" s="16">
        <f>F2-F4</f>
        <v>-1</v>
      </c>
      <c r="I3" s="22"/>
      <c r="J3" s="22"/>
    </row>
    <row r="4" spans="1:10" x14ac:dyDescent="0.2">
      <c r="A4" t="s">
        <v>56</v>
      </c>
      <c r="C4">
        <f>'12.19.22'!C30+'12.21.22'!C30+'12.28.22'!C30+'12.31.22'!C30+'1.7.23'!C30+'1.11.23'!C30+'1.14.23'!C30+'1.16.23'!C30+'1.18.23'!C30+'1.21.23'!C30+'1.25.23'!C30+'1.28.23'!C30+'2.1.23'!C30+'2.4.23'!C30+'2.8.23'!C30+'2.11.23'!C30+'2.15.23'!C30+'2.18.23'!C30+'2.20.23'!C30+'2.22.23'!C30</f>
        <v>28</v>
      </c>
      <c r="D4">
        <f>'12.19.22'!D30+'12.21.22'!D30+'12.28.22'!D30+'12.31.22'!D30+'1.7.23'!D30+'1.11.23'!D30+'1.14.23'!D30+'1.16.23'!D30+'1.18.23'!D30+'1.21.23'!D30+'1.25.23'!D30+'1.28.23'!D30+'2.1.23'!D30+'2.4.23'!D30+'2.8.23'!D30+'2.11.23'!D30+'2.15.23'!D30+'2.18.23'!D30+'2.20.23'!D30+'2.22.23'!D30</f>
        <v>27</v>
      </c>
      <c r="E4">
        <f>'12.19.22'!E30+'12.21.22'!E30+'12.28.22'!E30+'12.31.22'!E30+'1.7.23'!E30+'1.11.23'!E30+'1.14.23'!E30+'1.16.23'!E30+'1.18.23'!E30+'1.21.23'!E30+'1.25.23'!E30+'1.28.23'!E30+'2.1.23'!E30+'2.4.23'!E30+'2.8.23'!E30+'2.11.23'!E30+'2.15.23'!E30+'2.18.23'!E30+'2.20.23'!E30+'2.22.23'!E30</f>
        <v>26</v>
      </c>
      <c r="F4">
        <f>'12.19.22'!F30+'12.21.22'!F30+'12.28.22'!F30+'12.31.22'!F30+'1.7.23'!F30+'1.11.23'!F30+'1.14.23'!F30+'1.16.23'!F30+'1.18.23'!F30+'1.21.23'!F30+'1.25.23'!F30+'1.28.23'!F30+'2.1.23'!F30+'2.4.23'!F30+'2.8.23'!F30+'2.11.23'!F30+'2.15.23'!F30+'2.18.23'!F30+'2.20.23'!F30+'2.22.23'!F30</f>
        <v>1</v>
      </c>
      <c r="I4" s="22"/>
      <c r="J4" s="22"/>
    </row>
    <row r="5" spans="1:10" x14ac:dyDescent="0.2">
      <c r="A5" t="s">
        <v>57</v>
      </c>
      <c r="C5">
        <f>'12.19.22'!C31+'12.21.22'!C31+'12.28.22'!C31+'12.31.22'!C31+'1.7.23'!C31+'1.11.23'!C31+'1.14.23'!C31+'1.16.23'!C31+'1.18.23'!C31+'1.21.23'!C31+'1.25.23'!C31+'1.28.23'!C31+'2.1.23'!C31+'2.4.23'!C31+'2.8.23'!C31+'2.11.23'!C31+'2.15.23'!C31+'2.18.23'!C31+'2.20.23'!C31+'2.22.23'!C31</f>
        <v>23</v>
      </c>
      <c r="D5">
        <f>'12.19.22'!D31+'12.21.22'!D31+'12.28.22'!D31+'12.31.22'!D31+'1.7.23'!D31+'1.11.23'!D31+'1.14.23'!D31+'1.16.23'!D31+'1.18.23'!D31+'1.21.23'!D31+'1.25.23'!D31+'1.28.23'!D31+'2.1.23'!D31+'2.4.23'!D31+'2.8.23'!D31+'2.11.23'!D31+'2.15.23'!D31+'2.18.23'!D31+'2.20.23'!D31+'2.22.23'!D31</f>
        <v>25</v>
      </c>
      <c r="E5">
        <f>'12.19.22'!E31+'12.21.22'!E31+'12.28.22'!E31+'12.31.22'!E31+'1.7.23'!E31+'1.11.23'!E31+'1.14.23'!E31+'1.16.23'!E31+'1.18.23'!E31+'1.21.23'!E31+'1.25.23'!E31+'1.28.23'!E31+'2.1.23'!E31+'2.4.23'!E31+'2.8.23'!E31+'2.11.23'!E31+'2.15.23'!E31+'2.18.23'!E31+'2.20.23'!E31+'2.22.23'!E31</f>
        <v>16</v>
      </c>
      <c r="F5">
        <f>'12.19.22'!F31+'12.21.22'!F31+'12.28.22'!F31+'12.31.22'!F31+'1.7.23'!F31+'1.11.23'!F31+'1.14.23'!F31+'1.16.23'!F31+'1.18.23'!F31+'1.21.23'!F31+'1.25.23'!F31+'1.28.23'!F31+'2.1.23'!F31+'2.4.23'!F31+'2.8.23'!F31+'2.11.23'!F31+'2.15.23'!F31+'2.18.23'!F31+'2.20.23'!F31+'2.22.23'!F31</f>
        <v>2</v>
      </c>
      <c r="I5" s="22"/>
      <c r="J5" s="22"/>
    </row>
    <row r="6" spans="1:10" x14ac:dyDescent="0.2">
      <c r="A6" t="s">
        <v>63</v>
      </c>
      <c r="C6" s="8">
        <f>'12.19.22'!C32+'12.21.22'!C32+'12.28.22'!C32+'12.31.22'!C32+'1.7.23'!C32+'1.11.23'!C32+'1.14.23'!C32+'1.16.23'!C32+'1.18.23'!C32+'1.21.23'!C32+'1.25.23'!C32+'1.28.23'!C32+'2.1.23'!C32+'2.4.23'!C32+'2.8.23'!C32+'2.11.23'!C32+'2.15.23'!C32+'2.18.23'!C32+'2.20.23'!C32+'2.22.23'!C32</f>
        <v>51.166666666666671</v>
      </c>
      <c r="D6" s="8">
        <f>'12.19.22'!D32+'12.21.22'!D32+'12.28.22'!D32+'12.31.22'!D32+'1.7.23'!D32+'1.11.23'!D32+'1.14.23'!D32+'1.16.23'!D32+'1.18.23'!D32+'1.21.23'!D32+'1.25.23'!D32+'1.28.23'!D32+'2.1.23'!D32+'2.4.23'!D32+'2.8.23'!D32+'2.11.23'!D32+'2.15.23'!D32+'2.18.23'!D32+'2.20.23'!D32+'2.22.23'!D32</f>
        <v>46.083333333333336</v>
      </c>
      <c r="E6" s="8">
        <f>'12.19.22'!E32+'12.21.22'!E32+'12.28.22'!E32+'12.31.22'!E32+'1.7.23'!E32+'1.11.23'!E32+'1.14.23'!E32+'1.16.23'!E32+'1.18.23'!E32+'1.21.23'!E32+'1.25.23'!E32+'1.28.23'!E32+'2.1.23'!E32+'2.4.23'!E32+'2.8.23'!E32+'2.11.23'!E32+'2.15.23'!E32+'2.18.23'!E32+'2.20.23'!E32+'2.22.23'!E32</f>
        <v>66.166666666666657</v>
      </c>
      <c r="F6" s="8">
        <f>'12.19.22'!F32+'12.21.22'!F32+'12.28.22'!F32+'12.31.22'!F32+'1.7.23'!F32+'1.11.23'!F32+'1.14.23'!F32+'1.16.23'!F32+'1.18.23'!F32+'1.21.23'!F32+'1.25.23'!F32+'1.28.23'!F32+'2.1.23'!F32+'2.4.23'!F32+'2.8.23'!F32+'2.11.23'!F32+'2.15.23'!F32+'2.18.23'!F32+'2.20.23'!F32+'2.22.23'!F32</f>
        <v>4</v>
      </c>
      <c r="I6" s="22"/>
      <c r="J6" s="22"/>
    </row>
    <row r="7" spans="1:10" s="16" customFormat="1" x14ac:dyDescent="0.2">
      <c r="A7" s="10" t="s">
        <v>104</v>
      </c>
      <c r="B7" s="10"/>
      <c r="C7" s="28">
        <f>C6/C5</f>
        <v>2.2246376811594204</v>
      </c>
      <c r="D7" s="28">
        <f>D6/D5</f>
        <v>1.8433333333333335</v>
      </c>
      <c r="E7" s="28">
        <f>E6/E5</f>
        <v>4.1354166666666661</v>
      </c>
      <c r="F7" s="28">
        <f>F6/F5</f>
        <v>2</v>
      </c>
      <c r="I7" s="23"/>
      <c r="J7" s="23"/>
    </row>
    <row r="8" spans="1:10" x14ac:dyDescent="0.2">
      <c r="A8" t="s">
        <v>61</v>
      </c>
      <c r="C8">
        <f>'12.19.22'!C33+'12.21.22'!C33+'12.28.22'!C33+'12.31.22'!C33+'1.7.23'!C33+'1.11.23'!C33+'1.14.23'!C33+'1.16.23'!C33+'1.18.23'!C33+'1.21.23'!C33+'1.25.23'!C33+'1.28.23'!C33+'2.1.23'!C33+'2.4.23'!C33+'2.8.23'!C33+'2.11.23'!C33+'2.15.23'!C33+'2.18.23'!C33+'2.20.23'!C33+'2.22.23'!C33</f>
        <v>2</v>
      </c>
      <c r="D8">
        <f>'12.19.22'!D33+'12.21.22'!D33+'12.28.22'!D33+'12.31.22'!D33+'1.7.23'!D33+'1.11.23'!D33+'1.14.23'!D33+'1.16.23'!D33+'1.18.23'!D33+'1.21.23'!D33+'1.25.23'!D33+'1.28.23'!D33+'2.1.23'!D33+'2.4.23'!D33+'2.8.23'!D33+'2.11.23'!D33+'2.15.23'!D33+'2.18.23'!D33+'2.20.23'!D33+'2.22.23'!D33</f>
        <v>2</v>
      </c>
      <c r="E8">
        <f>'12.19.22'!E33+'12.21.22'!E33+'12.28.22'!E33+'12.31.22'!E33+'1.7.23'!E33+'1.11.23'!E33+'1.14.23'!E33+'1.16.23'!E33+'1.18.23'!E33+'1.21.23'!E33+'1.25.23'!E33+'1.28.23'!E33+'2.1.23'!E33+'2.4.23'!E33+'2.8.23'!E33+'2.11.23'!E33+'2.15.23'!E33+'2.18.23'!E33+'2.20.23'!E33+'2.22.23'!E33</f>
        <v>1</v>
      </c>
      <c r="F8">
        <f>'12.19.22'!F33+'12.21.22'!F33+'12.28.22'!F33+'12.31.22'!F33+'1.7.23'!F33+'1.11.23'!F33+'1.14.23'!F33+'1.16.23'!F33+'1.18.23'!F33+'1.21.23'!F33+'1.25.23'!F33+'1.28.23'!F33+'2.1.23'!F33+'2.4.23'!F33+'2.8.23'!F33+'2.11.23'!F33+'2.15.23'!F33+'2.18.23'!F33+'2.20.23'!F33+'2.22.23'!F33</f>
        <v>0</v>
      </c>
      <c r="I8" s="22"/>
      <c r="J8" s="22"/>
    </row>
    <row r="9" spans="1:10" x14ac:dyDescent="0.2">
      <c r="A9" t="s">
        <v>58</v>
      </c>
      <c r="C9">
        <f>'12.19.22'!C34+'12.21.22'!C34+'12.28.22'!C34+'12.31.22'!C34+'1.7.23'!C34+'1.11.23'!C34+'1.14.23'!C34+'1.16.23'!C34+'1.18.23'!C34+'1.21.23'!C34+'1.25.23'!C34+'1.28.23'!C34+'2.1.23'!C34+'2.4.23'!C34+'2.8.23'!C34+'2.11.23'!C34+'2.15.23'!C34+'2.18.23'!C34+'2.20.23'!C34+'2.22.23'!C34</f>
        <v>1</v>
      </c>
      <c r="D9">
        <f>'12.19.22'!D34+'12.21.22'!D34+'12.28.22'!D34+'12.31.22'!D34+'1.7.23'!D34+'1.11.23'!D34+'1.14.23'!D34+'1.16.23'!D34+'1.18.23'!D34+'1.21.23'!D34+'1.25.23'!D34+'1.28.23'!D34+'2.1.23'!D34+'2.4.23'!D34+'2.8.23'!D34+'2.11.23'!D34+'2.15.23'!D34+'2.18.23'!D34+'2.20.23'!D34+'2.22.23'!D34</f>
        <v>1</v>
      </c>
      <c r="E9">
        <f>'12.19.22'!E34+'12.21.22'!E34+'12.28.22'!E34+'12.31.22'!E34+'1.7.23'!E34+'1.11.23'!E34+'1.14.23'!E34+'1.16.23'!E34+'1.18.23'!E34+'1.21.23'!E34+'1.25.23'!E34+'1.28.23'!E34+'2.1.23'!E34+'2.4.23'!E34+'2.8.23'!E34+'2.11.23'!E34+'2.15.23'!E34+'2.18.23'!E34+'2.20.23'!E34+'2.22.23'!E34</f>
        <v>0</v>
      </c>
      <c r="F9">
        <f>'12.19.22'!F34+'12.21.22'!F34+'12.28.22'!F34+'12.31.22'!F34+'1.7.23'!F34+'1.11.23'!F34+'1.14.23'!F34+'1.16.23'!F34+'1.18.23'!F34+'1.21.23'!F34+'1.25.23'!F34+'1.28.23'!F34+'2.1.23'!F34+'2.4.23'!F34+'2.8.23'!F34+'2.11.23'!F34+'2.15.23'!F34+'2.18.23'!F34+'2.20.23'!F34+'2.22.23'!F34</f>
        <v>1</v>
      </c>
      <c r="I9" s="22"/>
      <c r="J9" s="22"/>
    </row>
    <row r="10" spans="1:10" x14ac:dyDescent="0.2">
      <c r="A10" t="s">
        <v>59</v>
      </c>
      <c r="C10">
        <f>'12.19.22'!C35+'12.21.22'!C35+'12.28.22'!C35+'12.31.22'!C35+'1.7.23'!C35+'1.11.23'!C35+'1.14.23'!C35+'1.16.23'!C35+'1.18.23'!C35+'1.21.23'!C35+'1.25.23'!C35+'1.28.23'!C35+'2.1.23'!C35+'2.4.23'!C35+'2.8.23'!C35+'2.11.23'!C35+'2.15.23'!C35+'2.18.23'!C35+'2.20.23'!C35+'2.22.23'!C35</f>
        <v>7</v>
      </c>
      <c r="D10">
        <f>'12.19.22'!D35+'12.21.22'!D35+'12.28.22'!D35+'12.31.22'!D35+'1.7.23'!D35+'1.11.23'!D35+'1.14.23'!D35+'1.16.23'!D35+'1.18.23'!D35+'1.21.23'!D35+'1.25.23'!D35+'1.28.23'!D35+'2.1.23'!D35+'2.4.23'!D35+'2.8.23'!D35+'2.11.23'!D35+'2.15.23'!D35+'2.18.23'!D35+'2.20.23'!D35+'2.22.23'!D35</f>
        <v>6</v>
      </c>
      <c r="E10">
        <f>'12.19.22'!E35+'12.21.22'!E35+'12.28.22'!E35+'12.31.22'!E35+'1.7.23'!E35+'1.11.23'!E35+'1.14.23'!E35+'1.16.23'!E35+'1.18.23'!E35+'1.21.23'!E35+'1.25.23'!E35+'1.28.23'!E35+'2.1.23'!E35+'2.4.23'!E35+'2.8.23'!E35+'2.11.23'!E35+'2.15.23'!E35+'2.18.23'!E35+'2.20.23'!E35+'2.22.23'!E35</f>
        <v>3</v>
      </c>
      <c r="F10">
        <f>'12.19.22'!F35+'12.21.22'!F35+'12.28.22'!F35+'12.31.22'!F35+'1.7.23'!F35+'1.11.23'!F35+'1.14.23'!F35+'1.16.23'!F35+'1.18.23'!F35+'1.21.23'!F35+'1.25.23'!F35+'1.28.23'!F35+'2.1.23'!F35+'2.4.23'!F35+'2.8.23'!F35+'2.11.23'!F35+'2.15.23'!F35+'2.18.23'!F35+'2.20.23'!F35+'2.22.23'!F35</f>
        <v>0</v>
      </c>
      <c r="I10" s="22"/>
      <c r="J10" s="22"/>
    </row>
    <row r="11" spans="1:10" x14ac:dyDescent="0.2">
      <c r="A11" t="s">
        <v>60</v>
      </c>
      <c r="C11">
        <f>'12.19.22'!C36+'12.21.22'!C36+'12.28.22'!C36+'12.31.22'!C36+'1.7.23'!C36+'1.11.23'!C36+'1.14.23'!C36+'1.16.23'!C36+'1.18.23'!C36+'1.21.23'!C36+'1.25.23'!C36+'1.28.23'!C36+'2.1.23'!C36+'2.4.23'!C36+'2.8.23'!C36+'2.11.23'!C36+'2.15.23'!C36+'2.18.23'!C36+'2.20.23'!C36+'2.22.23'!C36</f>
        <v>1</v>
      </c>
      <c r="D11">
        <f>'12.19.22'!D36+'12.21.22'!D36+'12.28.22'!D36+'12.31.22'!D36+'1.7.23'!D36+'1.11.23'!D36+'1.14.23'!D36+'1.16.23'!D36+'1.18.23'!D36+'1.21.23'!D36+'1.25.23'!D36+'1.28.23'!D36+'2.1.23'!D36+'2.4.23'!D36+'2.8.23'!D36+'2.11.23'!D36+'2.15.23'!D36+'2.18.23'!D36+'2.20.23'!D36+'2.22.23'!D36</f>
        <v>1</v>
      </c>
      <c r="E11">
        <f>'12.19.22'!E36+'12.21.22'!E36+'12.28.22'!E36+'12.31.22'!E36+'1.7.23'!E36+'1.11.23'!E36+'1.14.23'!E36+'1.16.23'!E36+'1.18.23'!E36+'1.21.23'!E36+'1.25.23'!E36+'1.28.23'!E36+'2.1.23'!E36+'2.4.23'!E36+'2.8.23'!E36+'2.11.23'!E36+'2.15.23'!E36+'2.18.23'!E36+'2.20.23'!E36+'2.22.23'!E36</f>
        <v>0</v>
      </c>
      <c r="F11">
        <f>'12.19.22'!F36+'12.21.22'!F36+'12.28.22'!F36+'12.31.22'!F36+'1.7.23'!F36+'1.11.23'!F36+'1.14.23'!F36+'1.16.23'!F36+'1.18.23'!F36+'1.21.23'!F36+'1.25.23'!F36+'1.28.23'!F36+'2.1.23'!F36+'2.4.23'!F36+'2.8.23'!F36+'2.11.23'!F36+'2.15.23'!F36+'2.18.23'!F36+'2.20.23'!F36+'2.22.23'!F36</f>
        <v>0</v>
      </c>
      <c r="I11" s="22"/>
      <c r="J11" s="22"/>
    </row>
    <row r="12" spans="1:10" x14ac:dyDescent="0.2">
      <c r="A12" t="s">
        <v>67</v>
      </c>
      <c r="C12">
        <f>'12.19.22'!C37+'12.21.22'!C37+'12.28.22'!C37+'12.31.22'!C37+'1.7.23'!C37+'1.11.23'!C37+'1.14.23'!C37+'1.16.23'!C37+'1.18.23'!C37+'1.21.23'!C37+'1.25.23'!C37+'1.28.23'!C37+'2.1.23'!C37+'2.4.23'!C37+'2.8.23'!C37+'2.11.23'!C37+'2.15.23'!C37+'2.18.23'!C37+'2.20.23'!C37+'2.22.23'!C37</f>
        <v>3</v>
      </c>
      <c r="D12">
        <f>'12.19.22'!D37+'12.21.22'!D37+'12.28.22'!D37+'12.31.22'!D37+'1.7.23'!D37+'1.11.23'!D37+'1.14.23'!D37+'1.16.23'!D37+'1.18.23'!D37+'1.21.23'!D37+'1.25.23'!D37+'1.28.23'!D37+'2.1.23'!D37+'2.4.23'!D37+'2.8.23'!D37+'2.11.23'!D37+'2.15.23'!D37+'2.18.23'!D37+'2.20.23'!D37+'2.22.23'!D37</f>
        <v>0</v>
      </c>
      <c r="E12">
        <f>'12.19.22'!E37+'12.21.22'!E37+'12.28.22'!E37+'12.31.22'!E37+'1.7.23'!E37+'1.11.23'!E37+'1.14.23'!E37+'1.16.23'!E37+'1.18.23'!E37+'1.21.23'!E37+'1.25.23'!E37+'1.28.23'!E37+'2.1.23'!E37+'2.4.23'!E37+'2.8.23'!E37+'2.11.23'!E37+'2.15.23'!E37+'2.18.23'!E37+'2.20.23'!E37+'2.22.23'!E37</f>
        <v>0</v>
      </c>
      <c r="F12">
        <f>'12.19.22'!F37+'12.21.22'!F37+'12.28.22'!F37+'12.31.22'!F37+'1.7.23'!F37+'1.11.23'!F37+'1.14.23'!F37+'1.16.23'!F37+'1.18.23'!F37+'1.21.23'!F37+'1.25.23'!F37+'1.28.23'!F37+'2.1.23'!F37+'2.4.23'!F37+'2.8.23'!F37+'2.11.23'!F37+'2.15.23'!F37+'2.18.23'!F37+'2.20.23'!F37+'2.22.23'!F37</f>
        <v>0</v>
      </c>
      <c r="I12" s="22"/>
      <c r="J12" s="22"/>
    </row>
    <row r="13" spans="1:10" x14ac:dyDescent="0.2">
      <c r="A13" t="s">
        <v>72</v>
      </c>
      <c r="C13">
        <f>'12.19.22'!C38+'12.21.22'!C38+'12.28.22'!C38+'12.31.22'!C38+'1.7.23'!C38+'1.11.23'!C38+'1.14.23'!C38+'1.16.23'!C38+'1.18.23'!C38+'1.21.23'!C38+'1.25.23'!C38+'1.28.23'!C38+'2.1.23'!C38+'2.4.23'!C38+'2.8.23'!C38+'2.11.23'!C38+'2.15.23'!C38+'2.18.23'!C38+'2.20.23'!C38+'2.22.23'!C38</f>
        <v>2</v>
      </c>
      <c r="D13">
        <f>'12.19.22'!D38+'12.21.22'!D38+'12.28.22'!D38+'12.31.22'!D38+'1.7.23'!D38+'1.11.23'!D38+'1.14.23'!D38+'1.16.23'!D38+'1.18.23'!D38+'1.21.23'!D38+'1.25.23'!D38+'1.28.23'!D38+'2.1.23'!D38+'2.4.23'!D38+'2.8.23'!D38+'2.11.23'!D38+'2.15.23'!D38+'2.18.23'!D38+'2.20.23'!D38+'2.22.23'!D38</f>
        <v>0</v>
      </c>
      <c r="E13">
        <f>'12.19.22'!E38+'12.21.22'!E38+'12.28.22'!E38+'12.31.22'!E38+'1.7.23'!E38+'1.11.23'!E38+'1.14.23'!E38+'1.16.23'!E38+'1.18.23'!E38+'1.21.23'!E38+'1.25.23'!E38+'1.28.23'!E38+'2.1.23'!E38+'2.4.23'!E38+'2.8.23'!E38+'2.11.23'!E38+'2.15.23'!E38+'2.18.23'!E38+'2.20.23'!E38+'2.22.23'!E38</f>
        <v>0</v>
      </c>
      <c r="F13">
        <f>'12.19.22'!F38+'12.21.22'!F38+'12.28.22'!F38+'12.31.22'!F38+'1.7.23'!F38+'1.11.23'!F38+'1.14.23'!F38+'1.16.23'!F38+'1.18.23'!F38+'1.21.23'!F38+'1.25.23'!F38+'1.28.23'!F38+'2.1.23'!F38+'2.4.23'!F38+'2.8.23'!F38+'2.11.23'!F38+'2.15.23'!F38+'2.18.23'!F38+'2.20.23'!F38+'2.22.23'!F38</f>
        <v>0</v>
      </c>
      <c r="I13" s="22"/>
      <c r="J13" s="22"/>
    </row>
    <row r="14" spans="1:10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 x14ac:dyDescent="0.2">
      <c r="A15" s="23" t="s">
        <v>105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0" x14ac:dyDescent="0.2">
      <c r="A16" t="s">
        <v>106</v>
      </c>
      <c r="B16" s="22"/>
      <c r="C16" s="22"/>
      <c r="D16" s="22"/>
      <c r="E16" s="22"/>
      <c r="F16" s="22"/>
      <c r="G16" s="22"/>
      <c r="H16" s="22"/>
      <c r="I16" s="22"/>
      <c r="J16" s="22"/>
    </row>
    <row r="17" spans="1:10" x14ac:dyDescent="0.2">
      <c r="A17" s="22" t="s">
        <v>107</v>
      </c>
      <c r="B17" s="22"/>
      <c r="C17" s="22"/>
      <c r="D17" s="22"/>
      <c r="E17" s="22"/>
      <c r="F17" s="22"/>
      <c r="G17" s="22"/>
      <c r="H17" s="22"/>
      <c r="I17" s="22"/>
      <c r="J17" s="22"/>
    </row>
    <row r="18" spans="1:10" x14ac:dyDescent="0.2">
      <c r="A18" s="22" t="s">
        <v>108</v>
      </c>
      <c r="B18" s="22"/>
      <c r="C18" s="22"/>
      <c r="D18" s="22"/>
      <c r="E18" s="22"/>
      <c r="F18" s="22"/>
      <c r="G18" s="22"/>
      <c r="H18" s="22"/>
      <c r="I18" s="22"/>
      <c r="J18" s="22"/>
    </row>
    <row r="19" spans="1:10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spans="1:10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 spans="1:10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</row>
    <row r="24" spans="1:10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</row>
    <row r="25" spans="1:10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2"/>
    </row>
    <row r="26" spans="1:10" x14ac:dyDescent="0.2">
      <c r="A26" s="22"/>
      <c r="B26" s="22"/>
      <c r="C26" s="22"/>
      <c r="D26" s="22"/>
      <c r="E26" s="22"/>
      <c r="F26" s="24"/>
      <c r="G26" s="24"/>
      <c r="H26" s="24"/>
      <c r="I26" s="25"/>
      <c r="J26" s="22"/>
    </row>
    <row r="27" spans="1:10" x14ac:dyDescent="0.2">
      <c r="A27" s="22"/>
      <c r="B27" s="22"/>
      <c r="C27" s="22"/>
      <c r="D27" s="22"/>
      <c r="E27" s="22"/>
      <c r="F27" s="24"/>
      <c r="G27" s="24"/>
      <c r="H27" s="24"/>
      <c r="I27" s="26"/>
      <c r="J27" s="22"/>
    </row>
  </sheetData>
  <conditionalFormatting sqref="C3:F3">
    <cfRule type="cellIs" dxfId="23" priority="4" operator="lessThan">
      <formula>0</formula>
    </cfRule>
  </conditionalFormatting>
  <conditionalFormatting sqref="C7: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ellIs" dxfId="22" priority="1" operator="greaterThan">
      <formula>-1</formula>
    </cfRule>
  </conditionalFormatting>
  <conditionalFormatting sqref="E14:E23">
    <cfRule type="cellIs" dxfId="21" priority="5" operator="equal">
      <formula>"NO"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7501-9E82-F747-AAD8-F34320EAB354}">
  <dimension ref="A1:O33"/>
  <sheetViews>
    <sheetView zoomScale="90" zoomScaleNormal="90" workbookViewId="0">
      <selection activeCell="K15" sqref="K15"/>
    </sheetView>
  </sheetViews>
  <sheetFormatPr baseColWidth="10" defaultRowHeight="15" x14ac:dyDescent="0.2"/>
  <sheetData>
    <row r="1" spans="1:15" ht="29" x14ac:dyDescent="0.35">
      <c r="A1" s="32" t="s">
        <v>112</v>
      </c>
    </row>
    <row r="2" spans="1:15" ht="21" x14ac:dyDescent="0.25">
      <c r="A2" s="31" t="s">
        <v>113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21" x14ac:dyDescent="0.25">
      <c r="O3" s="31"/>
    </row>
    <row r="4" spans="1:15" ht="21" x14ac:dyDescent="0.25">
      <c r="A4" s="31" t="s">
        <v>114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6" spans="1:15" ht="21" x14ac:dyDescent="0.25">
      <c r="A6" s="31" t="s">
        <v>110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ht="21" x14ac:dyDescent="0.25"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21" x14ac:dyDescent="0.25">
      <c r="A8" s="31" t="s">
        <v>115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ht="21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21" x14ac:dyDescent="0.25">
      <c r="A10" s="31" t="s">
        <v>111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ht="2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ht="21" x14ac:dyDescent="0.25">
      <c r="A12" s="31" t="s">
        <v>116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 ht="2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 ht="2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ht="2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ht="2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2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ht="2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ht="2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ht="2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ht="2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ht="2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ht="2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ht="2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2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ht="2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ht="2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ht="2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ht="2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ht="2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ht="2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pans="1:15" ht="16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ht="16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5DBA-6A87-9A4A-948F-C1C32EF51E8D}">
  <dimension ref="A1:H3"/>
  <sheetViews>
    <sheetView zoomScale="90" zoomScaleNormal="90" workbookViewId="0">
      <selection activeCell="J37" sqref="J37"/>
    </sheetView>
  </sheetViews>
  <sheetFormatPr baseColWidth="10" defaultRowHeight="15" x14ac:dyDescent="0.2"/>
  <sheetData>
    <row r="1" spans="1:8" ht="24" x14ac:dyDescent="0.3">
      <c r="A1" s="33" t="s">
        <v>109</v>
      </c>
      <c r="H1" s="30" t="s">
        <v>105</v>
      </c>
    </row>
    <row r="2" spans="1:8" ht="16" x14ac:dyDescent="0.2">
      <c r="H2" s="34" t="s">
        <v>118</v>
      </c>
    </row>
    <row r="3" spans="1:8" ht="16" x14ac:dyDescent="0.2">
      <c r="H3" s="34" t="s">
        <v>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5773-2699-6640-BF14-3D2EEEF91A22}">
  <dimension ref="A1:C5"/>
  <sheetViews>
    <sheetView zoomScale="173" zoomScaleNormal="173" workbookViewId="0">
      <selection activeCell="D14" sqref="D14"/>
    </sheetView>
  </sheetViews>
  <sheetFormatPr baseColWidth="10" defaultRowHeight="15" x14ac:dyDescent="0.2"/>
  <cols>
    <col min="1" max="1" width="10" bestFit="1" customWidth="1"/>
    <col min="2" max="2" width="7.83203125" bestFit="1" customWidth="1"/>
    <col min="3" max="3" width="13.5" bestFit="1" customWidth="1"/>
  </cols>
  <sheetData>
    <row r="1" spans="1:3" x14ac:dyDescent="0.2">
      <c r="A1" s="13" t="s">
        <v>3</v>
      </c>
      <c r="B1" t="s">
        <v>94</v>
      </c>
      <c r="C1" t="s">
        <v>96</v>
      </c>
    </row>
    <row r="2" spans="1:3" x14ac:dyDescent="0.2">
      <c r="A2" s="14" t="s">
        <v>97</v>
      </c>
      <c r="B2">
        <v>16</v>
      </c>
      <c r="C2" s="7">
        <f>GETPIVOTDATA("G",$A$1,"Grade",12)/GETPIVOTDATA("G",$A$1)</f>
        <v>0.69565217391304346</v>
      </c>
    </row>
    <row r="3" spans="1:3" x14ac:dyDescent="0.2">
      <c r="A3" s="15" t="s">
        <v>98</v>
      </c>
      <c r="B3">
        <v>4</v>
      </c>
      <c r="C3" s="7">
        <f>GETPIVOTDATA("G",$A$1,"Grade",10)/GETPIVOTDATA("G",$A$1)</f>
        <v>0.17391304347826086</v>
      </c>
    </row>
    <row r="4" spans="1:3" x14ac:dyDescent="0.2">
      <c r="A4" s="17" t="s">
        <v>99</v>
      </c>
      <c r="B4">
        <v>3</v>
      </c>
      <c r="C4" s="7">
        <f>GETPIVOTDATA("G",$A$1,"Grade",9)/GETPIVOTDATA("G",$A$1)</f>
        <v>0.13043478260869565</v>
      </c>
    </row>
    <row r="5" spans="1:3" x14ac:dyDescent="0.2">
      <c r="A5" t="s">
        <v>95</v>
      </c>
      <c r="B5">
        <v>23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BE2A-7375-164F-9F17-7E1AA4C18158}">
  <dimension ref="A1:C14"/>
  <sheetViews>
    <sheetView zoomScale="129" zoomScaleNormal="129" workbookViewId="0">
      <selection activeCell="C18" sqref="C18"/>
    </sheetView>
  </sheetViews>
  <sheetFormatPr baseColWidth="10" defaultRowHeight="15" x14ac:dyDescent="0.2"/>
  <cols>
    <col min="1" max="1" width="16.6640625" bestFit="1" customWidth="1"/>
    <col min="2" max="2" width="17" bestFit="1" customWidth="1"/>
    <col min="3" max="3" width="7.83203125" bestFit="1" customWidth="1"/>
  </cols>
  <sheetData>
    <row r="1" spans="1:3" x14ac:dyDescent="0.2">
      <c r="A1" s="13" t="s">
        <v>3</v>
      </c>
      <c r="B1" t="s">
        <v>102</v>
      </c>
    </row>
    <row r="3" spans="1:3" x14ac:dyDescent="0.2">
      <c r="A3" s="13" t="s">
        <v>2</v>
      </c>
      <c r="B3" s="13" t="s">
        <v>1</v>
      </c>
      <c r="C3" t="s">
        <v>94</v>
      </c>
    </row>
    <row r="4" spans="1:3" x14ac:dyDescent="0.2">
      <c r="A4" t="s">
        <v>21</v>
      </c>
      <c r="B4" s="21" t="s">
        <v>22</v>
      </c>
      <c r="C4" s="16">
        <v>2</v>
      </c>
    </row>
    <row r="5" spans="1:3" x14ac:dyDescent="0.2">
      <c r="B5" t="s">
        <v>20</v>
      </c>
      <c r="C5">
        <v>16</v>
      </c>
    </row>
    <row r="6" spans="1:3" x14ac:dyDescent="0.2">
      <c r="A6" t="s">
        <v>103</v>
      </c>
      <c r="C6">
        <v>18</v>
      </c>
    </row>
    <row r="7" spans="1:3" x14ac:dyDescent="0.2">
      <c r="A7" s="20" t="s">
        <v>11</v>
      </c>
      <c r="C7">
        <v>8</v>
      </c>
    </row>
    <row r="8" spans="1:3" x14ac:dyDescent="0.2">
      <c r="A8" s="20" t="s">
        <v>19</v>
      </c>
      <c r="C8">
        <v>7</v>
      </c>
    </row>
    <row r="9" spans="1:3" x14ac:dyDescent="0.2">
      <c r="A9" t="s">
        <v>17</v>
      </c>
      <c r="C9">
        <v>5</v>
      </c>
    </row>
    <row r="10" spans="1:3" x14ac:dyDescent="0.2">
      <c r="A10" t="s">
        <v>39</v>
      </c>
      <c r="C10">
        <v>4</v>
      </c>
    </row>
    <row r="11" spans="1:3" x14ac:dyDescent="0.2">
      <c r="A11" t="s">
        <v>41</v>
      </c>
      <c r="C11">
        <v>3</v>
      </c>
    </row>
    <row r="12" spans="1:3" x14ac:dyDescent="0.2">
      <c r="A12" s="20" t="s">
        <v>13</v>
      </c>
      <c r="C12">
        <v>2</v>
      </c>
    </row>
    <row r="13" spans="1:3" x14ac:dyDescent="0.2">
      <c r="A13" s="20" t="s">
        <v>15</v>
      </c>
      <c r="C13">
        <v>1</v>
      </c>
    </row>
    <row r="14" spans="1:3" x14ac:dyDescent="0.2">
      <c r="A14" t="s">
        <v>95</v>
      </c>
      <c r="C14">
        <v>48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FE18-17BE-40BA-B700-D31B9BE2E6CE}">
  <dimension ref="A1:I36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4" bestFit="1" customWidth="1"/>
    <col min="2" max="2" width="17.5" customWidth="1"/>
    <col min="3" max="3" width="17" customWidth="1"/>
    <col min="4" max="4" width="6.83203125" customWidth="1"/>
    <col min="6" max="6" width="11.33203125" bestFit="1" customWidth="1"/>
  </cols>
  <sheetData>
    <row r="1" spans="1:9" x14ac:dyDescent="0.2">
      <c r="A1" t="s">
        <v>48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45</v>
      </c>
      <c r="F2" s="1" t="s">
        <v>25</v>
      </c>
      <c r="G2" s="1" t="s">
        <v>49</v>
      </c>
      <c r="H2" s="1" t="s">
        <v>50</v>
      </c>
      <c r="I2" s="1" t="s">
        <v>51</v>
      </c>
    </row>
    <row r="3" spans="1:9" x14ac:dyDescent="0.2">
      <c r="A3">
        <v>2</v>
      </c>
      <c r="B3" t="s">
        <v>40</v>
      </c>
      <c r="C3" t="s">
        <v>41</v>
      </c>
      <c r="D3">
        <v>9</v>
      </c>
      <c r="E3" t="s">
        <v>46</v>
      </c>
      <c r="I3" s="5"/>
    </row>
    <row r="4" spans="1:9" x14ac:dyDescent="0.2">
      <c r="A4">
        <v>3</v>
      </c>
      <c r="B4" t="s">
        <v>7</v>
      </c>
      <c r="C4" t="s">
        <v>8</v>
      </c>
      <c r="D4">
        <v>10</v>
      </c>
      <c r="E4" t="s">
        <v>46</v>
      </c>
      <c r="I4" s="5"/>
    </row>
    <row r="5" spans="1:9" x14ac:dyDescent="0.2">
      <c r="A5">
        <v>7</v>
      </c>
      <c r="B5" t="s">
        <v>18</v>
      </c>
      <c r="C5" t="s">
        <v>19</v>
      </c>
      <c r="D5">
        <v>12</v>
      </c>
      <c r="E5" t="s">
        <v>46</v>
      </c>
      <c r="H5">
        <v>1</v>
      </c>
      <c r="I5" s="5">
        <v>2</v>
      </c>
    </row>
    <row r="6" spans="1:9" x14ac:dyDescent="0.2">
      <c r="A6">
        <v>8</v>
      </c>
      <c r="B6" t="s">
        <v>10</v>
      </c>
      <c r="C6" t="s">
        <v>11</v>
      </c>
      <c r="D6">
        <v>12</v>
      </c>
      <c r="E6" t="s">
        <v>46</v>
      </c>
      <c r="I6" s="5"/>
    </row>
    <row r="7" spans="1:9" x14ac:dyDescent="0.2">
      <c r="A7">
        <v>10</v>
      </c>
      <c r="B7" t="s">
        <v>42</v>
      </c>
      <c r="C7" t="s">
        <v>43</v>
      </c>
      <c r="D7">
        <v>10</v>
      </c>
      <c r="E7" t="s">
        <v>46</v>
      </c>
      <c r="I7" s="5"/>
    </row>
    <row r="8" spans="1:9" x14ac:dyDescent="0.2">
      <c r="A8">
        <v>11</v>
      </c>
      <c r="B8" t="s">
        <v>7</v>
      </c>
      <c r="C8" t="s">
        <v>38</v>
      </c>
      <c r="D8">
        <v>10</v>
      </c>
      <c r="E8" t="s">
        <v>46</v>
      </c>
      <c r="H8">
        <v>1</v>
      </c>
      <c r="I8" s="5">
        <v>2</v>
      </c>
    </row>
    <row r="9" spans="1:9" x14ac:dyDescent="0.2">
      <c r="A9">
        <v>13</v>
      </c>
      <c r="B9" t="s">
        <v>32</v>
      </c>
      <c r="C9" t="s">
        <v>31</v>
      </c>
      <c r="D9">
        <v>10</v>
      </c>
      <c r="E9" t="s">
        <v>47</v>
      </c>
      <c r="I9" s="5"/>
    </row>
    <row r="10" spans="1:9" x14ac:dyDescent="0.2">
      <c r="A10">
        <v>15</v>
      </c>
      <c r="B10" t="s">
        <v>7</v>
      </c>
      <c r="C10" t="s">
        <v>33</v>
      </c>
      <c r="D10">
        <v>9</v>
      </c>
      <c r="E10" t="s">
        <v>46</v>
      </c>
      <c r="I10" s="5"/>
    </row>
    <row r="11" spans="1:9" x14ac:dyDescent="0.2">
      <c r="A11">
        <v>16</v>
      </c>
      <c r="B11" t="s">
        <v>14</v>
      </c>
      <c r="C11" t="s">
        <v>39</v>
      </c>
      <c r="D11">
        <v>10</v>
      </c>
      <c r="E11" t="s">
        <v>46</v>
      </c>
      <c r="I11" s="5"/>
    </row>
    <row r="12" spans="1:9" x14ac:dyDescent="0.2">
      <c r="A12">
        <v>21</v>
      </c>
      <c r="B12" t="s">
        <v>14</v>
      </c>
      <c r="C12" t="s">
        <v>15</v>
      </c>
      <c r="D12">
        <v>12</v>
      </c>
      <c r="E12" t="s">
        <v>46</v>
      </c>
      <c r="I12" s="5"/>
    </row>
    <row r="13" spans="1:9" x14ac:dyDescent="0.2">
      <c r="A13">
        <v>22</v>
      </c>
      <c r="B13" t="s">
        <v>7</v>
      </c>
      <c r="C13" t="s">
        <v>26</v>
      </c>
      <c r="D13">
        <v>9</v>
      </c>
      <c r="E13" t="s">
        <v>46</v>
      </c>
      <c r="I13" s="5"/>
    </row>
    <row r="14" spans="1:9" x14ac:dyDescent="0.2">
      <c r="A14">
        <v>23</v>
      </c>
      <c r="B14" t="s">
        <v>36</v>
      </c>
      <c r="C14" t="s">
        <v>37</v>
      </c>
      <c r="D14">
        <v>9</v>
      </c>
      <c r="E14" t="s">
        <v>46</v>
      </c>
      <c r="I14" s="5"/>
    </row>
    <row r="15" spans="1:9" x14ac:dyDescent="0.2">
      <c r="I15" s="5"/>
    </row>
    <row r="16" spans="1:9" x14ac:dyDescent="0.2">
      <c r="A16">
        <v>4</v>
      </c>
      <c r="B16" t="s">
        <v>16</v>
      </c>
      <c r="C16" t="s">
        <v>17</v>
      </c>
      <c r="D16">
        <v>10</v>
      </c>
      <c r="E16" t="s">
        <v>46</v>
      </c>
      <c r="H16">
        <v>1</v>
      </c>
      <c r="I16" s="5">
        <v>2</v>
      </c>
    </row>
    <row r="17" spans="1:9" x14ac:dyDescent="0.2">
      <c r="A17">
        <v>5</v>
      </c>
      <c r="B17" t="s">
        <v>27</v>
      </c>
      <c r="C17" t="s">
        <v>28</v>
      </c>
      <c r="D17">
        <v>10</v>
      </c>
      <c r="E17" t="s">
        <v>46</v>
      </c>
      <c r="I17" s="5"/>
    </row>
    <row r="18" spans="1:9" x14ac:dyDescent="0.2">
      <c r="A18">
        <v>14</v>
      </c>
      <c r="B18" t="s">
        <v>34</v>
      </c>
      <c r="C18" t="s">
        <v>35</v>
      </c>
      <c r="D18">
        <v>9</v>
      </c>
      <c r="E18" t="s">
        <v>46</v>
      </c>
      <c r="I18" s="5"/>
    </row>
    <row r="19" spans="1:9" x14ac:dyDescent="0.2">
      <c r="A19">
        <v>18</v>
      </c>
      <c r="B19" t="s">
        <v>20</v>
      </c>
      <c r="C19" t="s">
        <v>21</v>
      </c>
      <c r="D19">
        <v>10</v>
      </c>
      <c r="E19" t="s">
        <v>46</v>
      </c>
      <c r="F19">
        <v>1</v>
      </c>
      <c r="H19">
        <v>1</v>
      </c>
      <c r="I19" s="5">
        <v>2</v>
      </c>
    </row>
    <row r="20" spans="1:9" x14ac:dyDescent="0.2">
      <c r="A20">
        <v>19</v>
      </c>
      <c r="B20" t="s">
        <v>22</v>
      </c>
      <c r="C20" t="s">
        <v>21</v>
      </c>
      <c r="D20">
        <v>12</v>
      </c>
      <c r="E20" t="s">
        <v>46</v>
      </c>
      <c r="H20">
        <v>1</v>
      </c>
      <c r="I20" s="5">
        <v>2</v>
      </c>
    </row>
    <row r="21" spans="1:9" x14ac:dyDescent="0.2">
      <c r="A21">
        <v>24</v>
      </c>
      <c r="B21" t="s">
        <v>12</v>
      </c>
      <c r="C21" t="s">
        <v>13</v>
      </c>
      <c r="D21">
        <v>12</v>
      </c>
      <c r="E21" t="s">
        <v>46</v>
      </c>
      <c r="I21" s="5"/>
    </row>
    <row r="22" spans="1:9" x14ac:dyDescent="0.2">
      <c r="A22">
        <v>25</v>
      </c>
      <c r="B22" t="s">
        <v>4</v>
      </c>
      <c r="C22" t="s">
        <v>5</v>
      </c>
      <c r="D22">
        <v>11</v>
      </c>
      <c r="E22" t="s">
        <v>46</v>
      </c>
      <c r="I22" s="5"/>
    </row>
    <row r="24" spans="1:9" x14ac:dyDescent="0.2">
      <c r="A24" s="1"/>
      <c r="B24" s="1"/>
      <c r="C24" s="1"/>
      <c r="D24" s="1"/>
      <c r="E24" s="1"/>
      <c r="F24" s="1" t="s">
        <v>51</v>
      </c>
      <c r="G24" s="1" t="s">
        <v>53</v>
      </c>
      <c r="H24" s="1" t="s">
        <v>52</v>
      </c>
    </row>
    <row r="25" spans="1:9" x14ac:dyDescent="0.2">
      <c r="A25">
        <v>1</v>
      </c>
      <c r="B25" t="s">
        <v>30</v>
      </c>
      <c r="C25" t="s">
        <v>31</v>
      </c>
      <c r="D25">
        <v>12</v>
      </c>
      <c r="E25" t="s">
        <v>46</v>
      </c>
      <c r="F25" s="5">
        <v>30</v>
      </c>
      <c r="G25">
        <v>6</v>
      </c>
      <c r="H25">
        <v>22</v>
      </c>
    </row>
    <row r="26" spans="1:9" x14ac:dyDescent="0.2">
      <c r="A26">
        <v>30</v>
      </c>
      <c r="B26" t="s">
        <v>23</v>
      </c>
      <c r="C26" t="s">
        <v>24</v>
      </c>
      <c r="D26">
        <v>11</v>
      </c>
      <c r="E26" t="s">
        <v>46</v>
      </c>
      <c r="F26" s="5">
        <v>15</v>
      </c>
      <c r="G26">
        <v>0</v>
      </c>
      <c r="H26">
        <v>8</v>
      </c>
    </row>
    <row r="28" spans="1:9" x14ac:dyDescent="0.2">
      <c r="A28" s="1" t="s">
        <v>54</v>
      </c>
      <c r="B28" s="1"/>
      <c r="C28" s="6" t="s">
        <v>62</v>
      </c>
      <c r="D28" s="1">
        <v>2</v>
      </c>
      <c r="E28" s="1">
        <v>3</v>
      </c>
      <c r="F28" s="1"/>
      <c r="G28" s="1"/>
      <c r="H28" s="1"/>
    </row>
    <row r="29" spans="1:9" x14ac:dyDescent="0.2">
      <c r="A29" t="s">
        <v>55</v>
      </c>
      <c r="C29">
        <v>0</v>
      </c>
      <c r="D29">
        <v>1</v>
      </c>
      <c r="E29">
        <v>0</v>
      </c>
    </row>
    <row r="30" spans="1:9" x14ac:dyDescent="0.2">
      <c r="A30" t="s">
        <v>56</v>
      </c>
      <c r="C30">
        <v>2</v>
      </c>
      <c r="D30">
        <v>4</v>
      </c>
      <c r="E30">
        <v>0</v>
      </c>
    </row>
    <row r="31" spans="1:9" x14ac:dyDescent="0.2">
      <c r="A31" t="s">
        <v>57</v>
      </c>
      <c r="C31">
        <v>2</v>
      </c>
      <c r="D31">
        <v>1</v>
      </c>
      <c r="E31">
        <v>2</v>
      </c>
    </row>
    <row r="32" spans="1:9" x14ac:dyDescent="0.2">
      <c r="A32" t="s">
        <v>63</v>
      </c>
      <c r="C32" s="4">
        <v>0.16666666666666666</v>
      </c>
      <c r="D32" s="4">
        <v>8.3333333333333329E-2</v>
      </c>
      <c r="E32" s="4">
        <v>0.16666666666666666</v>
      </c>
    </row>
    <row r="33" spans="1:5" x14ac:dyDescent="0.2">
      <c r="A33" t="s">
        <v>61</v>
      </c>
      <c r="C33">
        <v>0</v>
      </c>
      <c r="D33">
        <v>0</v>
      </c>
      <c r="E33">
        <v>0</v>
      </c>
    </row>
    <row r="34" spans="1:5" x14ac:dyDescent="0.2">
      <c r="A34" t="s">
        <v>58</v>
      </c>
      <c r="C34">
        <v>0</v>
      </c>
      <c r="D34">
        <v>0</v>
      </c>
      <c r="E34">
        <v>0</v>
      </c>
    </row>
    <row r="35" spans="1:5" x14ac:dyDescent="0.2">
      <c r="A35" t="s">
        <v>59</v>
      </c>
      <c r="C35">
        <v>0</v>
      </c>
      <c r="D35">
        <v>0</v>
      </c>
      <c r="E35">
        <v>0</v>
      </c>
    </row>
    <row r="36" spans="1:5" x14ac:dyDescent="0.2">
      <c r="A36" t="s">
        <v>60</v>
      </c>
      <c r="C36">
        <v>0</v>
      </c>
      <c r="D36">
        <v>1</v>
      </c>
      <c r="E36">
        <v>0</v>
      </c>
    </row>
  </sheetData>
  <conditionalFormatting sqref="E3:E22">
    <cfRule type="cellIs" dxfId="2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OfficialRoster</vt:lpstr>
      <vt:lpstr>StatTemplate</vt:lpstr>
      <vt:lpstr>PlayerStatTotals</vt:lpstr>
      <vt:lpstr>TeamStatTotals</vt:lpstr>
      <vt:lpstr>TeamStatTotals(StatsReport)</vt:lpstr>
      <vt:lpstr>TeamStatTotals(TrendsReport)</vt:lpstr>
      <vt:lpstr>PlayerTurnover1</vt:lpstr>
      <vt:lpstr>PlayerTurnover2</vt:lpstr>
      <vt:lpstr>12.19.22</vt:lpstr>
      <vt:lpstr>12.21.22</vt:lpstr>
      <vt:lpstr>12.28.22</vt:lpstr>
      <vt:lpstr>12.31.22</vt:lpstr>
      <vt:lpstr>1.7.23</vt:lpstr>
      <vt:lpstr>1.11.23</vt:lpstr>
      <vt:lpstr>1.14.23</vt:lpstr>
      <vt:lpstr>1.16.23</vt:lpstr>
      <vt:lpstr>1.18.23</vt:lpstr>
      <vt:lpstr>1.21.23</vt:lpstr>
      <vt:lpstr>1.25.23</vt:lpstr>
      <vt:lpstr>1.28.23</vt:lpstr>
      <vt:lpstr>2.1.23</vt:lpstr>
      <vt:lpstr>2.4.23</vt:lpstr>
      <vt:lpstr>2.8.23</vt:lpstr>
      <vt:lpstr>2.11.23</vt:lpstr>
      <vt:lpstr>2.15.23</vt:lpstr>
      <vt:lpstr>2.18.23</vt:lpstr>
      <vt:lpstr>2.20.23</vt:lpstr>
      <vt:lpstr>2.22.23</vt:lpstr>
      <vt:lpstr>Playoff 3.1.23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O'Brien</dc:creator>
  <cp:lastModifiedBy>Joseph Troiano</cp:lastModifiedBy>
  <cp:lastPrinted>2023-03-02T18:41:20Z</cp:lastPrinted>
  <dcterms:created xsi:type="dcterms:W3CDTF">2022-12-07T22:25:45Z</dcterms:created>
  <dcterms:modified xsi:type="dcterms:W3CDTF">2024-06-10T18:39:04Z</dcterms:modified>
</cp:coreProperties>
</file>