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C:\Users\johlmann\Dropbox\_OSM_Fall2018\ClassActivities\Activity15\"/>
    </mc:Choice>
  </mc:AlternateContent>
  <bookViews>
    <workbookView xWindow="0" yWindow="0" windowWidth="14325" windowHeight="7320" activeTab="1"/>
  </bookViews>
  <sheets>
    <sheet name="Data" sheetId="3" r:id="rId1"/>
    <sheet name="WithRemodelCostAsAbs" sheetId="4" r:id="rId2"/>
    <sheet name="WithRemodelCostIntegerLogic" sheetId="7" r:id="rId3"/>
  </sheets>
  <definedNames>
    <definedName name="coin_cuttype" localSheetId="0" hidden="1">1</definedName>
    <definedName name="coin_cuttype" localSheetId="1" hidden="1">1</definedName>
    <definedName name="coin_cuttype" localSheetId="2" hidden="1">1</definedName>
    <definedName name="coin_dualtol" localSheetId="0" hidden="1">0.0000001</definedName>
    <definedName name="coin_dualtol" localSheetId="1" hidden="1">0.0000001</definedName>
    <definedName name="coin_dualtol" localSheetId="2" hidden="1">0.0000001</definedName>
    <definedName name="coin_heurs" localSheetId="0" hidden="1">1</definedName>
    <definedName name="coin_heurs" localSheetId="1" hidden="1">1</definedName>
    <definedName name="coin_heurs" localSheetId="2" hidden="1">1</definedName>
    <definedName name="coin_integerpresolve" localSheetId="0" hidden="1">1</definedName>
    <definedName name="coin_integerpresolve" localSheetId="1" hidden="1">1</definedName>
    <definedName name="coin_integerpresolve" localSheetId="2" hidden="1">1</definedName>
    <definedName name="coin_presolve1" localSheetId="0" hidden="1">1</definedName>
    <definedName name="coin_presolve1" localSheetId="1" hidden="1">1</definedName>
    <definedName name="coin_presolve1" localSheetId="2" hidden="1">1</definedName>
    <definedName name="coin_primaltol" localSheetId="0" hidden="1">0.0000001</definedName>
    <definedName name="coin_primaltol" localSheetId="1" hidden="1">0.0000001</definedName>
    <definedName name="coin_primaltol" localSheetId="2" hidden="1">0.0000001</definedName>
    <definedName name="LSGRGeng_RelaxBounds" localSheetId="0" hidden="1">2</definedName>
    <definedName name="LSGRGeng_RelaxBounds" localSheetId="1" hidden="1">2</definedName>
    <definedName name="LSGRGeng_RelaxBounds" localSheetId="2" hidden="1">2</definedName>
    <definedName name="param_extinc" localSheetId="0" hidden="1">0.5</definedName>
    <definedName name="param_extinc" localSheetId="1" hidden="1">0.5</definedName>
    <definedName name="param_extinc" localSheetId="2" hidden="1">0.5</definedName>
    <definedName name="param_iisbnd" localSheetId="0" hidden="1">0</definedName>
    <definedName name="param_iisbnd" localSheetId="1" hidden="1">0</definedName>
    <definedName name="param_iisbnd" localSheetId="2" hidden="1">0</definedName>
    <definedName name="param_nsfeas" localSheetId="0" hidden="1">0</definedName>
    <definedName name="param_nsfeas" localSheetId="1" hidden="1">0</definedName>
    <definedName name="param_nsfeas" localSheetId="2" hidden="1">0</definedName>
    <definedName name="_xlnm.Print_Area" localSheetId="1">WithRemodelCostAsAbs!$A$1:$K$36</definedName>
    <definedName name="solver_adj" localSheetId="0" hidden="1">Data!$F$3:$F$5,Data!$H$3:$H$5</definedName>
    <definedName name="solver_adj" localSheetId="1" hidden="1">WithRemodelCostAsAbs!$H$3:$H$5,WithRemodelCostAsAbs!$F$3:$F$5</definedName>
    <definedName name="solver_adj" localSheetId="2" hidden="1">WithRemodelCostIntegerLogic!$H$3:$H$5,WithRemodelCostIntegerLogic!$F$3:$F$5,WithRemodelCostIntegerLogic!$K$3:$K$5</definedName>
    <definedName name="solver_adj_ob" localSheetId="0" hidden="1">1</definedName>
    <definedName name="solver_adj_ob" localSheetId="1" hidden="1">1</definedName>
    <definedName name="solver_adj_ob" localSheetId="2" hidden="1">1</definedName>
    <definedName name="solver_adj_ob1" localSheetId="0" hidden="1">1</definedName>
    <definedName name="solver_adj_ob1" localSheetId="1" hidden="1">1</definedName>
    <definedName name="solver_adj_ob1" localSheetId="2" hidden="1">1</definedName>
    <definedName name="solver_adj_ob2" localSheetId="2" hidden="1">1</definedName>
    <definedName name="solver_adj_ob3" localSheetId="2" hidden="1">1</definedName>
    <definedName name="solver_adj1" localSheetId="0" hidden="1">Data!$H$3:$H$5</definedName>
    <definedName name="solver_adj1" localSheetId="1" hidden="1">WithRemodelCostAsAbs!$F$3:$F$5</definedName>
    <definedName name="solver_adj1" localSheetId="2" hidden="1">WithRemodelCostIntegerLogic!$F$3:$F$5</definedName>
    <definedName name="solver_adj2" localSheetId="2" hidden="1">WithRemodelCostIntegerLogic!$K$3:$K$5</definedName>
    <definedName name="solver_adj3" localSheetId="2" hidden="1">WithRemodelCostIntegerLogic!#REF!</definedName>
    <definedName name="solver_cha" localSheetId="0" hidden="1">0</definedName>
    <definedName name="solver_cha" localSheetId="1" hidden="1">0</definedName>
    <definedName name="solver_cha" localSheetId="2" hidden="1">0</definedName>
    <definedName name="solver_chc1" localSheetId="0" hidden="1">0</definedName>
    <definedName name="solver_chc1" localSheetId="1" hidden="1">0</definedName>
    <definedName name="solver_chc1" localSheetId="2" hidden="1">0</definedName>
    <definedName name="solver_chc10" localSheetId="2" hidden="1">0</definedName>
    <definedName name="solver_chc11" localSheetId="2" hidden="1">0</definedName>
    <definedName name="solver_chc2" localSheetId="0" hidden="1">0</definedName>
    <definedName name="solver_chc2" localSheetId="1" hidden="1">0</definedName>
    <definedName name="solver_chc2" localSheetId="2" hidden="1">0</definedName>
    <definedName name="solver_chc3" localSheetId="0" hidden="1">0</definedName>
    <definedName name="solver_chc3" localSheetId="1" hidden="1">0</definedName>
    <definedName name="solver_chc3" localSheetId="2" hidden="1">0</definedName>
    <definedName name="solver_chc4" localSheetId="0" hidden="1">0</definedName>
    <definedName name="solver_chc4" localSheetId="1" hidden="1">0</definedName>
    <definedName name="solver_chc4" localSheetId="2" hidden="1">0</definedName>
    <definedName name="solver_chc5" localSheetId="0" hidden="1">0</definedName>
    <definedName name="solver_chc5" localSheetId="1" hidden="1">0</definedName>
    <definedName name="solver_chc5" localSheetId="2" hidden="1">0</definedName>
    <definedName name="solver_chc6" localSheetId="1" hidden="1">0</definedName>
    <definedName name="solver_chc6" localSheetId="2" hidden="1">0</definedName>
    <definedName name="solver_chc7" localSheetId="1" hidden="1">0</definedName>
    <definedName name="solver_chc7" localSheetId="2" hidden="1">0</definedName>
    <definedName name="solver_chc8" localSheetId="2" hidden="1">0</definedName>
    <definedName name="solver_chc9" localSheetId="2" hidden="1">0</definedName>
    <definedName name="solver_chn" localSheetId="0" hidden="1">4</definedName>
    <definedName name="solver_chn" localSheetId="1" hidden="1">4</definedName>
    <definedName name="solver_chn" localSheetId="2" hidden="1">4</definedName>
    <definedName name="solver_chp1" localSheetId="0" hidden="1">0</definedName>
    <definedName name="solver_chp1" localSheetId="1" hidden="1">0</definedName>
    <definedName name="solver_chp1" localSheetId="2" hidden="1">0</definedName>
    <definedName name="solver_chp10" localSheetId="2" hidden="1">0</definedName>
    <definedName name="solver_chp11" localSheetId="2" hidden="1">0</definedName>
    <definedName name="solver_chp2" localSheetId="0" hidden="1">0</definedName>
    <definedName name="solver_chp2" localSheetId="1" hidden="1">0</definedName>
    <definedName name="solver_chp2" localSheetId="2" hidden="1">0</definedName>
    <definedName name="solver_chp3" localSheetId="0" hidden="1">0</definedName>
    <definedName name="solver_chp3" localSheetId="1" hidden="1">0</definedName>
    <definedName name="solver_chp3" localSheetId="2" hidden="1">0</definedName>
    <definedName name="solver_chp4" localSheetId="0" hidden="1">0</definedName>
    <definedName name="solver_chp4" localSheetId="1" hidden="1">0</definedName>
    <definedName name="solver_chp4" localSheetId="2" hidden="1">0</definedName>
    <definedName name="solver_chp5" localSheetId="0" hidden="1">0</definedName>
    <definedName name="solver_chp5" localSheetId="1" hidden="1">0</definedName>
    <definedName name="solver_chp5" localSheetId="2" hidden="1">0</definedName>
    <definedName name="solver_chp6" localSheetId="1" hidden="1">0</definedName>
    <definedName name="solver_chp6" localSheetId="2" hidden="1">0</definedName>
    <definedName name="solver_chp7" localSheetId="1" hidden="1">0</definedName>
    <definedName name="solver_chp7" localSheetId="2" hidden="1">0</definedName>
    <definedName name="solver_chp8" localSheetId="2" hidden="1">0</definedName>
    <definedName name="solver_chp9" localSheetId="2" hidden="1">0</definedName>
    <definedName name="solver_cht" localSheetId="0" hidden="1">0</definedName>
    <definedName name="solver_cht" localSheetId="1" hidden="1">0</definedName>
    <definedName name="solver_cht" localSheetId="2" hidden="1">0</definedName>
    <definedName name="solver_cir1" localSheetId="0" hidden="1">1</definedName>
    <definedName name="solver_cir1" localSheetId="1" hidden="1">1</definedName>
    <definedName name="solver_cir1" localSheetId="2" hidden="1">1</definedName>
    <definedName name="solver_cir10" localSheetId="2" hidden="1">1</definedName>
    <definedName name="solver_cir11" localSheetId="2" hidden="1">1</definedName>
    <definedName name="solver_cir2" localSheetId="0" hidden="1">1</definedName>
    <definedName name="solver_cir2" localSheetId="1" hidden="1">1</definedName>
    <definedName name="solver_cir2" localSheetId="2" hidden="1">1</definedName>
    <definedName name="solver_cir3" localSheetId="0" hidden="1">1</definedName>
    <definedName name="solver_cir3" localSheetId="1" hidden="1">1</definedName>
    <definedName name="solver_cir3" localSheetId="2" hidden="1">1</definedName>
    <definedName name="solver_cir4" localSheetId="0" hidden="1">1</definedName>
    <definedName name="solver_cir4" localSheetId="1" hidden="1">1</definedName>
    <definedName name="solver_cir4" localSheetId="2" hidden="1">1</definedName>
    <definedName name="solver_cir5" localSheetId="0" hidden="1">1</definedName>
    <definedName name="solver_cir5" localSheetId="1" hidden="1">1</definedName>
    <definedName name="solver_cir5" localSheetId="2" hidden="1">1</definedName>
    <definedName name="solver_cir6" localSheetId="1" hidden="1">1</definedName>
    <definedName name="solver_cir6" localSheetId="2" hidden="1">1</definedName>
    <definedName name="solver_cir7" localSheetId="1" hidden="1">1</definedName>
    <definedName name="solver_cir7" localSheetId="2" hidden="1">1</definedName>
    <definedName name="solver_cir8" localSheetId="2" hidden="1">1</definedName>
    <definedName name="solver_cir9" localSheetId="2" hidden="1">1</definedName>
    <definedName name="solver_con" localSheetId="0" hidden="1">" "</definedName>
    <definedName name="solver_con" localSheetId="1" hidden="1">" "</definedName>
    <definedName name="solver_con" localSheetId="2" hidden="1">" "</definedName>
    <definedName name="solver_con1" localSheetId="0" hidden="1">" "</definedName>
    <definedName name="solver_con1" localSheetId="1" hidden="1">" "</definedName>
    <definedName name="solver_con1" localSheetId="2" hidden="1">" "</definedName>
    <definedName name="solver_con10" localSheetId="2" hidden="1">" "</definedName>
    <definedName name="solver_con11" localSheetId="2" hidden="1">" "</definedName>
    <definedName name="solver_con2" localSheetId="0" hidden="1">" "</definedName>
    <definedName name="solver_con2" localSheetId="1" hidden="1">" "</definedName>
    <definedName name="solver_con2" localSheetId="2" hidden="1">" "</definedName>
    <definedName name="solver_con3" localSheetId="0" hidden="1">" "</definedName>
    <definedName name="solver_con3" localSheetId="1" hidden="1">" "</definedName>
    <definedName name="solver_con3" localSheetId="2" hidden="1">" "</definedName>
    <definedName name="solver_con4" localSheetId="0" hidden="1">" "</definedName>
    <definedName name="solver_con4" localSheetId="1" hidden="1">" "</definedName>
    <definedName name="solver_con4" localSheetId="2" hidden="1">" "</definedName>
    <definedName name="solver_con5" localSheetId="0" hidden="1">" "</definedName>
    <definedName name="solver_con5" localSheetId="1" hidden="1">" "</definedName>
    <definedName name="solver_con5" localSheetId="2" hidden="1">" "</definedName>
    <definedName name="solver_con6" localSheetId="1" hidden="1">" "</definedName>
    <definedName name="solver_con6" localSheetId="2" hidden="1">" "</definedName>
    <definedName name="solver_con7" localSheetId="1" hidden="1">" "</definedName>
    <definedName name="solver_con7" localSheetId="2" hidden="1">" "</definedName>
    <definedName name="solver_con8" localSheetId="2" hidden="1">" "</definedName>
    <definedName name="solver_con9" localSheetId="2" hidden="1">" "</definedName>
    <definedName name="solver_cvg" localSheetId="0" hidden="1">0.0001</definedName>
    <definedName name="solver_cvg" localSheetId="1" hidden="1">0.0001</definedName>
    <definedName name="solver_cvg" localSheetId="2" hidden="1">0.0001</definedName>
    <definedName name="solver_dia" localSheetId="0" hidden="1">5</definedName>
    <definedName name="solver_dia" localSheetId="1" hidden="1">5</definedName>
    <definedName name="solver_dia" localSheetId="2" hidden="1">5</definedName>
    <definedName name="solver_drv" localSheetId="0" hidden="1">1</definedName>
    <definedName name="solver_drv" localSheetId="1" hidden="1">1</definedName>
    <definedName name="solver_drv" localSheetId="2" hidden="1">1</definedName>
    <definedName name="solver_eng" localSheetId="0" hidden="1">1</definedName>
    <definedName name="solver_eng" localSheetId="1" hidden="1">1</definedName>
    <definedName name="solver_eng" localSheetId="2" hidden="1">1</definedName>
    <definedName name="solver_est" localSheetId="0" hidden="1">1</definedName>
    <definedName name="solver_est" localSheetId="1" hidden="1">1</definedName>
    <definedName name="solver_est" localSheetId="2" hidden="1">1</definedName>
    <definedName name="solver_fns" localSheetId="0" hidden="1">0</definedName>
    <definedName name="solver_fns" localSheetId="1" hidden="1">0</definedName>
    <definedName name="solver_fns" localSheetId="2" hidden="1">0</definedName>
    <definedName name="solver_iao" localSheetId="0" hidden="1">0</definedName>
    <definedName name="solver_iao" localSheetId="1" hidden="1">0</definedName>
    <definedName name="solver_iao" localSheetId="2" hidden="1">0</definedName>
    <definedName name="solver_int" localSheetId="0" hidden="1">0</definedName>
    <definedName name="solver_int" localSheetId="1" hidden="1">0</definedName>
    <definedName name="solver_int" localSheetId="2" hidden="1">0</definedName>
    <definedName name="solver_irs" localSheetId="0" hidden="1">0</definedName>
    <definedName name="solver_irs" localSheetId="1" hidden="1">0</definedName>
    <definedName name="solver_irs" localSheetId="2" hidden="1">0</definedName>
    <definedName name="solver_ism" localSheetId="0" hidden="1">0</definedName>
    <definedName name="solver_ism" localSheetId="1" hidden="1">0</definedName>
    <definedName name="solver_ism" localSheetId="2" hidden="1">0</definedName>
    <definedName name="solver_itr" localSheetId="0" hidden="1">2147483647</definedName>
    <definedName name="solver_itr" localSheetId="1" hidden="1">2147483647</definedName>
    <definedName name="solver_itr" localSheetId="2" hidden="1">2147483647</definedName>
    <definedName name="solver_kiv" localSheetId="0" hidden="1">2E+30</definedName>
    <definedName name="solver_kiv" localSheetId="1" hidden="1">2E+30</definedName>
    <definedName name="solver_kiv" localSheetId="2" hidden="1">2E+30</definedName>
    <definedName name="solver_legacy" localSheetId="0" hidden="1">1</definedName>
    <definedName name="solver_legacy" localSheetId="1" hidden="1">1</definedName>
    <definedName name="solver_legacy" localSheetId="2" hidden="1">1</definedName>
    <definedName name="solver_lhs_ob1" localSheetId="0" hidden="1">0</definedName>
    <definedName name="solver_lhs_ob1" localSheetId="1" hidden="1">0</definedName>
    <definedName name="solver_lhs_ob1" localSheetId="2" hidden="1">0</definedName>
    <definedName name="solver_lhs_ob10" localSheetId="2" hidden="1">0</definedName>
    <definedName name="solver_lhs_ob11" localSheetId="2" hidden="1">0</definedName>
    <definedName name="solver_lhs_ob2" localSheetId="0" hidden="1">0</definedName>
    <definedName name="solver_lhs_ob2" localSheetId="1" hidden="1">0</definedName>
    <definedName name="solver_lhs_ob2" localSheetId="2" hidden="1">0</definedName>
    <definedName name="solver_lhs_ob3" localSheetId="0" hidden="1">0</definedName>
    <definedName name="solver_lhs_ob3" localSheetId="1" hidden="1">0</definedName>
    <definedName name="solver_lhs_ob3" localSheetId="2" hidden="1">0</definedName>
    <definedName name="solver_lhs_ob4" localSheetId="0" hidden="1">0</definedName>
    <definedName name="solver_lhs_ob4" localSheetId="1" hidden="1">0</definedName>
    <definedName name="solver_lhs_ob4" localSheetId="2" hidden="1">0</definedName>
    <definedName name="solver_lhs_ob5" localSheetId="0" hidden="1">0</definedName>
    <definedName name="solver_lhs_ob5" localSheetId="1" hidden="1">0</definedName>
    <definedName name="solver_lhs_ob5" localSheetId="2" hidden="1">0</definedName>
    <definedName name="solver_lhs_ob6" localSheetId="1" hidden="1">0</definedName>
    <definedName name="solver_lhs_ob6" localSheetId="2" hidden="1">0</definedName>
    <definedName name="solver_lhs_ob7" localSheetId="1" hidden="1">0</definedName>
    <definedName name="solver_lhs_ob7" localSheetId="2" hidden="1">0</definedName>
    <definedName name="solver_lhs_ob8" localSheetId="2" hidden="1">0</definedName>
    <definedName name="solver_lhs_ob9" localSheetId="2" hidden="1">0</definedName>
    <definedName name="solver_lhs0" localSheetId="2" hidden="1">WithRemodelCostIntegerLogic!$K$3:$K$5</definedName>
    <definedName name="solver_lhs1" localSheetId="0" hidden="1">Data!$H$8</definedName>
    <definedName name="solver_lhs1" localSheetId="1" hidden="1">WithRemodelCostAsAbs!$F$3:$F$5</definedName>
    <definedName name="solver_lhs1" localSheetId="2" hidden="1">WithRemodelCostIntegerLogic!$C$18:$C$20</definedName>
    <definedName name="solver_lhs10" localSheetId="2" hidden="1">WithRemodelCostIntegerLogic!$K$3:$K$5</definedName>
    <definedName name="solver_lhs11" localSheetId="2" hidden="1">WithRemodelCostIntegerLogic!$K$3:$K$5</definedName>
    <definedName name="solver_lhs2" localSheetId="0" hidden="1">Data!$C$18:$C$20</definedName>
    <definedName name="solver_lhs2" localSheetId="1" hidden="1">WithRemodelCostAsAbs!$H$8</definedName>
    <definedName name="solver_lhs2" localSheetId="2" hidden="1">WithRemodelCostIntegerLogic!$F$3:$F$5</definedName>
    <definedName name="solver_lhs3" localSheetId="0" hidden="1">Data!$H$3:$H$5</definedName>
    <definedName name="solver_lhs3" localSheetId="1" hidden="1">WithRemodelCostAsAbs!$H$3:$H$5</definedName>
    <definedName name="solver_lhs3" localSheetId="2" hidden="1">WithRemodelCostIntegerLogic!$H$3:$H$5</definedName>
    <definedName name="solver_lhs4" localSheetId="0" hidden="1">Data!$F$3:$F$5</definedName>
    <definedName name="solver_lhs4" localSheetId="1" hidden="1">WithRemodelCostAsAbs!$F$3:$F$5</definedName>
    <definedName name="solver_lhs4" localSheetId="2" hidden="1">WithRemodelCostIntegerLogic!$G$8</definedName>
    <definedName name="solver_lhs5" localSheetId="0" hidden="1">Data!$F$3:$F$5</definedName>
    <definedName name="solver_lhs5" localSheetId="1" hidden="1">WithRemodelCostAsAbs!$H$3:$H$5</definedName>
    <definedName name="solver_lhs5" localSheetId="2" hidden="1">WithRemodelCostIntegerLogic!$H$3:$H$5</definedName>
    <definedName name="solver_lhs6" localSheetId="1" hidden="1">WithRemodelCostAsAbs!$C$18:$C$20</definedName>
    <definedName name="solver_lhs6" localSheetId="2" hidden="1">WithRemodelCostIntegerLogic!$H$3:$H$5</definedName>
    <definedName name="solver_lhs7" localSheetId="1" hidden="1">WithRemodelCostAsAbs!$H$3:$H$5</definedName>
    <definedName name="solver_lhs7" localSheetId="2" hidden="1">WithRemodelCostIntegerLogic!$F$3:$F$5</definedName>
    <definedName name="solver_lhs8" localSheetId="2" hidden="1">WithRemodelCostIntegerLogic!$K$3:$K$5</definedName>
    <definedName name="solver_lhs9" localSheetId="2" hidden="1">WithRemodelCostIntegerLogic!$K$3:$K$5</definedName>
    <definedName name="solver_lin" localSheetId="0" hidden="1">1</definedName>
    <definedName name="solver_lin" localSheetId="1" hidden="1">2</definedName>
    <definedName name="solver_lin" localSheetId="2" hidden="1">1</definedName>
    <definedName name="solver_loc" localSheetId="0" hidden="1">4</definedName>
    <definedName name="solver_loc" localSheetId="1" hidden="1">4</definedName>
    <definedName name="solver_loc" localSheetId="2" hidden="1">4</definedName>
    <definedName name="solver_lva" localSheetId="0" hidden="1">0</definedName>
    <definedName name="solver_lva" localSheetId="1" hidden="1">0</definedName>
    <definedName name="solver_lva" localSheetId="2" hidden="1">0</definedName>
    <definedName name="solver_mda" localSheetId="0" hidden="1">4</definedName>
    <definedName name="solver_mda" localSheetId="1" hidden="1">4</definedName>
    <definedName name="solver_mda" localSheetId="2" hidden="1">4</definedName>
    <definedName name="solver_mdlsearch" localSheetId="0" hidden="1">1</definedName>
    <definedName name="solver_mdlsearch" localSheetId="1" hidden="1">1</definedName>
    <definedName name="solver_mdlsearch" localSheetId="2" hidden="1">1</definedName>
    <definedName name="solver_mip" localSheetId="0" hidden="1">2147483647</definedName>
    <definedName name="solver_mip" localSheetId="1" hidden="1">2147483647</definedName>
    <definedName name="solver_mip" localSheetId="2" hidden="1">2147483647</definedName>
    <definedName name="solver_mni" localSheetId="0" hidden="1">30</definedName>
    <definedName name="solver_mni" localSheetId="1" hidden="1">30</definedName>
    <definedName name="solver_mni" localSheetId="2" hidden="1">30</definedName>
    <definedName name="solver_mod" localSheetId="0" hidden="1">3</definedName>
    <definedName name="solver_mod" localSheetId="1" hidden="1">3</definedName>
    <definedName name="solver_mod" localSheetId="2" hidden="1">3</definedName>
    <definedName name="solver_mrt" localSheetId="0" hidden="1">0.075</definedName>
    <definedName name="solver_mrt" localSheetId="1" hidden="1">0.075</definedName>
    <definedName name="solver_mrt" localSheetId="2" hidden="1">0.075</definedName>
    <definedName name="solver_msl" localSheetId="0" hidden="1">2</definedName>
    <definedName name="solver_msl" localSheetId="1" hidden="1">1</definedName>
    <definedName name="solver_msl" localSheetId="2" hidden="1">1</definedName>
    <definedName name="solver_neg" localSheetId="0" hidden="1">1</definedName>
    <definedName name="solver_neg" localSheetId="1" hidden="1">1</definedName>
    <definedName name="solver_neg" localSheetId="2" hidden="1">1</definedName>
    <definedName name="solver_nod" localSheetId="0" hidden="1">2147483647</definedName>
    <definedName name="solver_nod" localSheetId="1" hidden="1">2147483647</definedName>
    <definedName name="solver_nod" localSheetId="2" hidden="1">2147483647</definedName>
    <definedName name="solver_ntr" localSheetId="0" hidden="1">0</definedName>
    <definedName name="solver_ntr" localSheetId="1" hidden="1">0</definedName>
    <definedName name="solver_ntr" localSheetId="2" hidden="1">0</definedName>
    <definedName name="solver_ntri" hidden="1">1000</definedName>
    <definedName name="solver_num" localSheetId="0" hidden="1">5</definedName>
    <definedName name="solver_num" localSheetId="1" hidden="1">7</definedName>
    <definedName name="solver_num" localSheetId="2" hidden="1">11</definedName>
    <definedName name="solver_nwt" localSheetId="0" hidden="1">1</definedName>
    <definedName name="solver_nwt" localSheetId="1" hidden="1">1</definedName>
    <definedName name="solver_nwt" localSheetId="2" hidden="1">1</definedName>
    <definedName name="solver_obc" localSheetId="0" hidden="1">0</definedName>
    <definedName name="solver_obc" localSheetId="1" hidden="1">0</definedName>
    <definedName name="solver_obc" localSheetId="2" hidden="1">0</definedName>
    <definedName name="solver_obp" localSheetId="0" hidden="1">0</definedName>
    <definedName name="solver_obp" localSheetId="1" hidden="1">0</definedName>
    <definedName name="solver_obp" localSheetId="2" hidden="1">0</definedName>
    <definedName name="solver_opt" localSheetId="0" hidden="1">Data!$H$12</definedName>
    <definedName name="solver_opt" localSheetId="1" hidden="1">WithRemodelCostAsAbs!$H$14</definedName>
    <definedName name="solver_opt" localSheetId="2" hidden="1">WithRemodelCostIntegerLogic!$G$14</definedName>
    <definedName name="solver_opt_ob" localSheetId="0" hidden="1">1</definedName>
    <definedName name="solver_opt_ob" localSheetId="1" hidden="1">1</definedName>
    <definedName name="solver_opt_ob" localSheetId="2" hidden="1">1</definedName>
    <definedName name="solver_pre" localSheetId="0" hidden="1">0.000001</definedName>
    <definedName name="solver_pre" localSheetId="1" hidden="1">0.000001</definedName>
    <definedName name="solver_pre" localSheetId="2" hidden="1">0.000001</definedName>
    <definedName name="solver_psi" localSheetId="0" hidden="1">0</definedName>
    <definedName name="solver_psi" localSheetId="1" hidden="1">0</definedName>
    <definedName name="solver_psi" localSheetId="2" hidden="1">0</definedName>
    <definedName name="solver_rbv" localSheetId="0" hidden="1">1</definedName>
    <definedName name="solver_rbv" localSheetId="1" hidden="1">1</definedName>
    <definedName name="solver_rbv" localSheetId="2" hidden="1">1</definedName>
    <definedName name="solver_rdp" localSheetId="0" hidden="1">0</definedName>
    <definedName name="solver_rdp" localSheetId="1" hidden="1">0</definedName>
    <definedName name="solver_rdp" localSheetId="2" hidden="1">0</definedName>
    <definedName name="solver_reco1" localSheetId="0" hidden="1">0</definedName>
    <definedName name="solver_reco1" localSheetId="1" hidden="1">0</definedName>
    <definedName name="solver_reco1" localSheetId="2" hidden="1">0</definedName>
    <definedName name="solver_reco10" localSheetId="2" hidden="1">0</definedName>
    <definedName name="solver_reco11" localSheetId="2" hidden="1">0</definedName>
    <definedName name="solver_reco2" localSheetId="0" hidden="1">0</definedName>
    <definedName name="solver_reco2" localSheetId="1" hidden="1">0</definedName>
    <definedName name="solver_reco2" localSheetId="2" hidden="1">0</definedName>
    <definedName name="solver_reco3" localSheetId="0" hidden="1">0</definedName>
    <definedName name="solver_reco3" localSheetId="1" hidden="1">0</definedName>
    <definedName name="solver_reco3" localSheetId="2" hidden="1">0</definedName>
    <definedName name="solver_reco4" localSheetId="0" hidden="1">0</definedName>
    <definedName name="solver_reco4" localSheetId="1" hidden="1">0</definedName>
    <definedName name="solver_reco4" localSheetId="2" hidden="1">0</definedName>
    <definedName name="solver_reco5" localSheetId="0" hidden="1">0</definedName>
    <definedName name="solver_reco5" localSheetId="1" hidden="1">0</definedName>
    <definedName name="solver_reco5" localSheetId="2" hidden="1">0</definedName>
    <definedName name="solver_reco6" localSheetId="1" hidden="1">0</definedName>
    <definedName name="solver_reco6" localSheetId="2" hidden="1">0</definedName>
    <definedName name="solver_reco7" localSheetId="1" hidden="1">0</definedName>
    <definedName name="solver_reco7" localSheetId="2" hidden="1">0</definedName>
    <definedName name="solver_reco8" localSheetId="2" hidden="1">0</definedName>
    <definedName name="solver_reco9" localSheetId="2" hidden="1">0</definedName>
    <definedName name="solver_rel0" localSheetId="2" hidden="1">3</definedName>
    <definedName name="solver_rel1" localSheetId="0" hidden="1">1</definedName>
    <definedName name="solver_rel1" localSheetId="1" hidden="1">3</definedName>
    <definedName name="solver_rel1" localSheetId="2" hidden="1">2</definedName>
    <definedName name="solver_rel10" localSheetId="2" hidden="1">1</definedName>
    <definedName name="solver_rel11" localSheetId="2" hidden="1">3</definedName>
    <definedName name="solver_rel2" localSheetId="0" hidden="1">2</definedName>
    <definedName name="solver_rel2" localSheetId="1" hidden="1">1</definedName>
    <definedName name="solver_rel2" localSheetId="2" hidden="1">1</definedName>
    <definedName name="solver_rel3" localSheetId="0" hidden="1">4</definedName>
    <definedName name="solver_rel3" localSheetId="1" hidden="1">4</definedName>
    <definedName name="solver_rel3" localSheetId="2" hidden="1">4</definedName>
    <definedName name="solver_rel4" localSheetId="0" hidden="1">1</definedName>
    <definedName name="solver_rel4" localSheetId="1" hidden="1">1</definedName>
    <definedName name="solver_rel4" localSheetId="2" hidden="1">1</definedName>
    <definedName name="solver_rel5" localSheetId="0" hidden="1">3</definedName>
    <definedName name="solver_rel5" localSheetId="1" hidden="1">1</definedName>
    <definedName name="solver_rel5" localSheetId="2" hidden="1">3</definedName>
    <definedName name="solver_rel6" localSheetId="1" hidden="1">2</definedName>
    <definedName name="solver_rel6" localSheetId="2" hidden="1">1</definedName>
    <definedName name="solver_rel7" localSheetId="1" hidden="1">3</definedName>
    <definedName name="solver_rel7" localSheetId="2" hidden="1">3</definedName>
    <definedName name="solver_rel8" localSheetId="2" hidden="1">3</definedName>
    <definedName name="solver_rel9" localSheetId="2" hidden="1">3</definedName>
    <definedName name="solver_rep" localSheetId="0" hidden="1">0</definedName>
    <definedName name="solver_rep" localSheetId="1" hidden="1">0</definedName>
    <definedName name="solver_rep" localSheetId="2" hidden="1">0</definedName>
    <definedName name="solver_rhs0" localSheetId="2" hidden="1">WithRemodelCostIntegerLogic!$M$3:$M$5</definedName>
    <definedName name="solver_rhs1" localSheetId="0" hidden="1">Data!$H$9</definedName>
    <definedName name="solver_rhs1" localSheetId="1" hidden="1">WithRemodelCostAsAbs!$E$3:$E$5</definedName>
    <definedName name="solver_rhs1" localSheetId="2" hidden="1">WithRemodelCostIntegerLogic!$D$18:$D$20</definedName>
    <definedName name="solver_rhs10" localSheetId="2" hidden="1">WithRemodelCostIntegerLogic!$C$3:$C$5</definedName>
    <definedName name="solver_rhs11" localSheetId="2" hidden="1">0</definedName>
    <definedName name="solver_rhs2" localSheetId="0" hidden="1">Data!$D$18:$D$20</definedName>
    <definedName name="solver_rhs2" localSheetId="1" hidden="1">WithRemodelCostAsAbs!$H$9</definedName>
    <definedName name="solver_rhs2" localSheetId="2" hidden="1">WithRemodelCostIntegerLogic!$G$3:$G$5</definedName>
    <definedName name="solver_rhs3" localSheetId="0" hidden="1">integer</definedName>
    <definedName name="solver_rhs3" localSheetId="1" hidden="1">integer</definedName>
    <definedName name="solver_rhs3" localSheetId="2" hidden="1">integer</definedName>
    <definedName name="solver_rhs4" localSheetId="0" hidden="1">Data!$G$3:$G$5</definedName>
    <definedName name="solver_rhs4" localSheetId="1" hidden="1">WithRemodelCostAsAbs!$G$3:$G$5</definedName>
    <definedName name="solver_rhs4" localSheetId="2" hidden="1">WithRemodelCostIntegerLogic!$G$9</definedName>
    <definedName name="solver_rhs5" localSheetId="0" hidden="1">Data!$E$3:$E$5</definedName>
    <definedName name="solver_rhs5" localSheetId="1" hidden="1">WithRemodelCostAsAbs!$I$3:$I$5</definedName>
    <definedName name="solver_rhs5" localSheetId="2" hidden="1">0</definedName>
    <definedName name="solver_rhs6" localSheetId="1" hidden="1">WithRemodelCostAsAbs!$D$18:$D$20</definedName>
    <definedName name="solver_rhs6" localSheetId="2" hidden="1">WithRemodelCostIntegerLogic!$I$3:$I$5</definedName>
    <definedName name="solver_rhs7" localSheetId="1" hidden="1">0</definedName>
    <definedName name="solver_rhs7" localSheetId="2" hidden="1">WithRemodelCostIntegerLogic!$E$3:$E$5</definedName>
    <definedName name="solver_rhs8" localSheetId="2" hidden="1">WithRemodelCostIntegerLogic!$L$3:$L$5</definedName>
    <definedName name="solver_rhs9" localSheetId="2" hidden="1">WithRemodelCostIntegerLogic!$M$3:$M$5</definedName>
    <definedName name="solver_rlx" localSheetId="0" hidden="1">2</definedName>
    <definedName name="solver_rlx" localSheetId="1" hidden="1">2</definedName>
    <definedName name="solver_rlx" localSheetId="2" hidden="1">2</definedName>
    <definedName name="solver_rsd" localSheetId="0" hidden="1">0</definedName>
    <definedName name="solver_rsd" localSheetId="1" hidden="1">0</definedName>
    <definedName name="solver_rsd" localSheetId="2" hidden="1">0</definedName>
    <definedName name="solver_rsmp" hidden="1">2</definedName>
    <definedName name="solver_rtr" localSheetId="0" hidden="1">0</definedName>
    <definedName name="solver_rtr" localSheetId="1" hidden="1">0</definedName>
    <definedName name="solver_rtr" localSheetId="2" hidden="1">0</definedName>
    <definedName name="solver_rxc1" localSheetId="0" hidden="1">1</definedName>
    <definedName name="solver_rxc1" localSheetId="1" hidden="1">1</definedName>
    <definedName name="solver_rxc1" localSheetId="2" hidden="1">1</definedName>
    <definedName name="solver_rxc10" localSheetId="2" hidden="1">1</definedName>
    <definedName name="solver_rxc11" localSheetId="2" hidden="1">1</definedName>
    <definedName name="solver_rxc2" localSheetId="0" hidden="1">1</definedName>
    <definedName name="solver_rxc2" localSheetId="1" hidden="1">1</definedName>
    <definedName name="solver_rxc2" localSheetId="2" hidden="1">1</definedName>
    <definedName name="solver_rxc3" localSheetId="0" hidden="1">1</definedName>
    <definedName name="solver_rxc3" localSheetId="1" hidden="1">1</definedName>
    <definedName name="solver_rxc3" localSheetId="2" hidden="1">1</definedName>
    <definedName name="solver_rxc4" localSheetId="0" hidden="1">1</definedName>
    <definedName name="solver_rxc4" localSheetId="1" hidden="1">1</definedName>
    <definedName name="solver_rxc4" localSheetId="2" hidden="1">1</definedName>
    <definedName name="solver_rxc5" localSheetId="0" hidden="1">1</definedName>
    <definedName name="solver_rxc5" localSheetId="1" hidden="1">1</definedName>
    <definedName name="solver_rxc5" localSheetId="2" hidden="1">1</definedName>
    <definedName name="solver_rxc6" localSheetId="1" hidden="1">1</definedName>
    <definedName name="solver_rxc6" localSheetId="2" hidden="1">1</definedName>
    <definedName name="solver_rxc7" localSheetId="1" hidden="1">1</definedName>
    <definedName name="solver_rxc7" localSheetId="2" hidden="1">1</definedName>
    <definedName name="solver_rxc8" localSheetId="2" hidden="1">1</definedName>
    <definedName name="solver_rxc9" localSheetId="2" hidden="1">1</definedName>
    <definedName name="solver_rxv" localSheetId="0" hidden="1">1</definedName>
    <definedName name="solver_rxv" localSheetId="1" hidden="1">1</definedName>
    <definedName name="solver_rxv" localSheetId="2" hidden="1">1</definedName>
    <definedName name="solver_rxv1" localSheetId="0" hidden="1">1</definedName>
    <definedName name="solver_rxv1" localSheetId="1" hidden="1">1</definedName>
    <definedName name="solver_rxv1" localSheetId="2" hidden="1">1</definedName>
    <definedName name="solver_rxv2" localSheetId="2" hidden="1">1</definedName>
    <definedName name="solver_rxv3" localSheetId="2" hidden="1">1</definedName>
    <definedName name="solver_scl" localSheetId="0" hidden="1">2</definedName>
    <definedName name="solver_scl" localSheetId="1" hidden="1">2</definedName>
    <definedName name="solver_scl" localSheetId="2" hidden="1">2</definedName>
    <definedName name="solver_seed" hidden="1">0</definedName>
    <definedName name="solver_sel" localSheetId="0" hidden="1">1</definedName>
    <definedName name="solver_sel" localSheetId="1" hidden="1">1</definedName>
    <definedName name="solver_sel" localSheetId="2" hidden="1">1</definedName>
    <definedName name="solver_sho" localSheetId="0" hidden="1">2</definedName>
    <definedName name="solver_sho" localSheetId="1" hidden="1">2</definedName>
    <definedName name="solver_sho" localSheetId="2" hidden="1">2</definedName>
    <definedName name="solver_slv" localSheetId="0" hidden="1">0</definedName>
    <definedName name="solver_slv" localSheetId="1" hidden="1">0</definedName>
    <definedName name="solver_slv" localSheetId="2" hidden="1">0</definedName>
    <definedName name="solver_slvu" localSheetId="0" hidden="1">0</definedName>
    <definedName name="solver_slvu" localSheetId="1" hidden="1">0</definedName>
    <definedName name="solver_slvu" localSheetId="2" hidden="1">0</definedName>
    <definedName name="solver_spid" localSheetId="0" hidden="1">" "</definedName>
    <definedName name="solver_spid" localSheetId="1" hidden="1">" "</definedName>
    <definedName name="solver_spid" localSheetId="2" hidden="1">" "</definedName>
    <definedName name="solver_srvr" localSheetId="0" hidden="1">" "</definedName>
    <definedName name="solver_srvr" localSheetId="1" hidden="1">" "</definedName>
    <definedName name="solver_srvr" localSheetId="2" hidden="1">" "</definedName>
    <definedName name="solver_ssz" localSheetId="0" hidden="1">0</definedName>
    <definedName name="solver_ssz" localSheetId="1" hidden="1">0</definedName>
    <definedName name="solver_ssz" localSheetId="2" hidden="1">0</definedName>
    <definedName name="solver_tim" localSheetId="0" hidden="1">2147483647</definedName>
    <definedName name="solver_tim" localSheetId="1" hidden="1">2147483647</definedName>
    <definedName name="solver_tim" localSheetId="2" hidden="1">2147483647</definedName>
    <definedName name="solver_tms" localSheetId="0" hidden="1">0</definedName>
    <definedName name="solver_tms" localSheetId="1" hidden="1">0</definedName>
    <definedName name="solver_tms" localSheetId="2" hidden="1">0</definedName>
    <definedName name="solver_tol" localSheetId="0" hidden="1">0</definedName>
    <definedName name="solver_tol" localSheetId="1" hidden="1">0</definedName>
    <definedName name="solver_tol" localSheetId="2" hidden="1">0</definedName>
    <definedName name="solver_typ" localSheetId="0" hidden="1">1</definedName>
    <definedName name="solver_typ" localSheetId="1" hidden="1">1</definedName>
    <definedName name="solver_typ" localSheetId="2" hidden="1">1</definedName>
    <definedName name="solver_ufp" localSheetId="0" hidden="1">1</definedName>
    <definedName name="solver_ufp" localSheetId="1" hidden="1">1</definedName>
    <definedName name="solver_ufp" localSheetId="2" hidden="1">1</definedName>
    <definedName name="solver_umod" localSheetId="0" hidden="1">1</definedName>
    <definedName name="solver_umod" localSheetId="1" hidden="1">1</definedName>
    <definedName name="solver_umod" localSheetId="2" hidden="1">1</definedName>
    <definedName name="solver_urs" localSheetId="0" hidden="1">0</definedName>
    <definedName name="solver_urs" localSheetId="1" hidden="1">0</definedName>
    <definedName name="solver_urs" localSheetId="2" hidden="1">0</definedName>
    <definedName name="solver_userid" localSheetId="0" hidden="1">10049</definedName>
    <definedName name="solver_userid" localSheetId="1" hidden="1">10049</definedName>
    <definedName name="solver_userid" localSheetId="2" hidden="1">10049</definedName>
    <definedName name="solver_val" localSheetId="0" hidden="1">0</definedName>
    <definedName name="solver_val" localSheetId="1" hidden="1">0</definedName>
    <definedName name="solver_val" localSheetId="2" hidden="1">0</definedName>
    <definedName name="solver_var" localSheetId="0" hidden="1">" "</definedName>
    <definedName name="solver_var" localSheetId="1" hidden="1">" "</definedName>
    <definedName name="solver_var" localSheetId="2" hidden="1">" "</definedName>
    <definedName name="solver_var1" localSheetId="0" hidden="1">" "</definedName>
    <definedName name="solver_var1" localSheetId="1" hidden="1">" "</definedName>
    <definedName name="solver_var1" localSheetId="2" hidden="1">" "</definedName>
    <definedName name="solver_var2" localSheetId="2" hidden="1">" "</definedName>
    <definedName name="solver_var3" localSheetId="2" hidden="1">" "</definedName>
    <definedName name="solver_ver" localSheetId="0" hidden="1">3</definedName>
    <definedName name="solver_ver" localSheetId="1" hidden="1">3</definedName>
    <definedName name="solver_ver" localSheetId="2" hidden="1">3</definedName>
    <definedName name="solver_vir" localSheetId="0" hidden="1">1</definedName>
    <definedName name="solver_vir" localSheetId="1" hidden="1">1</definedName>
    <definedName name="solver_vir" localSheetId="2" hidden="1">1</definedName>
    <definedName name="solver_vir1" localSheetId="0" hidden="1">1</definedName>
    <definedName name="solver_vir1" localSheetId="1" hidden="1">1</definedName>
    <definedName name="solver_vir1" localSheetId="2" hidden="1">1</definedName>
    <definedName name="solver_vir2" localSheetId="2" hidden="1">1</definedName>
    <definedName name="solver_vir3" localSheetId="2" hidden="1">1</definedName>
    <definedName name="solver_vol" localSheetId="0" hidden="1">0</definedName>
    <definedName name="solver_vol" localSheetId="1" hidden="1">0</definedName>
    <definedName name="solver_vol" localSheetId="2" hidden="1">0</definedName>
    <definedName name="solver_vst" localSheetId="0" hidden="1">0</definedName>
    <definedName name="solver_vst" localSheetId="1" hidden="1">0</definedName>
    <definedName name="solver_vst" localSheetId="2" hidden="1">0</definedName>
    <definedName name="solver_vst1" localSheetId="0" hidden="1">0</definedName>
    <definedName name="solver_vst1" localSheetId="1" hidden="1">0</definedName>
    <definedName name="solver_vst1" localSheetId="2" hidden="1">0</definedName>
    <definedName name="solver_vst2" localSheetId="2" hidden="1">0</definedName>
    <definedName name="solver_vst3" localSheetId="2" hidden="1">0</definedName>
  </definedNames>
  <calcPr calcId="162913"/>
</workbook>
</file>

<file path=xl/calcChain.xml><?xml version="1.0" encoding="utf-8"?>
<calcChain xmlns="http://schemas.openxmlformats.org/spreadsheetml/2006/main">
  <c r="J3" i="4" l="1"/>
  <c r="I3" i="4" l="1"/>
  <c r="J4" i="7" l="1"/>
  <c r="J5" i="7"/>
  <c r="J3" i="7"/>
  <c r="K11" i="7"/>
  <c r="K10" i="7"/>
  <c r="K11" i="4"/>
  <c r="J5" i="4"/>
  <c r="H8" i="4"/>
  <c r="K10" i="4"/>
  <c r="J4" i="4" l="1"/>
  <c r="D20" i="7"/>
  <c r="C20" i="7"/>
  <c r="D19" i="7"/>
  <c r="C19" i="7"/>
  <c r="D18" i="7"/>
  <c r="C18" i="7"/>
  <c r="G12" i="7"/>
  <c r="G8" i="7"/>
  <c r="M5" i="7"/>
  <c r="L5" i="7"/>
  <c r="I5" i="7"/>
  <c r="G5" i="7"/>
  <c r="E5" i="7"/>
  <c r="M4" i="7"/>
  <c r="L4" i="7"/>
  <c r="I4" i="7"/>
  <c r="G4" i="7"/>
  <c r="E4" i="7"/>
  <c r="M3" i="7"/>
  <c r="L3" i="7"/>
  <c r="G13" i="7"/>
  <c r="I3" i="7"/>
  <c r="G3" i="7"/>
  <c r="E3" i="7"/>
  <c r="K3" i="4"/>
  <c r="G14" i="7" l="1"/>
  <c r="D19" i="3"/>
  <c r="D20" i="3"/>
  <c r="D18" i="3"/>
  <c r="C19" i="3"/>
  <c r="C20" i="3"/>
  <c r="C18" i="3"/>
  <c r="C19" i="4"/>
  <c r="C20" i="4"/>
  <c r="C18" i="4"/>
  <c r="D19" i="4"/>
  <c r="D20" i="4"/>
  <c r="D18" i="4"/>
  <c r="I4" i="4" l="1"/>
  <c r="I5" i="4"/>
  <c r="H12" i="4" l="1"/>
  <c r="H8" i="3"/>
  <c r="G3" i="3"/>
  <c r="K5" i="4" l="1"/>
  <c r="G5" i="4"/>
  <c r="E5" i="4"/>
  <c r="K4" i="4"/>
  <c r="G4" i="4"/>
  <c r="E4" i="4"/>
  <c r="G3" i="4"/>
  <c r="E3" i="4"/>
  <c r="H13" i="4" l="1"/>
  <c r="H14" i="4" s="1"/>
  <c r="D379" i="4"/>
  <c r="G4" i="3"/>
  <c r="G5" i="3"/>
  <c r="E5" i="3"/>
  <c r="E4" i="3"/>
  <c r="E3" i="3"/>
  <c r="H12" i="3"/>
</calcChain>
</file>

<file path=xl/sharedStrings.xml><?xml version="1.0" encoding="utf-8"?>
<sst xmlns="http://schemas.openxmlformats.org/spreadsheetml/2006/main" count="83" uniqueCount="29">
  <si>
    <t>Room type</t>
  </si>
  <si>
    <t>Standard</t>
  </si>
  <si>
    <t>Gold</t>
  </si>
  <si>
    <t>Platinum</t>
  </si>
  <si>
    <t>Current Rate</t>
  </si>
  <si>
    <t>Current # of Rooms</t>
  </si>
  <si>
    <t>Total Area:</t>
  </si>
  <si>
    <t>Square Footage</t>
  </si>
  <si>
    <t>Price</t>
  </si>
  <si>
    <t>Quantity</t>
  </si>
  <si>
    <t>Total Revenue:</t>
  </si>
  <si>
    <t>Min Price</t>
  </si>
  <si>
    <t>Max Price</t>
  </si>
  <si>
    <t>Area Used:</t>
  </si>
  <si>
    <t>Demand Elasticity</t>
  </si>
  <si>
    <t>Total Remodel Cost:</t>
  </si>
  <si>
    <t>Change in Rooms</t>
  </si>
  <si>
    <t>Net Daily Profit:</t>
  </si>
  <si>
    <t>Daily Remodel Cost</t>
  </si>
  <si>
    <t>One-time Remodel Cost Per Room</t>
  </si>
  <si>
    <t>Annual Interest Rate</t>
  </si>
  <si>
    <t>Max Rooms</t>
  </si>
  <si>
    <t>Net Increase</t>
  </si>
  <si>
    <t>Net Decrease</t>
  </si>
  <si>
    <t>% Change in Quantity</t>
  </si>
  <si>
    <t>Elasticity * % Change in Price</t>
  </si>
  <si>
    <t>Total Change in Rooms</t>
  </si>
  <si>
    <t>Daily Interest Rate</t>
  </si>
  <si>
    <t xml:space="preserve">Number of Periods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</si>
</sst>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8" formatCode="&quot;$&quot;#,##0.00_);[Red]\(&quot;$&quot;#,##0.00\)"/>
    <numFmt numFmtId="44" formatCode="_(&quot;$&quot;* #,##0.00_);_(&quot;$&quot;* \(#,##0.00\);_(&quot;$&quot;* &quot;-&quot;??_);_(@_)"/>
    <numFmt numFmtId="164" formatCode="_(&quot;$&quot;* #,##0_);_(&quot;$&quot;* \(#,##0\);_(&quot;$&quot;* &quot;-&quot;??_);_(@_)"/>
    <numFmt numFmtId="165" formatCode="&quot;$&quot;#,##0.00"/>
    <numFmt numFmtId="166" formatCode="&quot;$&quot;#,##0"/>
  </numFmts>
  <fonts count="3" x14ac:knownFonts="1">
    <font>
      <sz val="10"/>
      <name val="Arial"/>
      <family val="2"/>
    </font>
    <font>
      <sz val="10"/>
      <name val="Arial"/>
      <family val="2"/>
    </font>
    <font>
      <b/>
      <sz val="10"/>
      <name val="Arial"/>
      <family val="2"/>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2" fillId="0" borderId="0" xfId="0" applyFont="1"/>
    <xf numFmtId="44" fontId="0" fillId="0" borderId="0" xfId="1" applyFont="1"/>
    <xf numFmtId="0" fontId="2" fillId="0" borderId="0" xfId="0" applyFont="1" applyAlignment="1">
      <alignment horizontal="center"/>
    </xf>
    <xf numFmtId="0" fontId="0" fillId="0" borderId="0" xfId="0" applyFill="1" applyBorder="1" applyAlignment="1">
      <alignment horizontal="center"/>
    </xf>
    <xf numFmtId="0" fontId="0" fillId="0" borderId="0" xfId="0" applyAlignment="1">
      <alignment horizontal="center"/>
    </xf>
    <xf numFmtId="0" fontId="2" fillId="0" borderId="0" xfId="0" applyFont="1" applyAlignment="1">
      <alignment horizontal="right"/>
    </xf>
    <xf numFmtId="3" fontId="0" fillId="0" borderId="0" xfId="0" applyNumberFormat="1"/>
    <xf numFmtId="0" fontId="0" fillId="0" borderId="0" xfId="0" applyFill="1"/>
    <xf numFmtId="0" fontId="0" fillId="2" borderId="0" xfId="0" applyFill="1"/>
    <xf numFmtId="0" fontId="0" fillId="0" borderId="0" xfId="0" applyAlignment="1">
      <alignment horizontal="right"/>
    </xf>
    <xf numFmtId="164" fontId="0" fillId="0" borderId="0" xfId="1" applyNumberFormat="1" applyFont="1"/>
    <xf numFmtId="0" fontId="2" fillId="0" borderId="0" xfId="0" applyFont="1" applyFill="1"/>
    <xf numFmtId="44" fontId="0" fillId="0" borderId="0" xfId="0" applyNumberFormat="1"/>
    <xf numFmtId="164" fontId="0" fillId="0" borderId="0" xfId="1" applyNumberFormat="1" applyFont="1" applyFill="1"/>
    <xf numFmtId="3" fontId="0" fillId="4" borderId="0" xfId="0" applyNumberFormat="1" applyFill="1"/>
    <xf numFmtId="2" fontId="0" fillId="2" borderId="0" xfId="0" applyNumberFormat="1" applyFill="1"/>
    <xf numFmtId="8" fontId="0" fillId="0" borderId="0" xfId="0" applyNumberFormat="1"/>
    <xf numFmtId="44" fontId="0" fillId="3" borderId="0" xfId="0" applyNumberFormat="1" applyFill="1"/>
    <xf numFmtId="164" fontId="0" fillId="3" borderId="0" xfId="1" applyNumberFormat="1" applyFont="1" applyFill="1"/>
    <xf numFmtId="165" fontId="0" fillId="2" borderId="0" xfId="0" applyNumberFormat="1" applyFill="1"/>
    <xf numFmtId="165" fontId="0" fillId="0" borderId="0" xfId="0" applyNumberFormat="1"/>
    <xf numFmtId="165" fontId="0" fillId="0" borderId="0" xfId="1" applyNumberFormat="1" applyFont="1"/>
    <xf numFmtId="166" fontId="0" fillId="0" borderId="0" xfId="0" applyNumberFormat="1"/>
    <xf numFmtId="9" fontId="0" fillId="0" borderId="0" xfId="2" applyFont="1"/>
    <xf numFmtId="1" fontId="0" fillId="0" borderId="0" xfId="0" applyNumberFormat="1" applyFill="1"/>
    <xf numFmtId="0" fontId="0" fillId="4" borderId="0" xfId="0" applyFill="1"/>
    <xf numFmtId="165" fontId="0" fillId="4" borderId="0" xfId="0" applyNumberForma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712303</xdr:colOff>
      <xdr:row>13</xdr:row>
      <xdr:rowOff>74543</xdr:rowOff>
    </xdr:from>
    <xdr:ext cx="4000500" cy="1043608"/>
    <xdr:sp macro="" textlink="">
      <xdr:nvSpPr>
        <xdr:cNvPr id="2" name="TextBox 1"/>
        <xdr:cNvSpPr txBox="1"/>
      </xdr:nvSpPr>
      <xdr:spPr>
        <a:xfrm>
          <a:off x="4654825" y="2228021"/>
          <a:ext cx="4000500" cy="1043608"/>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Daily revenue</a:t>
          </a:r>
          <a:r>
            <a:rPr lang="en-US" sz="1100" baseline="0"/>
            <a:t> can be increased from $38,000 to $38,208 b</a:t>
          </a:r>
          <a:r>
            <a:rPr lang="en-US" sz="1100"/>
            <a:t>y</a:t>
          </a:r>
          <a:r>
            <a:rPr lang="en-US" sz="1100" baseline="0"/>
            <a:t> adding 5 gold rooms. These rooms will require 1,500 square feet in total, which is obtained by removing 3 platinum rooms.</a:t>
          </a:r>
        </a:p>
        <a:p>
          <a:endParaRPr lang="en-US" sz="1100" baseline="0"/>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666750</xdr:colOff>
      <xdr:row>15</xdr:row>
      <xdr:rowOff>5191</xdr:rowOff>
    </xdr:from>
    <xdr:ext cx="4710479" cy="3261884"/>
    <xdr:sp macro="" textlink="">
      <xdr:nvSpPr>
        <xdr:cNvPr id="2" name="TextBox 1"/>
        <xdr:cNvSpPr txBox="1"/>
      </xdr:nvSpPr>
      <xdr:spPr>
        <a:xfrm>
          <a:off x="5810250" y="2434066"/>
          <a:ext cx="4710479" cy="3261884"/>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a:t>
          </a:r>
          <a:r>
            <a:rPr lang="en-US" sz="1100" baseline="0"/>
            <a:t> this extension, we account for the cost of remodeling the rooms by computing the change in rooms using the (nonlinear) function ABS(). </a:t>
          </a:r>
        </a:p>
        <a:p>
          <a:endParaRPr lang="en-US" sz="1100" baseline="0"/>
        </a:p>
        <a:p>
          <a:r>
            <a:rPr lang="en-US" sz="1100" baseline="0"/>
            <a:t>Assume that adding or removing a room of any type incurs a one-time cost of $5,000. To make this cost commensurable with the "daily revenue" objective, we need to convert this one-time $5,000 cost to a daily cost. </a:t>
          </a:r>
        </a:p>
        <a:p>
          <a:endParaRPr lang="en-US" sz="1100" baseline="0"/>
        </a:p>
        <a:p>
          <a:r>
            <a:rPr lang="en-US" sz="1100" baseline="0"/>
            <a:t>Suppose the $5,000 one-time cost is converted to a daily payments over 1 year (the payback period desired by the hotel) assuming a 5% annual interest rate. To do so, we use =PMT(0.05/365,365,-5000). This results a daily payment of $14.04. </a:t>
          </a:r>
        </a:p>
        <a:p>
          <a:endParaRPr lang="en-US">
            <a:effectLst/>
          </a:endParaRPr>
        </a:p>
        <a:p>
          <a:r>
            <a:rPr lang="en-US" sz="1100" baseline="0">
              <a:solidFill>
                <a:schemeClr val="tx1"/>
              </a:solidFill>
              <a:effectLst/>
              <a:latin typeface="+mn-lt"/>
              <a:ea typeface="+mn-ea"/>
              <a:cs typeface="+mn-cs"/>
            </a:rPr>
            <a:t>After accounting for this remodel cost, the model still suggests adding 5 gold rooms and removing 3 platinum rooms, but now appropriately accounts for cost. </a:t>
          </a:r>
        </a:p>
        <a:p>
          <a:endParaRPr lang="en-US" sz="1100" baseline="0"/>
        </a:p>
        <a:p>
          <a:endParaRPr lang="en-US" sz="1100" baseline="0"/>
        </a:p>
        <a:p>
          <a:endParaRPr lang="en-US" sz="1100" baseline="0"/>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586153</xdr:colOff>
      <xdr:row>16</xdr:row>
      <xdr:rowOff>33764</xdr:rowOff>
    </xdr:from>
    <xdr:ext cx="6775312" cy="6130272"/>
    <xdr:sp macro="" textlink="">
      <xdr:nvSpPr>
        <xdr:cNvPr id="2" name="TextBox 1"/>
        <xdr:cNvSpPr txBox="1"/>
      </xdr:nvSpPr>
      <xdr:spPr>
        <a:xfrm>
          <a:off x="9101503" y="2624564"/>
          <a:ext cx="6775312" cy="6130272"/>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400"/>
            <a:t>In</a:t>
          </a:r>
          <a:r>
            <a:rPr lang="en-US" sz="1400" baseline="0"/>
            <a:t> this extension, we account for the cost of remodeling the rooms. Assume that adding or removing a room of any type incurs a one-time cost of $10,000. To make this cost commensurable with the "daily revenue" objective, we need to convert this one-time $5,000 cost to a daily cost. </a:t>
          </a:r>
        </a:p>
        <a:p>
          <a:endParaRPr lang="en-US" sz="1400" baseline="0"/>
        </a:p>
        <a:p>
          <a:r>
            <a:rPr lang="en-US" sz="1400" baseline="0"/>
            <a:t>Suppose the $5,000 one-time cost is converted to a daily payments over 1 year (the payback period set by the hotel) assuming a 5% annual interest rate. To do so, we use =PMT(0.05/365,365,-5000). This results a daily payment of $14.04. </a:t>
          </a:r>
        </a:p>
        <a:p>
          <a:endParaRPr lang="en-US" sz="1400" baseline="0"/>
        </a:p>
        <a:p>
          <a:r>
            <a:rPr lang="en-US" sz="1400" baseline="0"/>
            <a:t>In this model, instead of using the absolute value function, we introduce three more variables for the number of each type of room added or removed.This is based on the observation that for a room type, rooms may be added or removed but not both. </a:t>
          </a:r>
        </a:p>
        <a:p>
          <a:endParaRPr lang="en-US" sz="1400" baseline="0"/>
        </a:p>
        <a:p>
          <a:r>
            <a:rPr lang="en-US" sz="1400" baseline="0"/>
            <a:t>Then these constraints are added:</a:t>
          </a:r>
        </a:p>
        <a:p>
          <a:r>
            <a:rPr lang="en-US" sz="1400" baseline="0"/>
            <a:t># Standard Rooms changed ≥ X</a:t>
          </a:r>
          <a:r>
            <a:rPr lang="en-US" sz="1400" baseline="-25000"/>
            <a:t>s</a:t>
          </a:r>
          <a:r>
            <a:rPr lang="en-US" sz="1400" baseline="0"/>
            <a:t> - 250</a:t>
          </a:r>
        </a:p>
        <a:p>
          <a:pPr marL="0" marR="0" lvl="0" indent="0" defTabSz="914400" eaLnBrk="1" fontAlgn="auto" latinLnBrk="0" hangingPunct="1">
            <a:lnSpc>
              <a:spcPct val="100000"/>
            </a:lnSpc>
            <a:spcBef>
              <a:spcPts val="0"/>
            </a:spcBef>
            <a:spcAft>
              <a:spcPts val="0"/>
            </a:spcAft>
            <a:buClrTx/>
            <a:buSzTx/>
            <a:buFontTx/>
            <a:buNone/>
            <a:tabLst/>
            <a:defRPr/>
          </a:pPr>
          <a:r>
            <a:rPr lang="en-US" sz="1400" baseline="0">
              <a:solidFill>
                <a:schemeClr val="tx1"/>
              </a:solidFill>
              <a:effectLst/>
              <a:latin typeface="+mn-lt"/>
              <a:ea typeface="+mn-ea"/>
              <a:cs typeface="+mn-cs"/>
            </a:rPr>
            <a:t># Standard Rooms changed ≥ 250 - X</a:t>
          </a:r>
          <a:r>
            <a:rPr lang="en-US" sz="1400" baseline="-25000">
              <a:solidFill>
                <a:schemeClr val="tx1"/>
              </a:solidFill>
              <a:effectLst/>
              <a:latin typeface="+mn-lt"/>
              <a:ea typeface="+mn-ea"/>
              <a:cs typeface="+mn-cs"/>
            </a:rPr>
            <a:t>s</a:t>
          </a:r>
          <a:endParaRPr lang="en-US" sz="1400">
            <a:effectLst/>
          </a:endParaRPr>
        </a:p>
        <a:p>
          <a:r>
            <a:rPr lang="en-US" sz="1400" baseline="0">
              <a:solidFill>
                <a:schemeClr val="tx1"/>
              </a:solidFill>
              <a:effectLst/>
              <a:latin typeface="+mn-lt"/>
              <a:ea typeface="+mn-ea"/>
              <a:cs typeface="+mn-cs"/>
            </a:rPr>
            <a:t># Gold Rooms changed ≥ X</a:t>
          </a:r>
          <a:r>
            <a:rPr lang="en-US" sz="1400" baseline="-25000">
              <a:solidFill>
                <a:schemeClr val="tx1"/>
              </a:solidFill>
              <a:effectLst/>
              <a:latin typeface="+mn-lt"/>
              <a:ea typeface="+mn-ea"/>
              <a:cs typeface="+mn-cs"/>
            </a:rPr>
            <a:t>g</a:t>
          </a:r>
          <a:r>
            <a:rPr lang="en-US" sz="1400" baseline="0">
              <a:solidFill>
                <a:schemeClr val="tx1"/>
              </a:solidFill>
              <a:effectLst/>
              <a:latin typeface="+mn-lt"/>
              <a:ea typeface="+mn-ea"/>
              <a:cs typeface="+mn-cs"/>
            </a:rPr>
            <a:t> - 100</a:t>
          </a:r>
          <a:endParaRPr lang="en-US" sz="1400">
            <a:effectLst/>
          </a:endParaRPr>
        </a:p>
        <a:p>
          <a:pPr eaLnBrk="1" fontAlgn="auto" latinLnBrk="0" hangingPunct="1"/>
          <a:r>
            <a:rPr lang="en-US" sz="1400" baseline="0">
              <a:solidFill>
                <a:schemeClr val="tx1"/>
              </a:solidFill>
              <a:effectLst/>
              <a:latin typeface="+mn-lt"/>
              <a:ea typeface="+mn-ea"/>
              <a:cs typeface="+mn-cs"/>
            </a:rPr>
            <a:t># Gold Rooms changed ≥ 100 - X</a:t>
          </a:r>
          <a:r>
            <a:rPr lang="en-US" sz="1400" baseline="-25000">
              <a:solidFill>
                <a:schemeClr val="tx1"/>
              </a:solidFill>
              <a:effectLst/>
              <a:latin typeface="+mn-lt"/>
              <a:ea typeface="+mn-ea"/>
              <a:cs typeface="+mn-cs"/>
            </a:rPr>
            <a:t>g</a:t>
          </a:r>
          <a:endParaRPr lang="en-US" sz="1400">
            <a:effectLst/>
          </a:endParaRPr>
        </a:p>
        <a:p>
          <a:r>
            <a:rPr lang="en-US" sz="1400" baseline="0">
              <a:solidFill>
                <a:schemeClr val="tx1"/>
              </a:solidFill>
              <a:effectLst/>
              <a:latin typeface="+mn-lt"/>
              <a:ea typeface="+mn-ea"/>
              <a:cs typeface="+mn-cs"/>
            </a:rPr>
            <a:t># Platinum Rooms changed ≥ X</a:t>
          </a:r>
          <a:r>
            <a:rPr lang="en-US" sz="1400" baseline="-25000">
              <a:solidFill>
                <a:schemeClr val="tx1"/>
              </a:solidFill>
              <a:effectLst/>
              <a:latin typeface="+mn-lt"/>
              <a:ea typeface="+mn-ea"/>
              <a:cs typeface="+mn-cs"/>
            </a:rPr>
            <a:t>p</a:t>
          </a:r>
          <a:r>
            <a:rPr lang="en-US" sz="1400" baseline="0">
              <a:solidFill>
                <a:schemeClr val="tx1"/>
              </a:solidFill>
              <a:effectLst/>
              <a:latin typeface="+mn-lt"/>
              <a:ea typeface="+mn-ea"/>
              <a:cs typeface="+mn-cs"/>
            </a:rPr>
            <a:t> - 50</a:t>
          </a:r>
          <a:endParaRPr lang="en-US" sz="1400">
            <a:effectLst/>
          </a:endParaRPr>
        </a:p>
        <a:p>
          <a:pPr eaLnBrk="1" fontAlgn="auto" latinLnBrk="0" hangingPunct="1"/>
          <a:r>
            <a:rPr lang="en-US" sz="1400" baseline="0">
              <a:solidFill>
                <a:schemeClr val="tx1"/>
              </a:solidFill>
              <a:effectLst/>
              <a:latin typeface="+mn-lt"/>
              <a:ea typeface="+mn-ea"/>
              <a:cs typeface="+mn-cs"/>
            </a:rPr>
            <a:t># Platinum Rooms changed ≥ 50 - X</a:t>
          </a:r>
          <a:r>
            <a:rPr lang="en-US" sz="1400" baseline="-25000">
              <a:solidFill>
                <a:schemeClr val="tx1"/>
              </a:solidFill>
              <a:effectLst/>
              <a:latin typeface="+mn-lt"/>
              <a:ea typeface="+mn-ea"/>
              <a:cs typeface="+mn-cs"/>
            </a:rPr>
            <a:t>p</a:t>
          </a:r>
          <a:endParaRPr lang="en-US" sz="1400">
            <a:effectLst/>
          </a:endParaRPr>
        </a:p>
        <a:p>
          <a:endParaRPr lang="en-US" sz="1400" baseline="0"/>
        </a:p>
        <a:p>
          <a:r>
            <a:rPr lang="en-US" sz="1400" baseline="0"/>
            <a:t>After accounting for this remodel cost, the model suggests adding 5 gold rooms and removing 3 platinum rooms. </a:t>
          </a:r>
        </a:p>
        <a:p>
          <a:endParaRPr lang="en-US" sz="1400" baseline="0"/>
        </a:p>
        <a:p>
          <a:r>
            <a:rPr lang="en-US" sz="1400" baseline="0"/>
            <a:t>Now we can solve this model with the LP/Quadratic engine, and because we haven't used any non-smooth functions (IF, ABS, MIN, etc.), we can be assured that this is the optimal solution.</a:t>
          </a:r>
        </a:p>
        <a:p>
          <a:endParaRPr lang="en-US" sz="1100" baseline="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65532"/>
  <sheetViews>
    <sheetView zoomScaleNormal="100" workbookViewId="0">
      <selection activeCell="G29" sqref="G29"/>
    </sheetView>
  </sheetViews>
  <sheetFormatPr defaultRowHeight="12.75" x14ac:dyDescent="0.2"/>
  <cols>
    <col min="1" max="1" width="10.7109375" bestFit="1" customWidth="1"/>
    <col min="2" max="2" width="17.42578125" bestFit="1" customWidth="1"/>
    <col min="3" max="3" width="20.7109375" bestFit="1" customWidth="1"/>
    <col min="4" max="4" width="28" bestFit="1" customWidth="1"/>
    <col min="5" max="5" width="15.7109375" bestFit="1" customWidth="1"/>
    <col min="6" max="6" width="9.5703125" bestFit="1" customWidth="1"/>
    <col min="7" max="7" width="18.140625" bestFit="1" customWidth="1"/>
    <col min="8" max="8" width="11.28515625" style="8" customWidth="1"/>
    <col min="9" max="9" width="23.85546875" bestFit="1" customWidth="1"/>
  </cols>
  <sheetData>
    <row r="1" spans="1:8" x14ac:dyDescent="0.2">
      <c r="A1" s="1"/>
      <c r="B1" s="1"/>
      <c r="C1" s="1"/>
      <c r="D1" s="3"/>
    </row>
    <row r="2" spans="1:8" x14ac:dyDescent="0.2">
      <c r="A2" s="1" t="s">
        <v>0</v>
      </c>
      <c r="B2" s="1" t="s">
        <v>4</v>
      </c>
      <c r="C2" s="1" t="s">
        <v>5</v>
      </c>
      <c r="D2" s="1" t="s">
        <v>7</v>
      </c>
      <c r="E2" s="1" t="s">
        <v>11</v>
      </c>
      <c r="F2" s="1" t="s">
        <v>8</v>
      </c>
      <c r="G2" s="12" t="s">
        <v>12</v>
      </c>
      <c r="H2" s="1" t="s">
        <v>9</v>
      </c>
    </row>
    <row r="3" spans="1:8" x14ac:dyDescent="0.2">
      <c r="A3" t="s">
        <v>1</v>
      </c>
      <c r="B3" s="2">
        <v>85</v>
      </c>
      <c r="C3">
        <v>250</v>
      </c>
      <c r="D3">
        <v>200</v>
      </c>
      <c r="E3" s="13">
        <f>$B3-10</f>
        <v>75</v>
      </c>
      <c r="F3" s="16">
        <v>85</v>
      </c>
      <c r="G3" s="13">
        <f>$B3+10</f>
        <v>95</v>
      </c>
      <c r="H3" s="9">
        <v>250</v>
      </c>
    </row>
    <row r="4" spans="1:8" x14ac:dyDescent="0.2">
      <c r="A4" t="s">
        <v>2</v>
      </c>
      <c r="B4" s="2">
        <v>98</v>
      </c>
      <c r="C4">
        <v>100</v>
      </c>
      <c r="D4">
        <v>300</v>
      </c>
      <c r="E4" s="13">
        <f>$B4-10</f>
        <v>88</v>
      </c>
      <c r="F4" s="16">
        <v>95.550000002043717</v>
      </c>
      <c r="G4" s="13">
        <f t="shared" ref="G4:G5" si="0">$B4+10</f>
        <v>108</v>
      </c>
      <c r="H4" s="9">
        <v>105</v>
      </c>
    </row>
    <row r="5" spans="1:8" x14ac:dyDescent="0.2">
      <c r="A5" t="s">
        <v>3</v>
      </c>
      <c r="B5" s="2">
        <v>139</v>
      </c>
      <c r="C5">
        <v>50</v>
      </c>
      <c r="D5">
        <v>500</v>
      </c>
      <c r="E5" s="13">
        <f>$B5-10</f>
        <v>129</v>
      </c>
      <c r="F5" s="16">
        <v>147.33999999999685</v>
      </c>
      <c r="G5" s="13">
        <f t="shared" si="0"/>
        <v>149</v>
      </c>
      <c r="H5" s="9">
        <v>47</v>
      </c>
    </row>
    <row r="6" spans="1:8" x14ac:dyDescent="0.2">
      <c r="B6" s="6"/>
      <c r="D6" s="5"/>
    </row>
    <row r="8" spans="1:8" x14ac:dyDescent="0.2">
      <c r="F8" s="11"/>
      <c r="G8" s="10" t="s">
        <v>13</v>
      </c>
      <c r="H8" s="15">
        <f>SUMPRODUCT(H3:H5,D3:D5)</f>
        <v>105000</v>
      </c>
    </row>
    <row r="9" spans="1:8" x14ac:dyDescent="0.2">
      <c r="G9" s="10" t="s">
        <v>6</v>
      </c>
      <c r="H9" s="7">
        <v>105000</v>
      </c>
    </row>
    <row r="10" spans="1:8" x14ac:dyDescent="0.2">
      <c r="H10"/>
    </row>
    <row r="11" spans="1:8" x14ac:dyDescent="0.2">
      <c r="H11"/>
    </row>
    <row r="12" spans="1:8" x14ac:dyDescent="0.2">
      <c r="G12" s="10" t="s">
        <v>10</v>
      </c>
      <c r="H12" s="19">
        <f>SUMPRODUCT(F3:F5,H3:H5)</f>
        <v>38207.73000021444</v>
      </c>
    </row>
    <row r="17" spans="1:8" x14ac:dyDescent="0.2">
      <c r="A17" s="1" t="s">
        <v>0</v>
      </c>
      <c r="B17" s="3" t="s">
        <v>14</v>
      </c>
      <c r="C17" s="1" t="s">
        <v>24</v>
      </c>
      <c r="D17" s="1" t="s">
        <v>25</v>
      </c>
    </row>
    <row r="18" spans="1:8" x14ac:dyDescent="0.2">
      <c r="A18" t="s">
        <v>1</v>
      </c>
      <c r="B18" s="4">
        <v>-1.5</v>
      </c>
      <c r="C18" s="26">
        <f>(H3-C3)/C3</f>
        <v>0</v>
      </c>
      <c r="D18" s="27">
        <f>B18*((F3-B3)/B3)</f>
        <v>0</v>
      </c>
    </row>
    <row r="19" spans="1:8" x14ac:dyDescent="0.2">
      <c r="A19" t="s">
        <v>2</v>
      </c>
      <c r="B19" s="4">
        <v>-2</v>
      </c>
      <c r="C19" s="26">
        <f>(H4-C4)/C4</f>
        <v>0.05</v>
      </c>
      <c r="D19" s="27">
        <f>B19*((F4-B4)/B4)</f>
        <v>4.9999999958291491E-2</v>
      </c>
    </row>
    <row r="20" spans="1:8" x14ac:dyDescent="0.2">
      <c r="A20" t="s">
        <v>3</v>
      </c>
      <c r="B20" s="4">
        <v>-1</v>
      </c>
      <c r="C20" s="26">
        <f>(H5-C5)/C5</f>
        <v>-0.06</v>
      </c>
      <c r="D20" s="27">
        <f>B20*((F5-B5)/B5)</f>
        <v>-5.9999999999977328E-2</v>
      </c>
    </row>
    <row r="23" spans="1:8" x14ac:dyDescent="0.2">
      <c r="F23">
        <v>84.773333333333312</v>
      </c>
      <c r="H23" s="8">
        <v>251</v>
      </c>
    </row>
    <row r="24" spans="1:8" x14ac:dyDescent="0.2">
      <c r="F24">
        <v>95.060000000000016</v>
      </c>
      <c r="H24" s="8">
        <v>106</v>
      </c>
    </row>
    <row r="25" spans="1:8" x14ac:dyDescent="0.2">
      <c r="F25">
        <v>149</v>
      </c>
      <c r="H25" s="8">
        <v>46</v>
      </c>
    </row>
    <row r="65532" spans="252:252" x14ac:dyDescent="0.2">
      <c r="IR65532">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5534"/>
  <sheetViews>
    <sheetView tabSelected="1" zoomScaleNormal="100" workbookViewId="0">
      <selection activeCell="L17" sqref="L17"/>
    </sheetView>
  </sheetViews>
  <sheetFormatPr defaultRowHeight="12.75" x14ac:dyDescent="0.2"/>
  <cols>
    <col min="1" max="1" width="10.7109375" bestFit="1" customWidth="1"/>
    <col min="2" max="2" width="17.5703125" bestFit="1" customWidth="1"/>
    <col min="3" max="3" width="20.85546875" bestFit="1" customWidth="1"/>
    <col min="4" max="4" width="28" bestFit="1" customWidth="1"/>
    <col min="5" max="5" width="15.7109375" bestFit="1" customWidth="1"/>
    <col min="6" max="6" width="9.5703125" bestFit="1" customWidth="1"/>
    <col min="7" max="7" width="18.140625" bestFit="1" customWidth="1"/>
    <col min="8" max="8" width="11.28515625" style="8" customWidth="1"/>
    <col min="9" max="9" width="11.5703125" bestFit="1" customWidth="1"/>
    <col min="10" max="10" width="30.42578125" bestFit="1" customWidth="1"/>
    <col min="11" max="11" width="17.28515625" bestFit="1" customWidth="1"/>
    <col min="12" max="12" width="19" bestFit="1" customWidth="1"/>
    <col min="13" max="13" width="17.28515625" bestFit="1" customWidth="1"/>
    <col min="14" max="14" width="11.85546875" bestFit="1" customWidth="1"/>
  </cols>
  <sheetData>
    <row r="1" spans="1:12" x14ac:dyDescent="0.2">
      <c r="A1" s="1"/>
      <c r="B1" s="1"/>
      <c r="C1" s="1"/>
      <c r="D1" s="3"/>
    </row>
    <row r="2" spans="1:12" x14ac:dyDescent="0.2">
      <c r="A2" s="1" t="s">
        <v>0</v>
      </c>
      <c r="B2" s="1" t="s">
        <v>4</v>
      </c>
      <c r="C2" s="1" t="s">
        <v>5</v>
      </c>
      <c r="D2" s="1" t="s">
        <v>7</v>
      </c>
      <c r="E2" s="1" t="s">
        <v>11</v>
      </c>
      <c r="F2" s="1" t="s">
        <v>8</v>
      </c>
      <c r="G2" s="12" t="s">
        <v>12</v>
      </c>
      <c r="H2" s="1" t="s">
        <v>9</v>
      </c>
      <c r="I2" s="1" t="s">
        <v>21</v>
      </c>
      <c r="J2" s="1" t="s">
        <v>18</v>
      </c>
      <c r="K2" s="1" t="s">
        <v>16</v>
      </c>
    </row>
    <row r="3" spans="1:12" x14ac:dyDescent="0.2">
      <c r="A3" t="s">
        <v>1</v>
      </c>
      <c r="B3" s="22">
        <v>85</v>
      </c>
      <c r="C3">
        <v>250</v>
      </c>
      <c r="D3">
        <v>200</v>
      </c>
      <c r="E3" s="21">
        <f>$B3-10</f>
        <v>75</v>
      </c>
      <c r="F3" s="20">
        <v>85.000056651144718</v>
      </c>
      <c r="G3" s="13">
        <f>$B3+10</f>
        <v>95</v>
      </c>
      <c r="H3" s="9">
        <v>250</v>
      </c>
      <c r="I3">
        <f>$H$9/D3</f>
        <v>525</v>
      </c>
      <c r="J3" s="17">
        <f>PMT($K$10,$K$11,$K$8)</f>
        <v>-14.044887698273916</v>
      </c>
      <c r="K3">
        <f>ABS(C3-H3)</f>
        <v>0</v>
      </c>
    </row>
    <row r="4" spans="1:12" x14ac:dyDescent="0.2">
      <c r="A4" t="s">
        <v>2</v>
      </c>
      <c r="B4" s="22">
        <v>98</v>
      </c>
      <c r="C4">
        <v>100</v>
      </c>
      <c r="D4">
        <v>300</v>
      </c>
      <c r="E4" s="21">
        <f>$B4-10</f>
        <v>88</v>
      </c>
      <c r="F4" s="20">
        <v>95.550000001429154</v>
      </c>
      <c r="G4" s="13">
        <f t="shared" ref="G4:G5" si="0">$B4+10</f>
        <v>108</v>
      </c>
      <c r="H4" s="9">
        <v>105</v>
      </c>
      <c r="I4">
        <f>$H$9/D4</f>
        <v>350</v>
      </c>
      <c r="J4" s="17">
        <f>PMT($K$10,$K$11,$K$8)</f>
        <v>-14.044887698273916</v>
      </c>
      <c r="K4">
        <f>ABS(C4-H4)</f>
        <v>5</v>
      </c>
    </row>
    <row r="5" spans="1:12" x14ac:dyDescent="0.2">
      <c r="A5" t="s">
        <v>3</v>
      </c>
      <c r="B5" s="22">
        <v>139</v>
      </c>
      <c r="C5">
        <v>50</v>
      </c>
      <c r="D5">
        <v>500</v>
      </c>
      <c r="E5" s="21">
        <f>$B5-10</f>
        <v>129</v>
      </c>
      <c r="F5" s="20">
        <v>147.33999960085814</v>
      </c>
      <c r="G5" s="13">
        <f t="shared" si="0"/>
        <v>149</v>
      </c>
      <c r="H5" s="9">
        <v>47</v>
      </c>
      <c r="I5">
        <f>$H$9/D5</f>
        <v>210</v>
      </c>
      <c r="J5" s="17">
        <f>PMT($K$10,$K$11,$K$8)</f>
        <v>-14.044887698273916</v>
      </c>
      <c r="K5">
        <f>ABS(C5-H5)</f>
        <v>3</v>
      </c>
    </row>
    <row r="6" spans="1:12" x14ac:dyDescent="0.2">
      <c r="B6" s="6"/>
      <c r="D6" s="5"/>
    </row>
    <row r="8" spans="1:12" x14ac:dyDescent="0.2">
      <c r="F8" s="11"/>
      <c r="G8" s="10" t="s">
        <v>13</v>
      </c>
      <c r="H8" s="15">
        <f>SUMPRODUCT(H3:H5,D3:D5)</f>
        <v>105000</v>
      </c>
      <c r="J8" t="s">
        <v>19</v>
      </c>
      <c r="K8" s="23">
        <v>5000</v>
      </c>
      <c r="L8" s="17"/>
    </row>
    <row r="9" spans="1:12" x14ac:dyDescent="0.2">
      <c r="G9" s="10" t="s">
        <v>6</v>
      </c>
      <c r="H9" s="7">
        <v>105000</v>
      </c>
      <c r="J9" t="s">
        <v>20</v>
      </c>
      <c r="K9" s="24">
        <v>0.05</v>
      </c>
    </row>
    <row r="10" spans="1:12" x14ac:dyDescent="0.2">
      <c r="H10"/>
      <c r="J10" t="s">
        <v>27</v>
      </c>
      <c r="K10">
        <f>K9/365</f>
        <v>1.3698630136986303E-4</v>
      </c>
    </row>
    <row r="11" spans="1:12" x14ac:dyDescent="0.2">
      <c r="H11"/>
      <c r="J11" t="s">
        <v>28</v>
      </c>
      <c r="K11">
        <f>365</f>
        <v>365</v>
      </c>
    </row>
    <row r="12" spans="1:12" x14ac:dyDescent="0.2">
      <c r="G12" s="10" t="s">
        <v>10</v>
      </c>
      <c r="H12" s="14">
        <f>SUMPRODUCT(F3:F5,H3:H5)</f>
        <v>38207.74414417657</v>
      </c>
    </row>
    <row r="13" spans="1:12" x14ac:dyDescent="0.2">
      <c r="G13" s="10" t="s">
        <v>15</v>
      </c>
      <c r="H13" s="14">
        <f>SUMPRODUCT(J3:J5,K3:K5)</f>
        <v>-112.35910158619133</v>
      </c>
    </row>
    <row r="14" spans="1:12" x14ac:dyDescent="0.2">
      <c r="G14" s="10" t="s">
        <v>17</v>
      </c>
      <c r="H14" s="18">
        <f>H12+H13</f>
        <v>38095.38504259038</v>
      </c>
    </row>
    <row r="17" spans="1:7" x14ac:dyDescent="0.2">
      <c r="A17" s="1" t="s">
        <v>0</v>
      </c>
      <c r="B17" s="3" t="s">
        <v>14</v>
      </c>
      <c r="C17" s="1" t="s">
        <v>24</v>
      </c>
      <c r="D17" s="1" t="s">
        <v>25</v>
      </c>
    </row>
    <row r="18" spans="1:7" x14ac:dyDescent="0.2">
      <c r="A18" t="s">
        <v>1</v>
      </c>
      <c r="B18" s="4">
        <v>-1.5</v>
      </c>
      <c r="C18" s="26">
        <f>(H3-C3)/C3</f>
        <v>0</v>
      </c>
      <c r="D18" s="27">
        <f>B18*((F3-B3)/B3)</f>
        <v>-9.9972608325060719E-7</v>
      </c>
    </row>
    <row r="19" spans="1:7" x14ac:dyDescent="0.2">
      <c r="A19" t="s">
        <v>2</v>
      </c>
      <c r="B19" s="4">
        <v>-2</v>
      </c>
      <c r="C19" s="26">
        <f t="shared" ref="C19:C20" si="1">(H4-C4)/C4</f>
        <v>0.05</v>
      </c>
      <c r="D19" s="27">
        <f t="shared" ref="D19:D20" si="2">B19*((F4-B4)/B4)</f>
        <v>4.9999999970833583E-2</v>
      </c>
    </row>
    <row r="20" spans="1:7" x14ac:dyDescent="0.2">
      <c r="A20" t="s">
        <v>3</v>
      </c>
      <c r="B20" s="4">
        <v>-1</v>
      </c>
      <c r="C20" s="26">
        <f t="shared" si="1"/>
        <v>-0.06</v>
      </c>
      <c r="D20" s="27">
        <f t="shared" si="2"/>
        <v>-5.9999997128475792E-2</v>
      </c>
      <c r="G20" s="17"/>
    </row>
    <row r="379" spans="4:4" x14ac:dyDescent="0.2">
      <c r="D379" s="17">
        <f>NPV(0.05/365,D13:D377)</f>
        <v>-9.990041783531441E-3</v>
      </c>
    </row>
    <row r="65534" spans="256:256" x14ac:dyDescent="0.2">
      <c r="IV65534">
        <v>0</v>
      </c>
    </row>
  </sheetData>
  <pageMargins left="0.25" right="0.25" top="0.75" bottom="0.75" header="0.3" footer="0.3"/>
  <pageSetup scale="7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65534"/>
  <sheetViews>
    <sheetView zoomScale="85" zoomScaleNormal="85" workbookViewId="0">
      <selection activeCell="N13" sqref="N13"/>
    </sheetView>
  </sheetViews>
  <sheetFormatPr defaultRowHeight="12.75" x14ac:dyDescent="0.2"/>
  <cols>
    <col min="1" max="1" width="10.7109375" bestFit="1" customWidth="1"/>
    <col min="2" max="2" width="20.7109375" bestFit="1" customWidth="1"/>
    <col min="3" max="3" width="23.42578125" bestFit="1" customWidth="1"/>
    <col min="4" max="4" width="33" bestFit="1" customWidth="1"/>
    <col min="5" max="5" width="9.5703125" bestFit="1" customWidth="1"/>
    <col min="6" max="6" width="18.140625" bestFit="1" customWidth="1"/>
    <col min="7" max="7" width="12.140625" style="8" bestFit="1" customWidth="1"/>
    <col min="9" max="9" width="11.85546875" bestFit="1" customWidth="1"/>
    <col min="10" max="10" width="19.28515625" bestFit="1" customWidth="1"/>
    <col min="11" max="11" width="23" bestFit="1" customWidth="1"/>
    <col min="12" max="12" width="16.7109375" bestFit="1" customWidth="1"/>
    <col min="13" max="13" width="20.140625" bestFit="1" customWidth="1"/>
    <col min="14" max="14" width="19.42578125" bestFit="1" customWidth="1"/>
  </cols>
  <sheetData>
    <row r="1" spans="1:13" x14ac:dyDescent="0.2">
      <c r="A1" s="1"/>
      <c r="B1" s="1"/>
      <c r="C1" s="1"/>
    </row>
    <row r="2" spans="1:13" x14ac:dyDescent="0.2">
      <c r="A2" s="1" t="s">
        <v>0</v>
      </c>
      <c r="B2" s="1" t="s">
        <v>4</v>
      </c>
      <c r="C2" s="1" t="s">
        <v>5</v>
      </c>
      <c r="D2" s="1" t="s">
        <v>7</v>
      </c>
      <c r="E2" s="1" t="s">
        <v>11</v>
      </c>
      <c r="F2" s="1" t="s">
        <v>8</v>
      </c>
      <c r="G2" s="12" t="s">
        <v>12</v>
      </c>
      <c r="H2" s="1" t="s">
        <v>9</v>
      </c>
      <c r="I2" s="1" t="s">
        <v>21</v>
      </c>
      <c r="J2" s="1" t="s">
        <v>18</v>
      </c>
      <c r="K2" s="1" t="s">
        <v>26</v>
      </c>
      <c r="L2" s="12" t="s">
        <v>22</v>
      </c>
      <c r="M2" s="1" t="s">
        <v>23</v>
      </c>
    </row>
    <row r="3" spans="1:13" x14ac:dyDescent="0.2">
      <c r="A3" t="s">
        <v>1</v>
      </c>
      <c r="B3" s="22">
        <v>85</v>
      </c>
      <c r="C3">
        <v>250</v>
      </c>
      <c r="D3">
        <v>200</v>
      </c>
      <c r="E3" s="21">
        <f>$B3-10</f>
        <v>75</v>
      </c>
      <c r="F3" s="16">
        <v>85</v>
      </c>
      <c r="G3" s="13">
        <f>$B3+10</f>
        <v>95</v>
      </c>
      <c r="H3" s="9">
        <v>250</v>
      </c>
      <c r="I3">
        <f>$G$9/D3</f>
        <v>525</v>
      </c>
      <c r="J3" s="17">
        <f>PMT($K$10,$K$11,$K$8)</f>
        <v>-14.044887698273916</v>
      </c>
      <c r="K3" s="9">
        <v>0</v>
      </c>
      <c r="L3" s="25">
        <f>H3-C3</f>
        <v>0</v>
      </c>
      <c r="M3">
        <f>C3-H3</f>
        <v>0</v>
      </c>
    </row>
    <row r="4" spans="1:13" x14ac:dyDescent="0.2">
      <c r="A4" t="s">
        <v>2</v>
      </c>
      <c r="B4" s="22">
        <v>98</v>
      </c>
      <c r="C4">
        <v>100</v>
      </c>
      <c r="D4">
        <v>300</v>
      </c>
      <c r="E4" s="21">
        <f>$B4-10</f>
        <v>88</v>
      </c>
      <c r="F4" s="16">
        <v>95.55</v>
      </c>
      <c r="G4" s="13">
        <f t="shared" ref="G4:G5" si="0">$B4+10</f>
        <v>108</v>
      </c>
      <c r="H4" s="9">
        <v>105</v>
      </c>
      <c r="I4">
        <f>$G$9/D4</f>
        <v>350</v>
      </c>
      <c r="J4" s="17">
        <f t="shared" ref="J4:J5" si="1">PMT($K$10,$K$11,$K$8)</f>
        <v>-14.044887698273916</v>
      </c>
      <c r="K4" s="9">
        <v>5</v>
      </c>
      <c r="L4" s="25">
        <f>H4-C4</f>
        <v>5</v>
      </c>
      <c r="M4">
        <f>C4-H4</f>
        <v>-5</v>
      </c>
    </row>
    <row r="5" spans="1:13" x14ac:dyDescent="0.2">
      <c r="A5" t="s">
        <v>3</v>
      </c>
      <c r="B5" s="22">
        <v>139</v>
      </c>
      <c r="C5">
        <v>50</v>
      </c>
      <c r="D5">
        <v>500</v>
      </c>
      <c r="E5" s="21">
        <f>$B5-10</f>
        <v>129</v>
      </c>
      <c r="F5" s="16">
        <v>147.34</v>
      </c>
      <c r="G5" s="13">
        <f t="shared" si="0"/>
        <v>149</v>
      </c>
      <c r="H5" s="9">
        <v>47</v>
      </c>
      <c r="I5">
        <f>$G$9/D5</f>
        <v>210</v>
      </c>
      <c r="J5" s="17">
        <f t="shared" si="1"/>
        <v>-14.044887698273916</v>
      </c>
      <c r="K5" s="9">
        <v>3</v>
      </c>
      <c r="L5" s="25">
        <f>H5-C5</f>
        <v>-3</v>
      </c>
      <c r="M5">
        <f>C5-H5</f>
        <v>3</v>
      </c>
    </row>
    <row r="6" spans="1:13" x14ac:dyDescent="0.2">
      <c r="B6" s="6"/>
    </row>
    <row r="8" spans="1:13" x14ac:dyDescent="0.2">
      <c r="E8" s="11"/>
      <c r="F8" s="10" t="s">
        <v>13</v>
      </c>
      <c r="G8" s="15">
        <f>SUMPRODUCT(H3:H5,D3:D5)</f>
        <v>105000</v>
      </c>
      <c r="J8" t="s">
        <v>19</v>
      </c>
      <c r="K8" s="23">
        <v>5000</v>
      </c>
      <c r="L8" s="23"/>
    </row>
    <row r="9" spans="1:13" x14ac:dyDescent="0.2">
      <c r="F9" s="10" t="s">
        <v>6</v>
      </c>
      <c r="G9" s="7">
        <v>105000</v>
      </c>
      <c r="J9" t="s">
        <v>20</v>
      </c>
      <c r="K9" s="24">
        <v>0.05</v>
      </c>
      <c r="L9" s="24"/>
    </row>
    <row r="10" spans="1:13" x14ac:dyDescent="0.2">
      <c r="G10"/>
      <c r="J10" t="s">
        <v>27</v>
      </c>
      <c r="K10">
        <f>K9/365</f>
        <v>1.3698630136986303E-4</v>
      </c>
    </row>
    <row r="11" spans="1:13" x14ac:dyDescent="0.2">
      <c r="G11"/>
      <c r="J11" t="s">
        <v>28</v>
      </c>
      <c r="K11">
        <f>365</f>
        <v>365</v>
      </c>
    </row>
    <row r="12" spans="1:13" x14ac:dyDescent="0.2">
      <c r="F12" s="10" t="s">
        <v>10</v>
      </c>
      <c r="G12" s="14">
        <f>SUMPRODUCT(F3:F5,H3:H5)</f>
        <v>38207.730000000003</v>
      </c>
    </row>
    <row r="13" spans="1:13" x14ac:dyDescent="0.2">
      <c r="F13" s="10" t="s">
        <v>15</v>
      </c>
      <c r="G13" s="14">
        <f>SUMPRODUCT(J3:J5,K3:K5)</f>
        <v>-112.35910158619133</v>
      </c>
    </row>
    <row r="14" spans="1:13" x14ac:dyDescent="0.2">
      <c r="F14" s="10" t="s">
        <v>17</v>
      </c>
      <c r="G14" s="18">
        <f>G12+G13</f>
        <v>38095.370898413814</v>
      </c>
    </row>
    <row r="17" spans="1:4" x14ac:dyDescent="0.2">
      <c r="A17" s="1" t="s">
        <v>0</v>
      </c>
      <c r="B17" s="3" t="s">
        <v>14</v>
      </c>
      <c r="C17" s="1" t="s">
        <v>24</v>
      </c>
      <c r="D17" s="1" t="s">
        <v>25</v>
      </c>
    </row>
    <row r="18" spans="1:4" x14ac:dyDescent="0.2">
      <c r="A18" t="s">
        <v>1</v>
      </c>
      <c r="B18" s="4">
        <v>-1.5</v>
      </c>
      <c r="C18" s="26">
        <f>(H3-C3)/C3</f>
        <v>0</v>
      </c>
      <c r="D18" s="27">
        <f>B18*((F3-B3)/B3)</f>
        <v>0</v>
      </c>
    </row>
    <row r="19" spans="1:4" x14ac:dyDescent="0.2">
      <c r="A19" t="s">
        <v>2</v>
      </c>
      <c r="B19" s="4">
        <v>-2</v>
      </c>
      <c r="C19" s="26">
        <f t="shared" ref="C19:C20" si="2">(H4-C4)/C4</f>
        <v>0.05</v>
      </c>
      <c r="D19" s="27">
        <f t="shared" ref="D19:D20" si="3">B19*((F4-B4)/B4)</f>
        <v>5.0000000000000058E-2</v>
      </c>
    </row>
    <row r="20" spans="1:4" x14ac:dyDescent="0.2">
      <c r="A20" t="s">
        <v>3</v>
      </c>
      <c r="B20" s="4">
        <v>-1</v>
      </c>
      <c r="C20" s="26">
        <f t="shared" si="2"/>
        <v>-0.06</v>
      </c>
      <c r="D20" s="27">
        <f t="shared" si="3"/>
        <v>-6.0000000000000026E-2</v>
      </c>
    </row>
    <row r="65534" spans="255:255" x14ac:dyDescent="0.2">
      <c r="IU65534">
        <v>0</v>
      </c>
    </row>
  </sheetData>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vt:lpstr>
      <vt:lpstr>WithRemodelCostAsAbs</vt:lpstr>
      <vt:lpstr>WithRemodelCostIntegerLogic</vt:lpstr>
      <vt:lpstr>WithRemodelCostAsAbs!Print_Area</vt:lpstr>
    </vt:vector>
  </TitlesOfParts>
  <Company>University of Iowa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bizsetup</dc:creator>
  <cp:lastModifiedBy>Ohlmann, Jeffrey W</cp:lastModifiedBy>
  <cp:lastPrinted>2018-10-16T16:59:35Z</cp:lastPrinted>
  <dcterms:created xsi:type="dcterms:W3CDTF">2010-09-13T23:21:09Z</dcterms:created>
  <dcterms:modified xsi:type="dcterms:W3CDTF">2018-10-16T16:59:39Z</dcterms:modified>
</cp:coreProperties>
</file>