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_OSM_Fall2017\ClassActivities\Activity26\"/>
    </mc:Choice>
  </mc:AlternateContent>
  <bookViews>
    <workbookView xWindow="0" yWindow="0" windowWidth="25200" windowHeight="11850"/>
  </bookViews>
  <sheets>
    <sheet name="Data" sheetId="1" r:id="rId1"/>
    <sheet name="RebalancingOneYearLater" sheetId="2" r:id="rId2"/>
    <sheet name="RebalancingOneYearLaterNoABS" sheetId="3" r:id="rId3"/>
  </sheets>
  <definedNames>
    <definedName name="coin_cuttype" localSheetId="0" hidden="1">1</definedName>
    <definedName name="coin_cuttype" localSheetId="1" hidden="1">1</definedName>
    <definedName name="coin_cuttype" localSheetId="2" hidden="1">1</definedName>
    <definedName name="coin_dualtol" localSheetId="0" hidden="1">0.0000001</definedName>
    <definedName name="coin_dualtol" localSheetId="1" hidden="1">0.0000001</definedName>
    <definedName name="coin_dualtol" localSheetId="2" hidden="1">0.0000001</definedName>
    <definedName name="coin_heurs" localSheetId="0" hidden="1">1</definedName>
    <definedName name="coin_heurs" localSheetId="1" hidden="1">1</definedName>
    <definedName name="coin_heurs" localSheetId="2" hidden="1">1</definedName>
    <definedName name="coin_integerpresolve" localSheetId="0" hidden="1">1</definedName>
    <definedName name="coin_integerpresolve" localSheetId="1" hidden="1">1</definedName>
    <definedName name="coin_integerpresolve" localSheetId="2" hidden="1">1</definedName>
    <definedName name="coin_presolve1" localSheetId="0" hidden="1">1</definedName>
    <definedName name="coin_presolve1" localSheetId="1" hidden="1">1</definedName>
    <definedName name="coin_presolve1" localSheetId="2" hidden="1">1</definedName>
    <definedName name="coin_primaltol" localSheetId="0" hidden="1">0.0000001</definedName>
    <definedName name="coin_primaltol" localSheetId="1" hidden="1">0.0000001</definedName>
    <definedName name="coin_primaltol" localSheetId="2" hidden="1">0.0000001</definedName>
    <definedName name="LSGRGeng_RelaxBounds" localSheetId="0" hidden="1">2</definedName>
    <definedName name="LSGRGeng_RelaxBounds" localSheetId="1" hidden="1">2</definedName>
    <definedName name="LSGRGeng_RelaxBounds" localSheetId="2" hidden="1">2</definedName>
    <definedName name="solver_adj" localSheetId="0" hidden="1">Data!$B$4:$G$4</definedName>
    <definedName name="solver_adj" localSheetId="1" hidden="1">RebalancingOneYearLater!$B$4:$G$4</definedName>
    <definedName name="solver_adj" localSheetId="2" hidden="1">RebalancingOneYearLaterNoABS!$B$4:$G$4,RebalancingOneYearLaterNoABS!$B$7:$G$7</definedName>
    <definedName name="solver_adj_ob" localSheetId="0" hidden="1">1</definedName>
    <definedName name="solver_adj_ob" localSheetId="1" hidden="1">1</definedName>
    <definedName name="solver_adj_ob" localSheetId="2" hidden="1">1</definedName>
    <definedName name="solver_adj_ob1" localSheetId="2" hidden="1">1</definedName>
    <definedName name="solver_adj1" localSheetId="2" hidden="1">RebalancingOneYearLaterNoABS!$B$7:$G$7</definedName>
    <definedName name="solver_cha" localSheetId="0" hidden="1">0</definedName>
    <definedName name="solver_cha" localSheetId="1" hidden="1">0</definedName>
    <definedName name="solver_cha" localSheetId="2" hidden="1">0</definedName>
    <definedName name="solver_chc1" localSheetId="0" hidden="1">0</definedName>
    <definedName name="solver_chc1" localSheetId="1" hidden="1">0</definedName>
    <definedName name="solver_chc1" localSheetId="2" hidden="1">0</definedName>
    <definedName name="solver_chc2" localSheetId="0" hidden="1">0</definedName>
    <definedName name="solver_chc2" localSheetId="1" hidden="1">0</definedName>
    <definedName name="solver_chc2" localSheetId="2" hidden="1">0</definedName>
    <definedName name="solver_chc3" localSheetId="0" hidden="1">0</definedName>
    <definedName name="solver_chc3" localSheetId="1" hidden="1">0</definedName>
    <definedName name="solver_chc3" localSheetId="2" hidden="1">0</definedName>
    <definedName name="solver_chc4" localSheetId="2" hidden="1">0</definedName>
    <definedName name="solver_chc5" localSheetId="2" hidden="1">0</definedName>
    <definedName name="solver_chc6" localSheetId="2" hidden="1">0</definedName>
    <definedName name="solver_chn" localSheetId="0" hidden="1">4</definedName>
    <definedName name="solver_chn" localSheetId="1" hidden="1">4</definedName>
    <definedName name="solver_chn" localSheetId="2" hidden="1">4</definedName>
    <definedName name="solver_chp1" localSheetId="0" hidden="1">0</definedName>
    <definedName name="solver_chp1" localSheetId="1" hidden="1">0</definedName>
    <definedName name="solver_chp1" localSheetId="2" hidden="1">0</definedName>
    <definedName name="solver_chp2" localSheetId="0" hidden="1">0</definedName>
    <definedName name="solver_chp2" localSheetId="1" hidden="1">0</definedName>
    <definedName name="solver_chp2" localSheetId="2" hidden="1">0</definedName>
    <definedName name="solver_chp3" localSheetId="0" hidden="1">0</definedName>
    <definedName name="solver_chp3" localSheetId="1" hidden="1">0</definedName>
    <definedName name="solver_chp3" localSheetId="2" hidden="1">0</definedName>
    <definedName name="solver_chp4" localSheetId="2" hidden="1">0</definedName>
    <definedName name="solver_chp5" localSheetId="2" hidden="1">0</definedName>
    <definedName name="solver_chp6" localSheetId="2" hidden="1">0</definedName>
    <definedName name="solver_cht" localSheetId="0" hidden="1">0</definedName>
    <definedName name="solver_cht" localSheetId="1" hidden="1">0</definedName>
    <definedName name="solver_cht" localSheetId="2" hidden="1">0</definedName>
    <definedName name="solver_cir1" localSheetId="0" hidden="1">1</definedName>
    <definedName name="solver_cir1" localSheetId="1" hidden="1">1</definedName>
    <definedName name="solver_cir1" localSheetId="2" hidden="1">1</definedName>
    <definedName name="solver_cir2" localSheetId="0" hidden="1">1</definedName>
    <definedName name="solver_cir2" localSheetId="1" hidden="1">1</definedName>
    <definedName name="solver_cir2" localSheetId="2" hidden="1">1</definedName>
    <definedName name="solver_cir3" localSheetId="0" hidden="1">1</definedName>
    <definedName name="solver_cir3" localSheetId="1" hidden="1">1</definedName>
    <definedName name="solver_cir3" localSheetId="2" hidden="1">1</definedName>
    <definedName name="solver_cir4" localSheetId="2" hidden="1">1</definedName>
    <definedName name="solver_cir5" localSheetId="2" hidden="1">1</definedName>
    <definedName name="solver_cir6" localSheetId="2" hidden="1">1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1" localSheetId="0" hidden="1">" "</definedName>
    <definedName name="solver_con1" localSheetId="1" hidden="1">" "</definedName>
    <definedName name="solver_con1" localSheetId="2" hidden="1">" "</definedName>
    <definedName name="solver_con2" localSheetId="0" hidden="1">" "</definedName>
    <definedName name="solver_con2" localSheetId="1" hidden="1">" "</definedName>
    <definedName name="solver_con2" localSheetId="2" hidden="1">" "</definedName>
    <definedName name="solver_con3" localSheetId="0" hidden="1">" "</definedName>
    <definedName name="solver_con3" localSheetId="1" hidden="1">" "</definedName>
    <definedName name="solver_con3" localSheetId="2" hidden="1">" "</definedName>
    <definedName name="solver_con4" localSheetId="2" hidden="1">" "</definedName>
    <definedName name="solver_con5" localSheetId="2" hidden="1">" "</definedName>
    <definedName name="solver_con6" localSheetId="2" hidden="1">" "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ia" localSheetId="0" hidden="1">5</definedName>
    <definedName name="solver_dia" localSheetId="1" hidden="1">5</definedName>
    <definedName name="solver_dia" localSheetId="2" hidden="1">5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ao" localSheetId="0" hidden="1">0</definedName>
    <definedName name="solver_iao" localSheetId="1" hidden="1">0</definedName>
    <definedName name="solver_iao" localSheetId="2" hidden="1">0</definedName>
    <definedName name="solver_int" localSheetId="0" hidden="1">0</definedName>
    <definedName name="solver_int" localSheetId="1" hidden="1">0</definedName>
    <definedName name="solver_int" localSheetId="2" hidden="1">0</definedName>
    <definedName name="solver_irs" localSheetId="0" hidden="1">0</definedName>
    <definedName name="solver_irs" localSheetId="1" hidden="1">0</definedName>
    <definedName name="solver_irs" localSheetId="2" hidden="1">0</definedName>
    <definedName name="solver_ism" localSheetId="0" hidden="1">0</definedName>
    <definedName name="solver_ism" localSheetId="1" hidden="1">0</definedName>
    <definedName name="solver_ism" localSheetId="2" hidden="1">0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kiv" localSheetId="0" hidden="1">2E+30</definedName>
    <definedName name="solver_kiv" localSheetId="1" hidden="1">2E+30</definedName>
    <definedName name="solver_kiv" localSheetId="2" hidden="1">2E+30</definedName>
    <definedName name="solver_lhs_ob1" localSheetId="0" hidden="1">0</definedName>
    <definedName name="solver_lhs_ob1" localSheetId="1" hidden="1">0</definedName>
    <definedName name="solver_lhs_ob1" localSheetId="2" hidden="1">0</definedName>
    <definedName name="solver_lhs_ob2" localSheetId="0" hidden="1">0</definedName>
    <definedName name="solver_lhs_ob2" localSheetId="1" hidden="1">0</definedName>
    <definedName name="solver_lhs_ob2" localSheetId="2" hidden="1">0</definedName>
    <definedName name="solver_lhs_ob3" localSheetId="0" hidden="1">0</definedName>
    <definedName name="solver_lhs_ob3" localSheetId="1" hidden="1">0</definedName>
    <definedName name="solver_lhs_ob3" localSheetId="2" hidden="1">0</definedName>
    <definedName name="solver_lhs_ob4" localSheetId="2" hidden="1">0</definedName>
    <definedName name="solver_lhs_ob5" localSheetId="2" hidden="1">0</definedName>
    <definedName name="solver_lhs_ob6" localSheetId="2" hidden="1">0</definedName>
    <definedName name="solver_lhs1" localSheetId="0" hidden="1">Data!$B$4:$G$4</definedName>
    <definedName name="solver_lhs1" localSheetId="1" hidden="1">RebalancingOneYearLater!$I$2</definedName>
    <definedName name="solver_lhs1" localSheetId="2" hidden="1">RebalancingOneYearLaterNoABS!$I$4</definedName>
    <definedName name="solver_lhs2" localSheetId="0" hidden="1">Data!$I$4</definedName>
    <definedName name="solver_lhs2" localSheetId="1" hidden="1">RebalancingOneYearLater!$B$4:$G$4</definedName>
    <definedName name="solver_lhs2" localSheetId="2" hidden="1">RebalancingOneYearLaterNoABS!$B$4:$G$4</definedName>
    <definedName name="solver_lhs3" localSheetId="0" hidden="1">Data!$I$2</definedName>
    <definedName name="solver_lhs3" localSheetId="1" hidden="1">RebalancingOneYearLater!$I$4</definedName>
    <definedName name="solver_lhs3" localSheetId="2" hidden="1">RebalancingOneYearLaterNoABS!$I$2</definedName>
    <definedName name="solver_lhs4" localSheetId="2" hidden="1">RebalancingOneYearLaterNoABS!$B$7:$G$7</definedName>
    <definedName name="solver_lhs5" localSheetId="2" hidden="1">RebalancingOneYearLaterNoABS!$B$7:$G$7</definedName>
    <definedName name="solver_lhs6" localSheetId="2" hidden="1">RebalancingOneYearLaterNoABS!$B$7:$G$7</definedName>
    <definedName name="solver_lin" localSheetId="0" hidden="1">1</definedName>
    <definedName name="solver_lin" localSheetId="1" hidden="1">2</definedName>
    <definedName name="solver_lin" localSheetId="2" hidden="1">1</definedName>
    <definedName name="solver_lva" localSheetId="0" hidden="1">0</definedName>
    <definedName name="solver_lva" localSheetId="1" hidden="1">0</definedName>
    <definedName name="solver_lva" localSheetId="2" hidden="1">0</definedName>
    <definedName name="solver_mda" localSheetId="0" hidden="1">4</definedName>
    <definedName name="solver_mda" localSheetId="1" hidden="1">4</definedName>
    <definedName name="solver_mda" localSheetId="2" hidden="1">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od" localSheetId="0" hidden="1">3</definedName>
    <definedName name="solver_mod" localSheetId="1" hidden="1">3</definedName>
    <definedName name="solver_mod" localSheetId="2" hidden="1">3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tr" localSheetId="0" hidden="1">0</definedName>
    <definedName name="solver_ntr" localSheetId="1" hidden="1">0</definedName>
    <definedName name="solver_ntr" localSheetId="2" hidden="1">0</definedName>
    <definedName name="solver_ntri" hidden="1">1000</definedName>
    <definedName name="solver_num" localSheetId="0" hidden="1">3</definedName>
    <definedName name="solver_num" localSheetId="1" hidden="1">3</definedName>
    <definedName name="solver_num" localSheetId="2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pt" localSheetId="0" hidden="1">Data!$I$3</definedName>
    <definedName name="solver_opt" localSheetId="1" hidden="1">RebalancingOneYearLater!$I$3</definedName>
    <definedName name="solver_opt" localSheetId="2" hidden="1">RebalancingOneYearLaterNoABS!$I$3</definedName>
    <definedName name="solver_opt_ob" localSheetId="0" hidden="1">1</definedName>
    <definedName name="solver_opt_ob" localSheetId="1" hidden="1">1</definedName>
    <definedName name="solver_opt_ob" localSheetId="2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si" localSheetId="0" hidden="1">0</definedName>
    <definedName name="solver_psi" localSheetId="1" hidden="1">0</definedName>
    <definedName name="solver_psi" localSheetId="2" hidden="1">0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dp" localSheetId="0" hidden="1">0</definedName>
    <definedName name="solver_rdp" localSheetId="1" hidden="1">0</definedName>
    <definedName name="solver_rdp" localSheetId="2" hidden="1">0</definedName>
    <definedName name="solver_reco1" localSheetId="0" hidden="1">0</definedName>
    <definedName name="solver_reco1" localSheetId="1" hidden="1">0</definedName>
    <definedName name="solver_reco1" localSheetId="2" hidden="1">0</definedName>
    <definedName name="solver_reco2" localSheetId="0" hidden="1">0</definedName>
    <definedName name="solver_reco2" localSheetId="1" hidden="1">0</definedName>
    <definedName name="solver_reco2" localSheetId="2" hidden="1">0</definedName>
    <definedName name="solver_reco3" localSheetId="0" hidden="1">0</definedName>
    <definedName name="solver_reco3" localSheetId="1" hidden="1">0</definedName>
    <definedName name="solver_reco3" localSheetId="2" hidden="1">0</definedName>
    <definedName name="solver_reco4" localSheetId="2" hidden="1">0</definedName>
    <definedName name="solver_reco5" localSheetId="2" hidden="1">0</definedName>
    <definedName name="solver_reco6" localSheetId="2" hidden="1">0</definedName>
    <definedName name="solver_rel1" localSheetId="0" hidden="1">1</definedName>
    <definedName name="solver_rel1" localSheetId="1" hidden="1">3</definedName>
    <definedName name="solver_rel1" localSheetId="2" hidden="1">2</definedName>
    <definedName name="solver_rel2" localSheetId="0" hidden="1">2</definedName>
    <definedName name="solver_rel2" localSheetId="1" hidden="1">1</definedName>
    <definedName name="solver_rel2" localSheetId="2" hidden="1">1</definedName>
    <definedName name="solver_rel3" localSheetId="0" hidden="1">3</definedName>
    <definedName name="solver_rel3" localSheetId="1" hidden="1">2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el6" localSheetId="2" hidden="1">3</definedName>
    <definedName name="solver_rep" localSheetId="0" hidden="1">0</definedName>
    <definedName name="solver_rep" localSheetId="1" hidden="1">0</definedName>
    <definedName name="solver_rep" localSheetId="2" hidden="1">0</definedName>
    <definedName name="solver_rhs1" localSheetId="0" hidden="1">Data!$B$5:$G$5</definedName>
    <definedName name="solver_rhs1" localSheetId="1" hidden="1">RebalancingOneYearLater!$I$1</definedName>
    <definedName name="solver_rhs1" localSheetId="2" hidden="1">1</definedName>
    <definedName name="solver_rhs2" localSheetId="0" hidden="1">1</definedName>
    <definedName name="solver_rhs2" localSheetId="1" hidden="1">RebalancingOneYearLater!$B$5:$G$5</definedName>
    <definedName name="solver_rhs2" localSheetId="2" hidden="1">RebalancingOneYearLaterNoABS!$B$5:$G$5</definedName>
    <definedName name="solver_rhs3" localSheetId="0" hidden="1">Data!$I$1</definedName>
    <definedName name="solver_rhs3" localSheetId="1" hidden="1">1</definedName>
    <definedName name="solver_rhs3" localSheetId="2" hidden="1">RebalancingOneYearLaterNoABS!$I$1</definedName>
    <definedName name="solver_rhs4" localSheetId="2" hidden="1">RebalancingOneYearLaterNoABS!$B$9:$G$9</definedName>
    <definedName name="solver_rhs5" localSheetId="2" hidden="1">RebalancingOneYearLaterNoABS!$B$8:$G$8</definedName>
    <definedName name="solver_rhs6" localSheetId="2" hidden="1">0</definedName>
    <definedName name="solver_rlx" localSheetId="0" hidden="1">0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tr" localSheetId="2" hidden="1">0</definedName>
    <definedName name="solver_rxc1" localSheetId="0" hidden="1">1</definedName>
    <definedName name="solver_rxc1" localSheetId="1" hidden="1">1</definedName>
    <definedName name="solver_rxc1" localSheetId="2" hidden="1">1</definedName>
    <definedName name="solver_rxc2" localSheetId="0" hidden="1">1</definedName>
    <definedName name="solver_rxc2" localSheetId="1" hidden="1">1</definedName>
    <definedName name="solver_rxc2" localSheetId="2" hidden="1">1</definedName>
    <definedName name="solver_rxc3" localSheetId="0" hidden="1">1</definedName>
    <definedName name="solver_rxc3" localSheetId="1" hidden="1">1</definedName>
    <definedName name="solver_rxc3" localSheetId="2" hidden="1">1</definedName>
    <definedName name="solver_rxc4" localSheetId="2" hidden="1">1</definedName>
    <definedName name="solver_rxc5" localSheetId="2" hidden="1">1</definedName>
    <definedName name="solver_rxc6" localSheetId="2" hidden="1">1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rxv1" localSheetId="2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eed" hidden="1">0</definedName>
    <definedName name="solver_sel" localSheetId="0" hidden="1">1</definedName>
    <definedName name="solver_sel" localSheetId="1" hidden="1">1</definedName>
    <definedName name="solver_se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lv" localSheetId="0" hidden="1">0</definedName>
    <definedName name="solver_slv" localSheetId="1" hidden="1">0</definedName>
    <definedName name="solver_slv" localSheetId="2" hidden="1">0</definedName>
    <definedName name="solver_slvu" localSheetId="0" hidden="1">0</definedName>
    <definedName name="solver_slvu" localSheetId="1" hidden="1">0</definedName>
    <definedName name="solver_slvu" localSheetId="2" hidden="1">0</definedName>
    <definedName name="solver_spid" localSheetId="0" hidden="1">" "</definedName>
    <definedName name="solver_spid" localSheetId="1" hidden="1">" "</definedName>
    <definedName name="solver_spid" localSheetId="2" hidden="1">" "</definedName>
    <definedName name="solver_srvr" localSheetId="0" hidden="1">" "</definedName>
    <definedName name="solver_srvr" localSheetId="1" hidden="1">" "</definedName>
    <definedName name="solver_srvr" localSheetId="2" hidden="1">" "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ms" localSheetId="0" hidden="1">0</definedName>
    <definedName name="solver_tms" localSheetId="1" hidden="1">0</definedName>
    <definedName name="solver_tms" localSheetId="2" hidden="1">0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umod" localSheetId="0" hidden="1">1</definedName>
    <definedName name="solver_umod" localSheetId="1" hidden="1">1</definedName>
    <definedName name="solver_umod" localSheetId="2" hidden="1">1</definedName>
    <definedName name="solver_urs" localSheetId="0" hidden="1">0</definedName>
    <definedName name="solver_urs" localSheetId="1" hidden="1">0</definedName>
    <definedName name="solver_urs" localSheetId="2" hidden="1">0</definedName>
    <definedName name="solver_userid" localSheetId="0" hidden="1">10049</definedName>
    <definedName name="solver_userid" localSheetId="1" hidden="1">10049</definedName>
    <definedName name="solver_userid" localSheetId="2" hidden="1">10049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ar1" localSheetId="2" hidden="1">" "</definedName>
    <definedName name="solver_ver" localSheetId="0" hidden="1">17</definedName>
    <definedName name="solver_ver" localSheetId="1" hidden="1">3</definedName>
    <definedName name="solver_ver" localSheetId="2" hidden="1">3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ir1" localSheetId="2" hidden="1">1</definedName>
    <definedName name="solver_vol" localSheetId="0" hidden="1">0</definedName>
    <definedName name="solver_vol" localSheetId="1" hidden="1">0</definedName>
    <definedName name="solver_vol" localSheetId="2" hidden="1">0</definedName>
    <definedName name="solver_vst" localSheetId="0" hidden="1">0</definedName>
    <definedName name="solver_vst" localSheetId="1" hidden="1">0</definedName>
    <definedName name="solver_vst" localSheetId="2" hidden="1">0</definedName>
    <definedName name="solver_vst1" localSheetId="2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7" i="3" l="1"/>
  <c r="D8" i="3"/>
  <c r="C8" i="3"/>
  <c r="B8" i="3"/>
  <c r="G9" i="3" l="1"/>
  <c r="F9" i="3"/>
  <c r="E9" i="3"/>
  <c r="D9" i="3"/>
  <c r="C9" i="3"/>
  <c r="B9" i="3"/>
  <c r="G8" i="3"/>
  <c r="F8" i="3"/>
  <c r="E8" i="3"/>
  <c r="I12" i="3" a="1"/>
  <c r="I12" i="3" s="1"/>
  <c r="H12" i="3" a="1"/>
  <c r="H17" i="3" s="1"/>
  <c r="I2" i="3"/>
  <c r="I6" i="3"/>
  <c r="I4" i="3"/>
  <c r="G7" i="2"/>
  <c r="F7" i="2"/>
  <c r="E7" i="2"/>
  <c r="D7" i="2"/>
  <c r="C7" i="2"/>
  <c r="B7" i="2"/>
  <c r="I10" i="2" a="1"/>
  <c r="I10" i="2" s="1"/>
  <c r="H10" i="2" a="1"/>
  <c r="H14" i="2" s="1"/>
  <c r="I4" i="2"/>
  <c r="H15" i="3" l="1"/>
  <c r="B24" i="3" s="1"/>
  <c r="B32" i="3" s="1"/>
  <c r="I16" i="3"/>
  <c r="D41" i="3" s="1"/>
  <c r="F26" i="3"/>
  <c r="F34" i="3" s="1"/>
  <c r="E26" i="3"/>
  <c r="E34" i="3" s="1"/>
  <c r="D26" i="3"/>
  <c r="D34" i="3" s="1"/>
  <c r="C26" i="3"/>
  <c r="C34" i="3" s="1"/>
  <c r="B26" i="3"/>
  <c r="B34" i="3" s="1"/>
  <c r="G26" i="3"/>
  <c r="G34" i="3" s="1"/>
  <c r="D37" i="3"/>
  <c r="C37" i="3"/>
  <c r="B37" i="3"/>
  <c r="G37" i="3"/>
  <c r="E37" i="3"/>
  <c r="F37" i="3"/>
  <c r="H12" i="3"/>
  <c r="C24" i="3"/>
  <c r="C32" i="3" s="1"/>
  <c r="H13" i="3"/>
  <c r="I14" i="3"/>
  <c r="I13" i="3"/>
  <c r="H14" i="3"/>
  <c r="I15" i="3"/>
  <c r="E24" i="3"/>
  <c r="E32" i="3" s="1"/>
  <c r="H16" i="3"/>
  <c r="I17" i="3"/>
  <c r="I7" i="2"/>
  <c r="I2" i="2" s="1"/>
  <c r="I14" i="2"/>
  <c r="D39" i="2" s="1"/>
  <c r="H13" i="2"/>
  <c r="B22" i="2" s="1"/>
  <c r="B30" i="2" s="1"/>
  <c r="D23" i="2"/>
  <c r="D31" i="2" s="1"/>
  <c r="C23" i="2"/>
  <c r="C31" i="2" s="1"/>
  <c r="G23" i="2"/>
  <c r="G31" i="2" s="1"/>
  <c r="E23" i="2"/>
  <c r="E31" i="2" s="1"/>
  <c r="B23" i="2"/>
  <c r="B31" i="2" s="1"/>
  <c r="F23" i="2"/>
  <c r="F31" i="2" s="1"/>
  <c r="D35" i="2"/>
  <c r="C35" i="2"/>
  <c r="G35" i="2"/>
  <c r="F35" i="2"/>
  <c r="E35" i="2"/>
  <c r="B35" i="2"/>
  <c r="H10" i="2"/>
  <c r="H11" i="2"/>
  <c r="I12" i="2"/>
  <c r="H15" i="2"/>
  <c r="I11" i="2"/>
  <c r="H12" i="2"/>
  <c r="I13" i="2"/>
  <c r="I15" i="2"/>
  <c r="I9" i="1" a="1"/>
  <c r="I10" i="1" s="1"/>
  <c r="H9" i="1" a="1"/>
  <c r="H9" i="1" s="1"/>
  <c r="I4" i="1"/>
  <c r="I2" i="1"/>
  <c r="G41" i="3" l="1"/>
  <c r="F41" i="3"/>
  <c r="F24" i="3"/>
  <c r="F32" i="3" s="1"/>
  <c r="D24" i="3"/>
  <c r="D32" i="3" s="1"/>
  <c r="E39" i="2"/>
  <c r="C41" i="3"/>
  <c r="G22" i="2"/>
  <c r="G30" i="2" s="1"/>
  <c r="B41" i="3"/>
  <c r="E41" i="3"/>
  <c r="G24" i="3"/>
  <c r="G32" i="3" s="1"/>
  <c r="F22" i="3"/>
  <c r="F30" i="3" s="1"/>
  <c r="E22" i="3"/>
  <c r="E30" i="3" s="1"/>
  <c r="D22" i="3"/>
  <c r="D30" i="3" s="1"/>
  <c r="C22" i="3"/>
  <c r="C30" i="3" s="1"/>
  <c r="G22" i="3"/>
  <c r="G30" i="3" s="1"/>
  <c r="B22" i="3"/>
  <c r="B30" i="3" s="1"/>
  <c r="D25" i="3"/>
  <c r="D33" i="3" s="1"/>
  <c r="C25" i="3"/>
  <c r="C33" i="3" s="1"/>
  <c r="B25" i="3"/>
  <c r="B33" i="3" s="1"/>
  <c r="G25" i="3"/>
  <c r="G33" i="3" s="1"/>
  <c r="E25" i="3"/>
  <c r="E33" i="3" s="1"/>
  <c r="F25" i="3"/>
  <c r="F33" i="3" s="1"/>
  <c r="G39" i="3"/>
  <c r="F39" i="3"/>
  <c r="D39" i="3"/>
  <c r="E39" i="3"/>
  <c r="C39" i="3"/>
  <c r="B39" i="3"/>
  <c r="B40" i="3"/>
  <c r="G40" i="3"/>
  <c r="F40" i="3"/>
  <c r="E40" i="3"/>
  <c r="C40" i="3"/>
  <c r="D40" i="3"/>
  <c r="G23" i="3"/>
  <c r="G31" i="3" s="1"/>
  <c r="F23" i="3"/>
  <c r="F31" i="3" s="1"/>
  <c r="D23" i="3"/>
  <c r="D31" i="3" s="1"/>
  <c r="E23" i="3"/>
  <c r="E31" i="3" s="1"/>
  <c r="C23" i="3"/>
  <c r="C31" i="3" s="1"/>
  <c r="B23" i="3"/>
  <c r="B31" i="3" s="1"/>
  <c r="D21" i="3"/>
  <c r="D29" i="3" s="1"/>
  <c r="C21" i="3"/>
  <c r="C29" i="3" s="1"/>
  <c r="B21" i="3"/>
  <c r="B29" i="3" s="1"/>
  <c r="G21" i="3"/>
  <c r="G29" i="3" s="1"/>
  <c r="F21" i="3"/>
  <c r="F29" i="3" s="1"/>
  <c r="E21" i="3"/>
  <c r="E29" i="3" s="1"/>
  <c r="F38" i="3"/>
  <c r="E38" i="3"/>
  <c r="D38" i="3"/>
  <c r="B38" i="3"/>
  <c r="C38" i="3"/>
  <c r="G38" i="3"/>
  <c r="F42" i="3"/>
  <c r="E42" i="3"/>
  <c r="D42" i="3"/>
  <c r="B42" i="3"/>
  <c r="C42" i="3"/>
  <c r="G42" i="3"/>
  <c r="G39" i="2"/>
  <c r="B39" i="2"/>
  <c r="C39" i="2"/>
  <c r="F39" i="2"/>
  <c r="C22" i="2"/>
  <c r="C30" i="2" s="1"/>
  <c r="F22" i="2"/>
  <c r="F30" i="2" s="1"/>
  <c r="E22" i="2"/>
  <c r="E30" i="2" s="1"/>
  <c r="D22" i="2"/>
  <c r="D30" i="2" s="1"/>
  <c r="B38" i="2"/>
  <c r="G38" i="2"/>
  <c r="E38" i="2"/>
  <c r="F38" i="2"/>
  <c r="D38" i="2"/>
  <c r="C38" i="2"/>
  <c r="G37" i="2"/>
  <c r="E37" i="2"/>
  <c r="C37" i="2"/>
  <c r="D37" i="2"/>
  <c r="B37" i="2"/>
  <c r="F37" i="2"/>
  <c r="D21" i="2"/>
  <c r="D29" i="2" s="1"/>
  <c r="G21" i="2"/>
  <c r="G29" i="2" s="1"/>
  <c r="E21" i="2"/>
  <c r="E29" i="2" s="1"/>
  <c r="C21" i="2"/>
  <c r="C29" i="2" s="1"/>
  <c r="B21" i="2"/>
  <c r="B29" i="2" s="1"/>
  <c r="F21" i="2"/>
  <c r="F29" i="2" s="1"/>
  <c r="F20" i="2"/>
  <c r="F28" i="2" s="1"/>
  <c r="E20" i="2"/>
  <c r="E28" i="2" s="1"/>
  <c r="C20" i="2"/>
  <c r="C28" i="2" s="1"/>
  <c r="B20" i="2"/>
  <c r="B28" i="2" s="1"/>
  <c r="G20" i="2"/>
  <c r="G28" i="2" s="1"/>
  <c r="D20" i="2"/>
  <c r="D28" i="2" s="1"/>
  <c r="F36" i="2"/>
  <c r="E36" i="2"/>
  <c r="C36" i="2"/>
  <c r="G36" i="2"/>
  <c r="B36" i="2"/>
  <c r="D36" i="2"/>
  <c r="D19" i="2"/>
  <c r="D27" i="2" s="1"/>
  <c r="C19" i="2"/>
  <c r="C27" i="2" s="1"/>
  <c r="G19" i="2"/>
  <c r="G27" i="2" s="1"/>
  <c r="F19" i="2"/>
  <c r="F27" i="2" s="1"/>
  <c r="E19" i="2"/>
  <c r="E27" i="2" s="1"/>
  <c r="B19" i="2"/>
  <c r="B27" i="2" s="1"/>
  <c r="F24" i="2"/>
  <c r="F32" i="2" s="1"/>
  <c r="E24" i="2"/>
  <c r="E32" i="2" s="1"/>
  <c r="B24" i="2"/>
  <c r="B32" i="2" s="1"/>
  <c r="C24" i="2"/>
  <c r="C32" i="2" s="1"/>
  <c r="G24" i="2"/>
  <c r="G32" i="2" s="1"/>
  <c r="D24" i="2"/>
  <c r="D32" i="2" s="1"/>
  <c r="F40" i="2"/>
  <c r="E40" i="2"/>
  <c r="C40" i="2"/>
  <c r="B40" i="2"/>
  <c r="G40" i="2"/>
  <c r="D40" i="2"/>
  <c r="E18" i="1"/>
  <c r="E26" i="1" s="1"/>
  <c r="D18" i="1"/>
  <c r="D26" i="1" s="1"/>
  <c r="C18" i="1"/>
  <c r="C26" i="1" s="1"/>
  <c r="G18" i="1"/>
  <c r="G26" i="1" s="1"/>
  <c r="F18" i="1"/>
  <c r="F26" i="1" s="1"/>
  <c r="B18" i="1"/>
  <c r="B26" i="1" s="1"/>
  <c r="G35" i="1"/>
  <c r="F35" i="1"/>
  <c r="E35" i="1"/>
  <c r="C35" i="1"/>
  <c r="B35" i="1"/>
  <c r="D35" i="1"/>
  <c r="H14" i="1"/>
  <c r="I12" i="1"/>
  <c r="H10" i="1"/>
  <c r="I11" i="1"/>
  <c r="H11" i="1"/>
  <c r="H12" i="1"/>
  <c r="I13" i="1"/>
  <c r="H13" i="1"/>
  <c r="I14" i="1"/>
  <c r="I9" i="1"/>
  <c r="I3" i="3" l="1"/>
  <c r="I3" i="2"/>
  <c r="C21" i="1"/>
  <c r="C29" i="1" s="1"/>
  <c r="B21" i="1"/>
  <c r="B29" i="1" s="1"/>
  <c r="G21" i="1"/>
  <c r="G29" i="1" s="1"/>
  <c r="F21" i="1"/>
  <c r="F29" i="1" s="1"/>
  <c r="D21" i="1"/>
  <c r="D29" i="1" s="1"/>
  <c r="E21" i="1"/>
  <c r="E29" i="1" s="1"/>
  <c r="G20" i="1"/>
  <c r="G28" i="1" s="1"/>
  <c r="E20" i="1"/>
  <c r="E28" i="1" s="1"/>
  <c r="D20" i="1"/>
  <c r="D28" i="1" s="1"/>
  <c r="B20" i="1"/>
  <c r="B28" i="1" s="1"/>
  <c r="C20" i="1"/>
  <c r="C28" i="1" s="1"/>
  <c r="F20" i="1"/>
  <c r="F28" i="1" s="1"/>
  <c r="G36" i="1"/>
  <c r="E36" i="1"/>
  <c r="D36" i="1"/>
  <c r="C36" i="1"/>
  <c r="B36" i="1"/>
  <c r="F36" i="1"/>
  <c r="G19" i="1"/>
  <c r="G27" i="1" s="1"/>
  <c r="F19" i="1"/>
  <c r="F27" i="1" s="1"/>
  <c r="E19" i="1"/>
  <c r="E27" i="1" s="1"/>
  <c r="C19" i="1"/>
  <c r="C27" i="1" s="1"/>
  <c r="B19" i="1"/>
  <c r="B27" i="1" s="1"/>
  <c r="D19" i="1"/>
  <c r="D27" i="1" s="1"/>
  <c r="G39" i="1"/>
  <c r="F39" i="1"/>
  <c r="E39" i="1"/>
  <c r="C39" i="1"/>
  <c r="B39" i="1"/>
  <c r="D39" i="1"/>
  <c r="G23" i="1"/>
  <c r="G31" i="1" s="1"/>
  <c r="F23" i="1"/>
  <c r="F31" i="1" s="1"/>
  <c r="E23" i="1"/>
  <c r="E31" i="1" s="1"/>
  <c r="C23" i="1"/>
  <c r="C31" i="1" s="1"/>
  <c r="B23" i="1"/>
  <c r="B31" i="1" s="1"/>
  <c r="D23" i="1"/>
  <c r="D31" i="1" s="1"/>
  <c r="E34" i="1"/>
  <c r="D34" i="1"/>
  <c r="C34" i="1"/>
  <c r="F34" i="1"/>
  <c r="G34" i="1"/>
  <c r="B34" i="1"/>
  <c r="C37" i="1"/>
  <c r="B37" i="1"/>
  <c r="G37" i="1"/>
  <c r="F37" i="1"/>
  <c r="E37" i="1"/>
  <c r="D37" i="1"/>
  <c r="E22" i="1"/>
  <c r="E30" i="1" s="1"/>
  <c r="D22" i="1"/>
  <c r="D30" i="1" s="1"/>
  <c r="C22" i="1"/>
  <c r="C30" i="1" s="1"/>
  <c r="F22" i="1"/>
  <c r="F30" i="1" s="1"/>
  <c r="G22" i="1"/>
  <c r="G30" i="1" s="1"/>
  <c r="B22" i="1"/>
  <c r="B30" i="1" s="1"/>
  <c r="E38" i="1"/>
  <c r="D38" i="1"/>
  <c r="C38" i="1"/>
  <c r="F38" i="1"/>
  <c r="G38" i="1"/>
  <c r="B38" i="1"/>
  <c r="I3" i="1" l="1"/>
</calcChain>
</file>

<file path=xl/sharedStrings.xml><?xml version="1.0" encoding="utf-8"?>
<sst xmlns="http://schemas.openxmlformats.org/spreadsheetml/2006/main" count="217" uniqueCount="27">
  <si>
    <t>Asset</t>
  </si>
  <si>
    <t>Boeing</t>
  </si>
  <si>
    <t>Exxon</t>
  </si>
  <si>
    <t>GM</t>
  </si>
  <si>
    <t>McD's</t>
  </si>
  <si>
    <t>P&amp;G</t>
  </si>
  <si>
    <t>S&amp;P500</t>
  </si>
  <si>
    <t>Exp Return (%)</t>
  </si>
  <si>
    <t>Expected Total Return:</t>
  </si>
  <si>
    <t>Std Dev Return (%)</t>
  </si>
  <si>
    <t>% of Portfolio</t>
  </si>
  <si>
    <t>Total Invested:</t>
  </si>
  <si>
    <t>Max %</t>
  </si>
  <si>
    <t>Return Correlations</t>
  </si>
  <si>
    <t>St Dev Return</t>
  </si>
  <si>
    <t>Product of St. Devs.</t>
  </si>
  <si>
    <t>Correl x Product of St. Devs.</t>
  </si>
  <si>
    <t>Product of Decision Variables</t>
  </si>
  <si>
    <t>Total Return Variance</t>
  </si>
  <si>
    <t>Minimum Acceptable Return</t>
  </si>
  <si>
    <t>Current % of Portfolio</t>
  </si>
  <si>
    <t>Change in %</t>
  </si>
  <si>
    <t>Transaction Fee:</t>
  </si>
  <si>
    <t>Total Change:</t>
  </si>
  <si>
    <t>Amount of Decrease</t>
  </si>
  <si>
    <t>Amount of Increase</t>
  </si>
  <si>
    <t>Change in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</si>
</sst>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7" x14ac:knownFonts="1"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/>
    <xf numFmtId="2" fontId="2" fillId="0" borderId="0" xfId="1" applyNumberFormat="1" applyFont="1" applyFill="1" applyBorder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2" fontId="2" fillId="0" borderId="0" xfId="1" applyNumberFormat="1" applyFont="1" applyBorder="1"/>
    <xf numFmtId="0" fontId="3" fillId="0" borderId="0" xfId="0" applyFont="1" applyAlignment="1">
      <alignment vertical="center" textRotation="90"/>
    </xf>
    <xf numFmtId="0" fontId="2" fillId="0" borderId="0" xfId="0" applyFont="1" applyFill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0" xfId="0" applyNumberFormat="1" applyFont="1"/>
    <xf numFmtId="2" fontId="2" fillId="0" borderId="4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2" fillId="0" borderId="0" xfId="0" applyNumberFormat="1" applyFont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  <xf numFmtId="2" fontId="5" fillId="5" borderId="1" xfId="0" applyNumberFormat="1" applyFont="1" applyFill="1" applyBorder="1" applyAlignment="1">
      <alignment horizontal="center"/>
    </xf>
    <xf numFmtId="2" fontId="5" fillId="5" borderId="2" xfId="0" applyNumberFormat="1" applyFont="1" applyFill="1" applyBorder="1" applyAlignment="1">
      <alignment horizontal="center"/>
    </xf>
    <xf numFmtId="2" fontId="5" fillId="5" borderId="3" xfId="0" applyNumberFormat="1" applyFont="1" applyFill="1" applyBorder="1" applyAlignment="1">
      <alignment horizontal="center"/>
    </xf>
    <xf numFmtId="2" fontId="5" fillId="5" borderId="4" xfId="0" applyNumberFormat="1" applyFont="1" applyFill="1" applyBorder="1" applyAlignment="1">
      <alignment horizontal="center"/>
    </xf>
    <xf numFmtId="2" fontId="5" fillId="5" borderId="0" xfId="0" applyNumberFormat="1" applyFont="1" applyFill="1" applyBorder="1" applyAlignment="1">
      <alignment horizontal="center"/>
    </xf>
    <xf numFmtId="2" fontId="5" fillId="5" borderId="5" xfId="0" applyNumberFormat="1" applyFont="1" applyFill="1" applyBorder="1" applyAlignment="1">
      <alignment horizontal="center"/>
    </xf>
    <xf numFmtId="2" fontId="5" fillId="5" borderId="6" xfId="0" applyNumberFormat="1" applyFont="1" applyFill="1" applyBorder="1" applyAlignment="1">
      <alignment horizontal="center"/>
    </xf>
    <xf numFmtId="2" fontId="5" fillId="5" borderId="7" xfId="0" applyNumberFormat="1" applyFont="1" applyFill="1" applyBorder="1" applyAlignment="1">
      <alignment horizontal="center"/>
    </xf>
    <xf numFmtId="2" fontId="5" fillId="5" borderId="8" xfId="0" applyNumberFormat="1" applyFont="1" applyFill="1" applyBorder="1" applyAlignment="1">
      <alignment horizontal="center"/>
    </xf>
    <xf numFmtId="164" fontId="5" fillId="5" borderId="0" xfId="1" applyNumberFormat="1" applyFont="1" applyFill="1" applyBorder="1"/>
    <xf numFmtId="0" fontId="5" fillId="0" borderId="0" xfId="0" applyFont="1" applyBorder="1" applyAlignment="1">
      <alignment horizontal="left"/>
    </xf>
    <xf numFmtId="164" fontId="5" fillId="0" borderId="0" xfId="1" applyNumberFormat="1" applyFont="1" applyBorder="1"/>
    <xf numFmtId="164" fontId="5" fillId="0" borderId="0" xfId="0" applyNumberFormat="1" applyFont="1" applyBorder="1"/>
    <xf numFmtId="164" fontId="5" fillId="3" borderId="0" xfId="1" applyNumberFormat="1" applyFont="1" applyFill="1" applyBorder="1"/>
    <xf numFmtId="0" fontId="5" fillId="0" borderId="0" xfId="0" applyFont="1" applyBorder="1" applyAlignment="1">
      <alignment horizontal="right"/>
    </xf>
    <xf numFmtId="165" fontId="5" fillId="0" borderId="0" xfId="0" applyNumberFormat="1" applyFont="1" applyBorder="1"/>
    <xf numFmtId="2" fontId="5" fillId="3" borderId="0" xfId="0" applyNumberFormat="1" applyFont="1" applyFill="1" applyBorder="1"/>
    <xf numFmtId="164" fontId="2" fillId="2" borderId="0" xfId="1" applyNumberFormat="1" applyFont="1" applyFill="1" applyBorder="1"/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/>
    <xf numFmtId="164" fontId="5" fillId="2" borderId="0" xfId="1" applyNumberFormat="1" applyFont="1" applyFill="1" applyBorder="1"/>
    <xf numFmtId="164" fontId="2" fillId="0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/>
    <xf numFmtId="164" fontId="5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164" fontId="5" fillId="3" borderId="0" xfId="0" applyNumberFormat="1" applyFont="1" applyFill="1" applyAlignment="1">
      <alignment horizontal="right"/>
    </xf>
    <xf numFmtId="164" fontId="5" fillId="4" borderId="0" xfId="0" applyNumberFormat="1" applyFont="1" applyFill="1" applyBorder="1" applyAlignment="1">
      <alignment horizontal="right"/>
    </xf>
    <xf numFmtId="0" fontId="5" fillId="0" borderId="0" xfId="0" applyFont="1" applyBorder="1"/>
    <xf numFmtId="2" fontId="5" fillId="3" borderId="0" xfId="0" applyNumberFormat="1" applyFont="1" applyFill="1" applyBorder="1" applyAlignment="1">
      <alignment horizontal="right"/>
    </xf>
    <xf numFmtId="2" fontId="5" fillId="0" borderId="0" xfId="1" applyNumberFormat="1" applyFont="1" applyFill="1" applyBorder="1"/>
    <xf numFmtId="0" fontId="5" fillId="0" borderId="0" xfId="0" applyFont="1" applyFill="1" applyBorder="1" applyAlignment="1">
      <alignment horizontal="left"/>
    </xf>
    <xf numFmtId="2" fontId="5" fillId="0" borderId="0" xfId="0" applyNumberFormat="1" applyFont="1"/>
    <xf numFmtId="0" fontId="6" fillId="0" borderId="0" xfId="0" applyFont="1" applyAlignment="1">
      <alignment horizontal="left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_Question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P20" sqref="P20"/>
    </sheetView>
  </sheetViews>
  <sheetFormatPr defaultRowHeight="15" x14ac:dyDescent="0.25"/>
  <cols>
    <col min="1" max="1" width="27" style="3" bestFit="1" customWidth="1"/>
    <col min="2" max="2" width="9.85546875" style="22" bestFit="1" customWidth="1"/>
    <col min="3" max="3" width="9.85546875" style="3" bestFit="1" customWidth="1"/>
    <col min="4" max="4" width="8.7109375" style="3" bestFit="1" customWidth="1"/>
    <col min="5" max="6" width="8.85546875" style="3" bestFit="1" customWidth="1"/>
    <col min="7" max="7" width="11.5703125" style="3" bestFit="1" customWidth="1"/>
    <col min="8" max="8" width="26.85546875" style="3" bestFit="1" customWidth="1"/>
    <col min="9" max="9" width="13.7109375" style="3" bestFit="1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19</v>
      </c>
      <c r="I1" s="48">
        <v>0.13144623948370374</v>
      </c>
    </row>
    <row r="2" spans="1:9" x14ac:dyDescent="0.25">
      <c r="A2" s="1" t="s">
        <v>7</v>
      </c>
      <c r="B2" s="4">
        <v>0.12696036554673701</v>
      </c>
      <c r="C2" s="4">
        <v>9.92169707866562E-2</v>
      </c>
      <c r="D2" s="4">
        <v>0.1180724905011</v>
      </c>
      <c r="E2" s="4">
        <v>0.135490703744445</v>
      </c>
      <c r="F2" s="4">
        <v>0.13459059230269499</v>
      </c>
      <c r="G2" s="4">
        <v>0.13042953610827651</v>
      </c>
      <c r="H2" s="5" t="s">
        <v>8</v>
      </c>
      <c r="I2" s="49">
        <f>SUMPRODUCT(B2:G2,B4:G4)</f>
        <v>0.13144623948370371</v>
      </c>
    </row>
    <row r="3" spans="1:9" s="7" customFormat="1" x14ac:dyDescent="0.25">
      <c r="A3" s="1" t="s">
        <v>9</v>
      </c>
      <c r="B3" s="4">
        <v>0.19054550766434405</v>
      </c>
      <c r="C3" s="4">
        <v>0.12031490044499064</v>
      </c>
      <c r="D3" s="4">
        <v>0.24794700171518427</v>
      </c>
      <c r="E3" s="4">
        <v>0.21690844826207076</v>
      </c>
      <c r="F3" s="4">
        <v>0.21808914728993239</v>
      </c>
      <c r="G3" s="4">
        <v>0.11710325618631467</v>
      </c>
      <c r="H3" s="6" t="s">
        <v>18</v>
      </c>
      <c r="I3" s="26">
        <f>SUMPRODUCT(B26:G31,B34:G39)</f>
        <v>1.6899984034655723E-2</v>
      </c>
    </row>
    <row r="4" spans="1:9" s="7" customFormat="1" x14ac:dyDescent="0.25">
      <c r="A4" s="1" t="s">
        <v>10</v>
      </c>
      <c r="B4" s="44">
        <v>0.11564743453938597</v>
      </c>
      <c r="C4" s="44">
        <v>0</v>
      </c>
      <c r="D4" s="44">
        <v>7.3622458179734868E-2</v>
      </c>
      <c r="E4" s="44">
        <v>0.2249537538568292</v>
      </c>
      <c r="F4" s="44">
        <v>0.28577635342404994</v>
      </c>
      <c r="G4" s="44">
        <v>0.29999999999999993</v>
      </c>
      <c r="H4" s="6" t="s">
        <v>11</v>
      </c>
      <c r="I4" s="25">
        <f>SUM(B4:G4)</f>
        <v>0.99999999999999989</v>
      </c>
    </row>
    <row r="5" spans="1:9" s="7" customFormat="1" x14ac:dyDescent="0.25">
      <c r="A5" s="8" t="s">
        <v>12</v>
      </c>
      <c r="B5" s="4">
        <v>0.3</v>
      </c>
      <c r="C5" s="4">
        <v>0.3</v>
      </c>
      <c r="D5" s="4">
        <v>0.3</v>
      </c>
      <c r="E5" s="4">
        <v>0.3</v>
      </c>
      <c r="F5" s="4">
        <v>0.3</v>
      </c>
      <c r="G5" s="4">
        <v>0.3</v>
      </c>
    </row>
    <row r="6" spans="1:9" s="7" customFormat="1" x14ac:dyDescent="0.25">
      <c r="A6" s="2"/>
      <c r="B6" s="9"/>
      <c r="C6" s="9"/>
      <c r="E6" s="10"/>
    </row>
    <row r="7" spans="1:9" s="7" customFormat="1" x14ac:dyDescent="0.25">
      <c r="B7" s="2"/>
    </row>
    <row r="8" spans="1:9" x14ac:dyDescent="0.25">
      <c r="A8" s="11" t="s">
        <v>13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14</v>
      </c>
      <c r="I8" s="3" t="s">
        <v>10</v>
      </c>
    </row>
    <row r="9" spans="1:9" x14ac:dyDescent="0.25">
      <c r="A9" s="2" t="s">
        <v>1</v>
      </c>
      <c r="B9" s="12">
        <v>1</v>
      </c>
      <c r="C9" s="13">
        <v>0.20559261458939534</v>
      </c>
      <c r="D9" s="13">
        <v>0.21901573496387292</v>
      </c>
      <c r="E9" s="13">
        <v>0.43523033288177743</v>
      </c>
      <c r="F9" s="13">
        <v>0.25849421324345206</v>
      </c>
      <c r="G9" s="14">
        <v>0.49609147483625832</v>
      </c>
      <c r="H9" s="15">
        <f t="array" ref="H9:H14">TRANSPOSE(B3:G3)</f>
        <v>0.19054550766434405</v>
      </c>
      <c r="I9" s="3">
        <f t="array" ref="I9:I14">TRANSPOSE(B4:G4)</f>
        <v>0.11564743453938597</v>
      </c>
    </row>
    <row r="10" spans="1:9" x14ac:dyDescent="0.25">
      <c r="A10" s="2" t="s">
        <v>2</v>
      </c>
      <c r="B10" s="16">
        <v>0.20559261458939534</v>
      </c>
      <c r="C10" s="17">
        <v>1</v>
      </c>
      <c r="D10" s="17">
        <v>0.11521856223119624</v>
      </c>
      <c r="E10" s="17">
        <v>0.30248709528330225</v>
      </c>
      <c r="F10" s="17">
        <v>0.21095122819953765</v>
      </c>
      <c r="G10" s="18">
        <v>0.56073335062198693</v>
      </c>
      <c r="H10" s="15">
        <v>0.12031490044499064</v>
      </c>
      <c r="I10" s="3">
        <v>0</v>
      </c>
    </row>
    <row r="11" spans="1:9" x14ac:dyDescent="0.25">
      <c r="A11" s="2" t="s">
        <v>3</v>
      </c>
      <c r="B11" s="16">
        <v>0.21901573496387292</v>
      </c>
      <c r="C11" s="17">
        <v>0.11521856223119624</v>
      </c>
      <c r="D11" s="17">
        <v>1</v>
      </c>
      <c r="E11" s="17">
        <v>0.32526110339420528</v>
      </c>
      <c r="F11" s="17">
        <v>-0.17682256418306475</v>
      </c>
      <c r="G11" s="18">
        <v>0.36527734657395161</v>
      </c>
      <c r="H11" s="15">
        <v>0.24794700171518427</v>
      </c>
      <c r="I11" s="3">
        <v>7.3622458179734868E-2</v>
      </c>
    </row>
    <row r="12" spans="1:9" x14ac:dyDescent="0.25">
      <c r="A12" s="2" t="s">
        <v>4</v>
      </c>
      <c r="B12" s="16">
        <v>0.43523033288177743</v>
      </c>
      <c r="C12" s="17">
        <v>0.30248709528330225</v>
      </c>
      <c r="D12" s="17">
        <v>0.32526110339420528</v>
      </c>
      <c r="E12" s="17">
        <v>1</v>
      </c>
      <c r="F12" s="17">
        <v>0.14953208450501931</v>
      </c>
      <c r="G12" s="18">
        <v>0.59081686605080552</v>
      </c>
      <c r="H12" s="15">
        <v>0.21690844826207076</v>
      </c>
      <c r="I12" s="3">
        <v>0.2249537538568292</v>
      </c>
    </row>
    <row r="13" spans="1:9" x14ac:dyDescent="0.25">
      <c r="A13" s="2" t="s">
        <v>5</v>
      </c>
      <c r="B13" s="16">
        <v>0.25849421324345206</v>
      </c>
      <c r="C13" s="17">
        <v>0.21095122819953765</v>
      </c>
      <c r="D13" s="17">
        <v>-0.17682256418306475</v>
      </c>
      <c r="E13" s="17">
        <v>0.14953208450501931</v>
      </c>
      <c r="F13" s="17">
        <v>1</v>
      </c>
      <c r="G13" s="18">
        <v>0.55053423638542709</v>
      </c>
      <c r="H13" s="15">
        <v>0.21808914728993239</v>
      </c>
      <c r="I13" s="3">
        <v>0.28577635342404994</v>
      </c>
    </row>
    <row r="14" spans="1:9" x14ac:dyDescent="0.25">
      <c r="A14" s="2" t="s">
        <v>6</v>
      </c>
      <c r="B14" s="19">
        <v>0.49609147483625832</v>
      </c>
      <c r="C14" s="20">
        <v>0.56073335062198693</v>
      </c>
      <c r="D14" s="20">
        <v>0.36527734657395161</v>
      </c>
      <c r="E14" s="20">
        <v>0.59081686605080552</v>
      </c>
      <c r="F14" s="20">
        <v>0.55053423638542709</v>
      </c>
      <c r="G14" s="21">
        <v>1</v>
      </c>
      <c r="H14" s="15">
        <v>0.11710325618631467</v>
      </c>
      <c r="I14" s="3">
        <v>0.29999999999999993</v>
      </c>
    </row>
    <row r="17" spans="1:7" x14ac:dyDescent="0.25">
      <c r="A17" s="23" t="s">
        <v>15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6</v>
      </c>
    </row>
    <row r="18" spans="1:7" x14ac:dyDescent="0.25">
      <c r="A18" s="6" t="s">
        <v>1</v>
      </c>
      <c r="B18" s="24">
        <f>$H9*B$3</f>
        <v>3.6307590491062601E-2</v>
      </c>
      <c r="C18" s="24">
        <f t="shared" ref="C18:G18" si="0">$H9*C$3</f>
        <v>2.2925463784875758E-2</v>
      </c>
      <c r="D18" s="24">
        <f t="shared" si="0"/>
        <v>4.7245187315671774E-2</v>
      </c>
      <c r="E18" s="24">
        <f t="shared" si="0"/>
        <v>4.1330930390781381E-2</v>
      </c>
      <c r="F18" s="24">
        <f t="shared" si="0"/>
        <v>4.1555907286444073E-2</v>
      </c>
      <c r="G18" s="24">
        <f t="shared" si="0"/>
        <v>2.231349939916907E-2</v>
      </c>
    </row>
    <row r="19" spans="1:7" x14ac:dyDescent="0.25">
      <c r="A19" s="6" t="s">
        <v>2</v>
      </c>
      <c r="B19" s="24">
        <f t="shared" ref="B19:G23" si="1">$H10*B$3</f>
        <v>2.2925463784875758E-2</v>
      </c>
      <c r="C19" s="24">
        <f t="shared" si="1"/>
        <v>1.4475675269088009E-2</v>
      </c>
      <c r="D19" s="24">
        <f t="shared" si="1"/>
        <v>2.9831718826996319E-2</v>
      </c>
      <c r="E19" s="24">
        <f t="shared" si="1"/>
        <v>2.6097318358328448E-2</v>
      </c>
      <c r="F19" s="24">
        <f t="shared" si="1"/>
        <v>2.6239374044321116E-2</v>
      </c>
      <c r="G19" s="24">
        <f t="shared" si="1"/>
        <v>1.4089266609840684E-2</v>
      </c>
    </row>
    <row r="20" spans="1:7" x14ac:dyDescent="0.25">
      <c r="A20" s="6" t="s">
        <v>3</v>
      </c>
      <c r="B20" s="24">
        <f t="shared" si="1"/>
        <v>4.7245187315671774E-2</v>
      </c>
      <c r="C20" s="24">
        <f t="shared" si="1"/>
        <v>2.9831718826996319E-2</v>
      </c>
      <c r="D20" s="24">
        <f t="shared" si="1"/>
        <v>6.1477715659549591E-2</v>
      </c>
      <c r="E20" s="24">
        <f t="shared" si="1"/>
        <v>5.378179939327362E-2</v>
      </c>
      <c r="F20" s="24">
        <f t="shared" si="1"/>
        <v>5.4074550177159945E-2</v>
      </c>
      <c r="G20" s="24">
        <f t="shared" si="1"/>
        <v>2.9035401262481827E-2</v>
      </c>
    </row>
    <row r="21" spans="1:7" x14ac:dyDescent="0.25">
      <c r="A21" s="6" t="s">
        <v>4</v>
      </c>
      <c r="B21" s="24">
        <f t="shared" si="1"/>
        <v>4.1330930390781381E-2</v>
      </c>
      <c r="C21" s="24">
        <f t="shared" si="1"/>
        <v>2.6097318358328448E-2</v>
      </c>
      <c r="D21" s="24">
        <f t="shared" si="1"/>
        <v>5.378179939327362E-2</v>
      </c>
      <c r="E21" s="24">
        <f t="shared" si="1"/>
        <v>4.7049274927459424E-2</v>
      </c>
      <c r="F21" s="24">
        <f t="shared" si="1"/>
        <v>4.7305378521457428E-2</v>
      </c>
      <c r="G21" s="24">
        <f t="shared" si="1"/>
        <v>2.5400685585809255E-2</v>
      </c>
    </row>
    <row r="22" spans="1:7" x14ac:dyDescent="0.25">
      <c r="A22" s="6" t="s">
        <v>5</v>
      </c>
      <c r="B22" s="24">
        <f t="shared" si="1"/>
        <v>4.1555907286444073E-2</v>
      </c>
      <c r="C22" s="24">
        <f t="shared" si="1"/>
        <v>2.6239374044321116E-2</v>
      </c>
      <c r="D22" s="24">
        <f t="shared" si="1"/>
        <v>5.4074550177159945E-2</v>
      </c>
      <c r="E22" s="24">
        <f t="shared" si="1"/>
        <v>4.7305378521457428E-2</v>
      </c>
      <c r="F22" s="24">
        <f t="shared" si="1"/>
        <v>4.7562876165649824E-2</v>
      </c>
      <c r="G22" s="24">
        <f t="shared" si="1"/>
        <v>2.5538949286547867E-2</v>
      </c>
    </row>
    <row r="23" spans="1:7" x14ac:dyDescent="0.25">
      <c r="A23" s="6" t="s">
        <v>6</v>
      </c>
      <c r="B23" s="24">
        <f t="shared" si="1"/>
        <v>2.231349939916907E-2</v>
      </c>
      <c r="C23" s="24">
        <f t="shared" si="1"/>
        <v>1.4089266609840684E-2</v>
      </c>
      <c r="D23" s="24">
        <f t="shared" si="1"/>
        <v>2.9035401262481827E-2</v>
      </c>
      <c r="E23" s="24">
        <f t="shared" si="1"/>
        <v>2.5400685585809255E-2</v>
      </c>
      <c r="F23" s="24">
        <f t="shared" si="1"/>
        <v>2.5538949286547867E-2</v>
      </c>
      <c r="G23" s="24">
        <f t="shared" si="1"/>
        <v>1.3713172609437645E-2</v>
      </c>
    </row>
    <row r="24" spans="1:7" x14ac:dyDescent="0.25">
      <c r="B24" s="5"/>
      <c r="C24" s="5"/>
      <c r="D24" s="5"/>
      <c r="E24" s="5"/>
      <c r="F24" s="5"/>
      <c r="G24" s="5"/>
    </row>
    <row r="25" spans="1:7" x14ac:dyDescent="0.25">
      <c r="A25" s="23" t="s">
        <v>16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</row>
    <row r="26" spans="1:7" x14ac:dyDescent="0.25">
      <c r="A26" s="6" t="s">
        <v>1</v>
      </c>
      <c r="B26" s="24">
        <f>B9*B18</f>
        <v>3.6307590491062601E-2</v>
      </c>
      <c r="C26" s="24">
        <f t="shared" ref="C26:G26" si="2">C9*C18</f>
        <v>4.7133060402071028E-3</v>
      </c>
      <c r="D26" s="24">
        <f t="shared" si="2"/>
        <v>1.03474394234477E-2</v>
      </c>
      <c r="E26" s="24">
        <f t="shared" si="2"/>
        <v>1.7988474592293351E-2</v>
      </c>
      <c r="F26" s="24">
        <f t="shared" si="2"/>
        <v>1.0741961559627198E-2</v>
      </c>
      <c r="G26" s="24">
        <f t="shared" si="2"/>
        <v>1.1069536825691747E-2</v>
      </c>
    </row>
    <row r="27" spans="1:7" x14ac:dyDescent="0.25">
      <c r="A27" s="6" t="s">
        <v>2</v>
      </c>
      <c r="B27" s="24">
        <f t="shared" ref="B27:G31" si="3">B10*B19</f>
        <v>4.7133060402071028E-3</v>
      </c>
      <c r="C27" s="24">
        <f t="shared" si="3"/>
        <v>1.4475675269088009E-2</v>
      </c>
      <c r="D27" s="24">
        <f t="shared" si="3"/>
        <v>3.4371677521318239E-3</v>
      </c>
      <c r="E27" s="24">
        <f t="shared" si="3"/>
        <v>7.8941020248943696E-3</v>
      </c>
      <c r="F27" s="24">
        <f t="shared" si="3"/>
        <v>5.5352281818366088E-3</v>
      </c>
      <c r="G27" s="24">
        <f t="shared" si="3"/>
        <v>7.9003216739424488E-3</v>
      </c>
    </row>
    <row r="28" spans="1:7" x14ac:dyDescent="0.25">
      <c r="A28" s="6" t="s">
        <v>3</v>
      </c>
      <c r="B28" s="24">
        <f t="shared" si="3"/>
        <v>1.03474394234477E-2</v>
      </c>
      <c r="C28" s="24">
        <f t="shared" si="3"/>
        <v>3.4371677521318239E-3</v>
      </c>
      <c r="D28" s="24">
        <f t="shared" si="3"/>
        <v>6.1477715659549591E-2</v>
      </c>
      <c r="E28" s="24">
        <f t="shared" si="3"/>
        <v>1.7493127413181979E-2</v>
      </c>
      <c r="F28" s="24">
        <f t="shared" si="3"/>
        <v>-9.5616006193712192E-3</v>
      </c>
      <c r="G28" s="24">
        <f t="shared" si="3"/>
        <v>1.0605974329869327E-2</v>
      </c>
    </row>
    <row r="29" spans="1:7" x14ac:dyDescent="0.25">
      <c r="A29" s="6" t="s">
        <v>4</v>
      </c>
      <c r="B29" s="24">
        <f t="shared" si="3"/>
        <v>1.7988474592293351E-2</v>
      </c>
      <c r="C29" s="24">
        <f t="shared" si="3"/>
        <v>7.8941020248943696E-3</v>
      </c>
      <c r="D29" s="24">
        <f t="shared" si="3"/>
        <v>1.7493127413181979E-2</v>
      </c>
      <c r="E29" s="24">
        <f t="shared" si="3"/>
        <v>4.7049274927459424E-2</v>
      </c>
      <c r="F29" s="24">
        <f t="shared" si="3"/>
        <v>7.0736718586124981E-3</v>
      </c>
      <c r="G29" s="24">
        <f t="shared" si="3"/>
        <v>1.5007153453349693E-2</v>
      </c>
    </row>
    <row r="30" spans="1:7" x14ac:dyDescent="0.25">
      <c r="A30" s="6" t="s">
        <v>5</v>
      </c>
      <c r="B30" s="24">
        <f t="shared" si="3"/>
        <v>1.0741961559627198E-2</v>
      </c>
      <c r="C30" s="24">
        <f t="shared" si="3"/>
        <v>5.5352281818366088E-3</v>
      </c>
      <c r="D30" s="24">
        <f t="shared" si="3"/>
        <v>-9.5616006193712192E-3</v>
      </c>
      <c r="E30" s="24">
        <f t="shared" si="3"/>
        <v>7.0736718586124981E-3</v>
      </c>
      <c r="F30" s="24">
        <f t="shared" si="3"/>
        <v>4.7562876165649824E-2</v>
      </c>
      <c r="G30" s="24">
        <f t="shared" si="3"/>
        <v>1.4060065943555779E-2</v>
      </c>
    </row>
    <row r="31" spans="1:7" x14ac:dyDescent="0.25">
      <c r="A31" s="6" t="s">
        <v>6</v>
      </c>
      <c r="B31" s="24">
        <f t="shared" si="3"/>
        <v>1.1069536825691747E-2</v>
      </c>
      <c r="C31" s="24">
        <f t="shared" si="3"/>
        <v>7.9003216739424488E-3</v>
      </c>
      <c r="D31" s="24">
        <f t="shared" si="3"/>
        <v>1.0605974329869327E-2</v>
      </c>
      <c r="E31" s="24">
        <f t="shared" si="3"/>
        <v>1.5007153453349693E-2</v>
      </c>
      <c r="F31" s="24">
        <f t="shared" si="3"/>
        <v>1.4060065943555779E-2</v>
      </c>
      <c r="G31" s="24">
        <f t="shared" si="3"/>
        <v>1.3713172609437645E-2</v>
      </c>
    </row>
    <row r="32" spans="1:7" x14ac:dyDescent="0.25">
      <c r="B32" s="5"/>
      <c r="C32" s="5"/>
      <c r="D32" s="5"/>
      <c r="E32" s="5"/>
      <c r="F32" s="5"/>
      <c r="G32" s="5"/>
    </row>
    <row r="33" spans="1:7" x14ac:dyDescent="0.25">
      <c r="A33" s="23" t="s">
        <v>17</v>
      </c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</row>
    <row r="34" spans="1:7" x14ac:dyDescent="0.25">
      <c r="A34" s="6" t="s">
        <v>1</v>
      </c>
      <c r="B34" s="24">
        <f>B$4*$I9</f>
        <v>1.3374329115541563E-2</v>
      </c>
      <c r="C34" s="24">
        <f t="shared" ref="C34:G34" si="4">C$4*$I9</f>
        <v>0</v>
      </c>
      <c r="D34" s="24">
        <f t="shared" si="4"/>
        <v>8.5142484129695703E-3</v>
      </c>
      <c r="E34" s="24">
        <f t="shared" si="4"/>
        <v>2.6015324523546799E-2</v>
      </c>
      <c r="F34" s="24">
        <f t="shared" si="4"/>
        <v>3.3049302125512249E-2</v>
      </c>
      <c r="G34" s="24">
        <f t="shared" si="4"/>
        <v>3.4694230361815785E-2</v>
      </c>
    </row>
    <row r="35" spans="1:7" x14ac:dyDescent="0.25">
      <c r="A35" s="6" t="s">
        <v>2</v>
      </c>
      <c r="B35" s="24">
        <f t="shared" ref="B35:G39" si="5">B$4*$I10</f>
        <v>0</v>
      </c>
      <c r="C35" s="24">
        <f t="shared" si="5"/>
        <v>0</v>
      </c>
      <c r="D35" s="24">
        <f>D$4*$I10</f>
        <v>0</v>
      </c>
      <c r="E35" s="24">
        <f t="shared" si="5"/>
        <v>0</v>
      </c>
      <c r="F35" s="24">
        <f t="shared" si="5"/>
        <v>0</v>
      </c>
      <c r="G35" s="24">
        <f t="shared" si="5"/>
        <v>0</v>
      </c>
    </row>
    <row r="36" spans="1:7" x14ac:dyDescent="0.25">
      <c r="A36" s="6" t="s">
        <v>3</v>
      </c>
      <c r="B36" s="24">
        <f t="shared" si="5"/>
        <v>8.5142484129695703E-3</v>
      </c>
      <c r="C36" s="24">
        <f t="shared" si="5"/>
        <v>0</v>
      </c>
      <c r="D36" s="24">
        <f t="shared" si="5"/>
        <v>5.4202663484268099E-3</v>
      </c>
      <c r="E36" s="24">
        <f t="shared" si="5"/>
        <v>1.656164833569878E-2</v>
      </c>
      <c r="F36" s="24">
        <f t="shared" si="5"/>
        <v>2.1039557628719247E-2</v>
      </c>
      <c r="G36" s="24">
        <f t="shared" si="5"/>
        <v>2.2086737453920455E-2</v>
      </c>
    </row>
    <row r="37" spans="1:7" x14ac:dyDescent="0.25">
      <c r="A37" s="6" t="s">
        <v>4</v>
      </c>
      <c r="B37" s="24">
        <f t="shared" si="5"/>
        <v>2.6015324523546799E-2</v>
      </c>
      <c r="C37" s="24">
        <f t="shared" si="5"/>
        <v>0</v>
      </c>
      <c r="D37" s="24">
        <f t="shared" si="5"/>
        <v>1.656164833569878E-2</v>
      </c>
      <c r="E37" s="24">
        <f t="shared" si="5"/>
        <v>5.0604191374278899E-2</v>
      </c>
      <c r="F37" s="24">
        <f t="shared" si="5"/>
        <v>6.4286463466255953E-2</v>
      </c>
      <c r="G37" s="24">
        <f t="shared" si="5"/>
        <v>6.7486126157048743E-2</v>
      </c>
    </row>
    <row r="38" spans="1:7" x14ac:dyDescent="0.25">
      <c r="A38" s="6" t="s">
        <v>5</v>
      </c>
      <c r="B38" s="24">
        <f t="shared" si="5"/>
        <v>3.3049302125512249E-2</v>
      </c>
      <c r="C38" s="24">
        <f t="shared" si="5"/>
        <v>0</v>
      </c>
      <c r="D38" s="24">
        <f t="shared" si="5"/>
        <v>2.1039557628719247E-2</v>
      </c>
      <c r="E38" s="24">
        <f t="shared" si="5"/>
        <v>6.4286463466255953E-2</v>
      </c>
      <c r="F38" s="24">
        <f t="shared" si="5"/>
        <v>8.1668124176347501E-2</v>
      </c>
      <c r="G38" s="24">
        <f t="shared" si="5"/>
        <v>8.5732906027214964E-2</v>
      </c>
    </row>
    <row r="39" spans="1:7" x14ac:dyDescent="0.25">
      <c r="A39" s="6" t="s">
        <v>6</v>
      </c>
      <c r="B39" s="24">
        <f t="shared" si="5"/>
        <v>3.4694230361815785E-2</v>
      </c>
      <c r="C39" s="24">
        <f t="shared" si="5"/>
        <v>0</v>
      </c>
      <c r="D39" s="24">
        <f t="shared" si="5"/>
        <v>2.2086737453920455E-2</v>
      </c>
      <c r="E39" s="24">
        <f t="shared" si="5"/>
        <v>6.7486126157048743E-2</v>
      </c>
      <c r="F39" s="24">
        <f t="shared" si="5"/>
        <v>8.5732906027214964E-2</v>
      </c>
      <c r="G39" s="24">
        <f t="shared" si="5"/>
        <v>8.9999999999999955E-2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3" zoomScaleNormal="100" workbookViewId="0">
      <selection activeCell="H10" sqref="H10"/>
    </sheetView>
  </sheetViews>
  <sheetFormatPr defaultRowHeight="15.75" x14ac:dyDescent="0.25"/>
  <cols>
    <col min="1" max="1" width="27" style="52" bestFit="1" customWidth="1"/>
    <col min="2" max="2" width="9.85546875" style="64" bestFit="1" customWidth="1"/>
    <col min="3" max="3" width="9.85546875" style="52" bestFit="1" customWidth="1"/>
    <col min="4" max="4" width="8.7109375" style="52" bestFit="1" customWidth="1"/>
    <col min="5" max="6" width="8.85546875" style="52" bestFit="1" customWidth="1"/>
    <col min="7" max="7" width="11.5703125" style="52" bestFit="1" customWidth="1"/>
    <col min="8" max="8" width="26.85546875" style="52" bestFit="1" customWidth="1"/>
    <col min="9" max="9" width="13.7109375" style="52" bestFit="1" customWidth="1"/>
    <col min="10" max="16384" width="9.140625" style="52"/>
  </cols>
  <sheetData>
    <row r="1" spans="1:9" x14ac:dyDescent="0.25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2" t="s">
        <v>19</v>
      </c>
      <c r="I1" s="53">
        <v>0.12952863369463727</v>
      </c>
    </row>
    <row r="2" spans="1:9" x14ac:dyDescent="0.25">
      <c r="A2" s="50" t="s">
        <v>7</v>
      </c>
      <c r="B2" s="36">
        <v>0.12029326477259447</v>
      </c>
      <c r="C2" s="36">
        <v>8.7316112665272921E-2</v>
      </c>
      <c r="D2" s="36">
        <v>0.13595583659597119</v>
      </c>
      <c r="E2" s="36">
        <v>0.13388861006403296</v>
      </c>
      <c r="F2" s="36">
        <v>0.13615352775303624</v>
      </c>
      <c r="G2" s="36">
        <v>0.1221529925560646</v>
      </c>
      <c r="H2" s="54" t="s">
        <v>8</v>
      </c>
      <c r="I2" s="55">
        <f>SUMPRODUCT(B2:G2,B4:G4)-(I6*I7)</f>
        <v>0.12952862940177751</v>
      </c>
    </row>
    <row r="3" spans="1:9" s="57" customFormat="1" x14ac:dyDescent="0.25">
      <c r="A3" s="50" t="s">
        <v>9</v>
      </c>
      <c r="B3" s="36">
        <v>0.19848904332948611</v>
      </c>
      <c r="C3" s="36">
        <v>0.11710164329009007</v>
      </c>
      <c r="D3" s="36">
        <v>0.24837120725535577</v>
      </c>
      <c r="E3" s="36">
        <v>0.21197628027528753</v>
      </c>
      <c r="F3" s="36">
        <v>0.22006164647901627</v>
      </c>
      <c r="G3" s="36">
        <v>0.11911701634550764</v>
      </c>
      <c r="H3" s="41" t="s">
        <v>18</v>
      </c>
      <c r="I3" s="56">
        <f>SUMPRODUCT(B27:G32,B35:G40)</f>
        <v>1.6902522675332654E-2</v>
      </c>
    </row>
    <row r="4" spans="1:9" s="57" customFormat="1" x14ac:dyDescent="0.25">
      <c r="A4" s="50" t="s">
        <v>10</v>
      </c>
      <c r="B4" s="47">
        <v>4.7750104579158952E-2</v>
      </c>
      <c r="C4" s="47">
        <v>0</v>
      </c>
      <c r="D4" s="47">
        <v>0.19833134001239128</v>
      </c>
      <c r="E4" s="47">
        <v>0.16795136686997481</v>
      </c>
      <c r="F4" s="47">
        <v>0.28596718853847497</v>
      </c>
      <c r="G4" s="47">
        <v>0.3</v>
      </c>
      <c r="H4" s="41" t="s">
        <v>11</v>
      </c>
      <c r="I4" s="58">
        <f>SUM(B4:G4)</f>
        <v>1</v>
      </c>
    </row>
    <row r="5" spans="1:9" s="57" customFormat="1" x14ac:dyDescent="0.25">
      <c r="A5" s="37" t="s">
        <v>12</v>
      </c>
      <c r="B5" s="59">
        <v>0.3</v>
      </c>
      <c r="C5" s="59">
        <v>0.3</v>
      </c>
      <c r="D5" s="59">
        <v>0.3</v>
      </c>
      <c r="E5" s="59">
        <v>0.3</v>
      </c>
      <c r="F5" s="59">
        <v>0.3</v>
      </c>
      <c r="G5" s="59">
        <v>0.3</v>
      </c>
    </row>
    <row r="6" spans="1:9" s="57" customFormat="1" x14ac:dyDescent="0.25">
      <c r="A6" s="37" t="s">
        <v>20</v>
      </c>
      <c r="B6" s="38">
        <v>0.11577165705060753</v>
      </c>
      <c r="C6" s="38">
        <v>0</v>
      </c>
      <c r="D6" s="39">
        <v>7.3550919773111734E-2</v>
      </c>
      <c r="E6" s="39">
        <v>0.2247095923275505</v>
      </c>
      <c r="F6" s="39">
        <v>0.28596783084873023</v>
      </c>
      <c r="G6" s="39">
        <v>0.3</v>
      </c>
      <c r="H6" s="41" t="s">
        <v>22</v>
      </c>
      <c r="I6" s="42">
        <f>0.005</f>
        <v>5.0000000000000001E-3</v>
      </c>
    </row>
    <row r="7" spans="1:9" s="57" customFormat="1" x14ac:dyDescent="0.25">
      <c r="A7" s="37" t="s">
        <v>21</v>
      </c>
      <c r="B7" s="40">
        <f>ABS(B4-B6)</f>
        <v>6.8021552471448588E-2</v>
      </c>
      <c r="C7" s="40">
        <f t="shared" ref="C7:G7" si="0">ABS(C4-C6)</f>
        <v>0</v>
      </c>
      <c r="D7" s="40">
        <f t="shared" si="0"/>
        <v>0.12478042023927954</v>
      </c>
      <c r="E7" s="40">
        <f t="shared" si="0"/>
        <v>5.6758225457575695E-2</v>
      </c>
      <c r="F7" s="40">
        <f t="shared" si="0"/>
        <v>6.4231025526106933E-7</v>
      </c>
      <c r="G7" s="40">
        <f t="shared" si="0"/>
        <v>0</v>
      </c>
      <c r="H7" s="41" t="s">
        <v>23</v>
      </c>
      <c r="I7" s="43">
        <f>SUM(B7:G7)</f>
        <v>0.24956084047855909</v>
      </c>
    </row>
    <row r="8" spans="1:9" s="57" customFormat="1" x14ac:dyDescent="0.25">
      <c r="B8" s="51"/>
    </row>
    <row r="9" spans="1:9" x14ac:dyDescent="0.25">
      <c r="A9" s="60" t="s">
        <v>13</v>
      </c>
      <c r="B9" s="51" t="s">
        <v>1</v>
      </c>
      <c r="C9" s="51" t="s">
        <v>2</v>
      </c>
      <c r="D9" s="51" t="s">
        <v>3</v>
      </c>
      <c r="E9" s="51" t="s">
        <v>4</v>
      </c>
      <c r="F9" s="51" t="s">
        <v>5</v>
      </c>
      <c r="G9" s="51" t="s">
        <v>6</v>
      </c>
      <c r="H9" s="52" t="s">
        <v>14</v>
      </c>
      <c r="I9" s="52" t="s">
        <v>10</v>
      </c>
    </row>
    <row r="10" spans="1:9" x14ac:dyDescent="0.25">
      <c r="A10" s="51" t="s">
        <v>1</v>
      </c>
      <c r="B10" s="27">
        <v>1</v>
      </c>
      <c r="C10" s="28">
        <v>0.2415681033974284</v>
      </c>
      <c r="D10" s="28">
        <v>0.14218002984205294</v>
      </c>
      <c r="E10" s="28">
        <v>0.45881168791363725</v>
      </c>
      <c r="F10" s="28">
        <v>0.35021583404206286</v>
      </c>
      <c r="G10" s="29">
        <v>0.45677793102548281</v>
      </c>
      <c r="H10" s="61">
        <f t="array" ref="H10:H15">TRANSPOSE(B3:G3)</f>
        <v>0.19848904332948611</v>
      </c>
      <c r="I10" s="52">
        <f t="array" ref="I10:I15">TRANSPOSE(B4:G4)</f>
        <v>4.7750104579158952E-2</v>
      </c>
    </row>
    <row r="11" spans="1:9" x14ac:dyDescent="0.25">
      <c r="A11" s="51" t="s">
        <v>2</v>
      </c>
      <c r="B11" s="30">
        <v>0.2415681033974284</v>
      </c>
      <c r="C11" s="31">
        <v>1</v>
      </c>
      <c r="D11" s="31">
        <v>4.3567054055743626E-2</v>
      </c>
      <c r="E11" s="31">
        <v>0.2918365963936283</v>
      </c>
      <c r="F11" s="31">
        <v>0.3348646559084274</v>
      </c>
      <c r="G11" s="32">
        <v>0.61868038767877143</v>
      </c>
      <c r="H11" s="61">
        <v>0.11710164329009007</v>
      </c>
      <c r="I11" s="52">
        <v>0</v>
      </c>
    </row>
    <row r="12" spans="1:9" x14ac:dyDescent="0.25">
      <c r="A12" s="51" t="s">
        <v>3</v>
      </c>
      <c r="B12" s="30">
        <v>0.14218002984205294</v>
      </c>
      <c r="C12" s="31">
        <v>4.3567054055743626E-2</v>
      </c>
      <c r="D12" s="31">
        <v>1</v>
      </c>
      <c r="E12" s="31">
        <v>0.39471941998600146</v>
      </c>
      <c r="F12" s="31">
        <v>-0.19683017535030051</v>
      </c>
      <c r="G12" s="32">
        <v>0.45350256047540227</v>
      </c>
      <c r="H12" s="61">
        <v>0.24837120725535577</v>
      </c>
      <c r="I12" s="52">
        <v>0.19833134001239128</v>
      </c>
    </row>
    <row r="13" spans="1:9" x14ac:dyDescent="0.25">
      <c r="A13" s="51" t="s">
        <v>4</v>
      </c>
      <c r="B13" s="30">
        <v>0.45881168791363725</v>
      </c>
      <c r="C13" s="31">
        <v>0.2918365963936283</v>
      </c>
      <c r="D13" s="31">
        <v>0.39471941998600146</v>
      </c>
      <c r="E13" s="31">
        <v>1</v>
      </c>
      <c r="F13" s="31">
        <v>0.20959799956929839</v>
      </c>
      <c r="G13" s="32">
        <v>0.61531931005328611</v>
      </c>
      <c r="H13" s="61">
        <v>0.21197628027528753</v>
      </c>
      <c r="I13" s="52">
        <v>0.16795136686997481</v>
      </c>
    </row>
    <row r="14" spans="1:9" x14ac:dyDescent="0.25">
      <c r="A14" s="51" t="s">
        <v>5</v>
      </c>
      <c r="B14" s="30">
        <v>0.35021583404206286</v>
      </c>
      <c r="C14" s="31">
        <v>0.3348646559084274</v>
      </c>
      <c r="D14" s="31">
        <v>-0.19683017535030051</v>
      </c>
      <c r="E14" s="31">
        <v>0.20959799956929839</v>
      </c>
      <c r="F14" s="31">
        <v>1</v>
      </c>
      <c r="G14" s="32">
        <v>0.54390393159775363</v>
      </c>
      <c r="H14" s="61">
        <v>0.22006164647901627</v>
      </c>
      <c r="I14" s="52">
        <v>0.28596718853847497</v>
      </c>
    </row>
    <row r="15" spans="1:9" x14ac:dyDescent="0.25">
      <c r="A15" s="51" t="s">
        <v>6</v>
      </c>
      <c r="B15" s="33">
        <v>0.45677793102548281</v>
      </c>
      <c r="C15" s="34">
        <v>0.61868038767877143</v>
      </c>
      <c r="D15" s="34">
        <v>0.45350256047540227</v>
      </c>
      <c r="E15" s="34">
        <v>0.61531931005328611</v>
      </c>
      <c r="F15" s="34">
        <v>0.54390393159775363</v>
      </c>
      <c r="G15" s="35">
        <v>1</v>
      </c>
      <c r="H15" s="61">
        <v>0.11911701634550764</v>
      </c>
      <c r="I15" s="52">
        <v>0.3</v>
      </c>
    </row>
    <row r="18" spans="1:7" x14ac:dyDescent="0.25">
      <c r="A18" s="62" t="s">
        <v>15</v>
      </c>
      <c r="B18" s="41" t="s">
        <v>1</v>
      </c>
      <c r="C18" s="41" t="s">
        <v>2</v>
      </c>
      <c r="D18" s="41" t="s">
        <v>3</v>
      </c>
      <c r="E18" s="41" t="s">
        <v>4</v>
      </c>
      <c r="F18" s="41" t="s">
        <v>5</v>
      </c>
      <c r="G18" s="41" t="s">
        <v>6</v>
      </c>
    </row>
    <row r="19" spans="1:7" x14ac:dyDescent="0.25">
      <c r="A19" s="41" t="s">
        <v>1</v>
      </c>
      <c r="B19" s="63">
        <f>$H10*B$3</f>
        <v>3.9397900321854612E-2</v>
      </c>
      <c r="C19" s="63">
        <f t="shared" ref="C19:G19" si="1">$H10*C$3</f>
        <v>2.3243393148960713E-2</v>
      </c>
      <c r="D19" s="63">
        <f t="shared" si="1"/>
        <v>4.9298963318705084E-2</v>
      </c>
      <c r="E19" s="63">
        <f t="shared" si="1"/>
        <v>4.2074969080384841E-2</v>
      </c>
      <c r="F19" s="63">
        <f t="shared" si="1"/>
        <v>4.3679825683131515E-2</v>
      </c>
      <c r="G19" s="63">
        <f t="shared" si="1"/>
        <v>2.3643422618682571E-2</v>
      </c>
    </row>
    <row r="20" spans="1:7" x14ac:dyDescent="0.25">
      <c r="A20" s="41" t="s">
        <v>2</v>
      </c>
      <c r="B20" s="63">
        <f t="shared" ref="B20:G24" si="2">$H11*B$3</f>
        <v>2.3243393148960713E-2</v>
      </c>
      <c r="C20" s="63">
        <f t="shared" si="2"/>
        <v>1.3712794861239497E-2</v>
      </c>
      <c r="D20" s="63">
        <f t="shared" si="2"/>
        <v>2.9084676515545704E-2</v>
      </c>
      <c r="E20" s="63">
        <f t="shared" si="2"/>
        <v>2.4822770758756874E-2</v>
      </c>
      <c r="F20" s="63">
        <f t="shared" si="2"/>
        <v>2.5769580427815669E-2</v>
      </c>
      <c r="G20" s="63">
        <f t="shared" si="2"/>
        <v>1.3948798357871463E-2</v>
      </c>
    </row>
    <row r="21" spans="1:7" x14ac:dyDescent="0.25">
      <c r="A21" s="41" t="s">
        <v>3</v>
      </c>
      <c r="B21" s="63">
        <f t="shared" si="2"/>
        <v>4.9298963318705084E-2</v>
      </c>
      <c r="C21" s="63">
        <f t="shared" si="2"/>
        <v>2.9084676515545704E-2</v>
      </c>
      <c r="D21" s="63">
        <f t="shared" si="2"/>
        <v>6.1688256593482892E-2</v>
      </c>
      <c r="E21" s="63">
        <f t="shared" si="2"/>
        <v>5.2648804641472827E-2</v>
      </c>
      <c r="F21" s="63">
        <f t="shared" si="2"/>
        <v>5.4656976806594586E-2</v>
      </c>
      <c r="G21" s="63">
        <f t="shared" si="2"/>
        <v>2.9585237154389678E-2</v>
      </c>
    </row>
    <row r="22" spans="1:7" x14ac:dyDescent="0.25">
      <c r="A22" s="41" t="s">
        <v>4</v>
      </c>
      <c r="B22" s="63">
        <f t="shared" si="2"/>
        <v>4.2074969080384841E-2</v>
      </c>
      <c r="C22" s="63">
        <f t="shared" si="2"/>
        <v>2.4822770758756874E-2</v>
      </c>
      <c r="D22" s="63">
        <f t="shared" si="2"/>
        <v>5.2648804641472827E-2</v>
      </c>
      <c r="E22" s="63">
        <f t="shared" si="2"/>
        <v>4.4933943399347254E-2</v>
      </c>
      <c r="F22" s="63">
        <f t="shared" si="2"/>
        <v>4.6647849251877198E-2</v>
      </c>
      <c r="G22" s="63">
        <f t="shared" si="2"/>
        <v>2.5249982042411336E-2</v>
      </c>
    </row>
    <row r="23" spans="1:7" x14ac:dyDescent="0.25">
      <c r="A23" s="41" t="s">
        <v>5</v>
      </c>
      <c r="B23" s="63">
        <f t="shared" si="2"/>
        <v>4.3679825683131515E-2</v>
      </c>
      <c r="C23" s="63">
        <f t="shared" si="2"/>
        <v>2.5769580427815669E-2</v>
      </c>
      <c r="D23" s="63">
        <f t="shared" si="2"/>
        <v>5.4656976806594586E-2</v>
      </c>
      <c r="E23" s="63">
        <f t="shared" si="2"/>
        <v>4.6647849251877198E-2</v>
      </c>
      <c r="F23" s="63">
        <f t="shared" si="2"/>
        <v>4.8427128251055537E-2</v>
      </c>
      <c r="G23" s="63">
        <f t="shared" si="2"/>
        <v>2.6213086740660304E-2</v>
      </c>
    </row>
    <row r="24" spans="1:7" x14ac:dyDescent="0.25">
      <c r="A24" s="41" t="s">
        <v>6</v>
      </c>
      <c r="B24" s="63">
        <f t="shared" si="2"/>
        <v>2.3643422618682571E-2</v>
      </c>
      <c r="C24" s="63">
        <f t="shared" si="2"/>
        <v>1.3948798357871463E-2</v>
      </c>
      <c r="D24" s="63">
        <f t="shared" si="2"/>
        <v>2.9585237154389678E-2</v>
      </c>
      <c r="E24" s="63">
        <f t="shared" si="2"/>
        <v>2.5249982042411336E-2</v>
      </c>
      <c r="F24" s="63">
        <f t="shared" si="2"/>
        <v>2.6213086740660304E-2</v>
      </c>
      <c r="G24" s="63">
        <f t="shared" si="2"/>
        <v>1.4188863583055935E-2</v>
      </c>
    </row>
    <row r="25" spans="1:7" x14ac:dyDescent="0.25">
      <c r="B25" s="54"/>
      <c r="C25" s="54"/>
      <c r="D25" s="54"/>
      <c r="E25" s="54"/>
      <c r="F25" s="54"/>
      <c r="G25" s="54"/>
    </row>
    <row r="26" spans="1:7" x14ac:dyDescent="0.25">
      <c r="A26" s="62" t="s">
        <v>16</v>
      </c>
      <c r="B26" s="41" t="s">
        <v>1</v>
      </c>
      <c r="C26" s="41" t="s">
        <v>2</v>
      </c>
      <c r="D26" s="41" t="s">
        <v>3</v>
      </c>
      <c r="E26" s="41" t="s">
        <v>4</v>
      </c>
      <c r="F26" s="41" t="s">
        <v>5</v>
      </c>
      <c r="G26" s="41" t="s">
        <v>6</v>
      </c>
    </row>
    <row r="27" spans="1:7" x14ac:dyDescent="0.25">
      <c r="A27" s="41" t="s">
        <v>1</v>
      </c>
      <c r="B27" s="63">
        <f>B10*B19</f>
        <v>3.9397900321854612E-2</v>
      </c>
      <c r="C27" s="63">
        <f t="shared" ref="C27:G27" si="3">C10*C19</f>
        <v>5.6148623995152204E-3</v>
      </c>
      <c r="D27" s="63">
        <f t="shared" si="3"/>
        <v>7.0093280758357626E-3</v>
      </c>
      <c r="E27" s="63">
        <f t="shared" si="3"/>
        <v>1.9304487582685468E-2</v>
      </c>
      <c r="F27" s="63">
        <f t="shared" si="3"/>
        <v>1.5297366582429821E-2</v>
      </c>
      <c r="G27" s="63">
        <f t="shared" si="3"/>
        <v>1.0799793666122928E-2</v>
      </c>
    </row>
    <row r="28" spans="1:7" x14ac:dyDescent="0.25">
      <c r="A28" s="41" t="s">
        <v>2</v>
      </c>
      <c r="B28" s="63">
        <f t="shared" ref="B28:G32" si="4">B11*B20</f>
        <v>5.6148623995152204E-3</v>
      </c>
      <c r="C28" s="63">
        <f t="shared" si="4"/>
        <v>1.3712794861239497E-2</v>
      </c>
      <c r="D28" s="63">
        <f t="shared" si="4"/>
        <v>1.2671336739465968E-3</v>
      </c>
      <c r="E28" s="63">
        <f t="shared" si="4"/>
        <v>7.2441929312948884E-3</v>
      </c>
      <c r="F28" s="63">
        <f t="shared" si="4"/>
        <v>8.6293216828650394E-3</v>
      </c>
      <c r="G28" s="63">
        <f t="shared" si="4"/>
        <v>8.6298479757009276E-3</v>
      </c>
    </row>
    <row r="29" spans="1:7" x14ac:dyDescent="0.25">
      <c r="A29" s="41" t="s">
        <v>3</v>
      </c>
      <c r="B29" s="63">
        <f t="shared" si="4"/>
        <v>7.0093280758357626E-3</v>
      </c>
      <c r="C29" s="63">
        <f t="shared" si="4"/>
        <v>1.2671336739465968E-3</v>
      </c>
      <c r="D29" s="63">
        <f t="shared" si="4"/>
        <v>6.1688256593482892E-2</v>
      </c>
      <c r="E29" s="63">
        <f t="shared" si="4"/>
        <v>2.0781505631038456E-2</v>
      </c>
      <c r="F29" s="63">
        <f t="shared" si="4"/>
        <v>-1.075814232895932E-2</v>
      </c>
      <c r="G29" s="63">
        <f t="shared" si="4"/>
        <v>1.3416980801787723E-2</v>
      </c>
    </row>
    <row r="30" spans="1:7" x14ac:dyDescent="0.25">
      <c r="A30" s="41" t="s">
        <v>4</v>
      </c>
      <c r="B30" s="63">
        <f t="shared" si="4"/>
        <v>1.9304487582685468E-2</v>
      </c>
      <c r="C30" s="63">
        <f t="shared" si="4"/>
        <v>7.2441929312948884E-3</v>
      </c>
      <c r="D30" s="63">
        <f t="shared" si="4"/>
        <v>2.0781505631038456E-2</v>
      </c>
      <c r="E30" s="63">
        <f t="shared" si="4"/>
        <v>4.4933943399347254E-2</v>
      </c>
      <c r="F30" s="63">
        <f t="shared" si="4"/>
        <v>9.7772958874036541E-3</v>
      </c>
      <c r="G30" s="63">
        <f t="shared" si="4"/>
        <v>1.5536801529194406E-2</v>
      </c>
    </row>
    <row r="31" spans="1:7" x14ac:dyDescent="0.25">
      <c r="A31" s="41" t="s">
        <v>5</v>
      </c>
      <c r="B31" s="63">
        <f t="shared" si="4"/>
        <v>1.5297366582429821E-2</v>
      </c>
      <c r="C31" s="63">
        <f t="shared" si="4"/>
        <v>8.6293216828650394E-3</v>
      </c>
      <c r="D31" s="63">
        <f t="shared" si="4"/>
        <v>-1.075814232895932E-2</v>
      </c>
      <c r="E31" s="63">
        <f t="shared" si="4"/>
        <v>9.7772958874036541E-3</v>
      </c>
      <c r="F31" s="63">
        <f t="shared" si="4"/>
        <v>4.8427128251055537E-2</v>
      </c>
      <c r="G31" s="63">
        <f t="shared" si="4"/>
        <v>1.4257400937558085E-2</v>
      </c>
    </row>
    <row r="32" spans="1:7" x14ac:dyDescent="0.25">
      <c r="A32" s="41" t="s">
        <v>6</v>
      </c>
      <c r="B32" s="63">
        <f t="shared" si="4"/>
        <v>1.0799793666122928E-2</v>
      </c>
      <c r="C32" s="63">
        <f t="shared" si="4"/>
        <v>8.6298479757009276E-3</v>
      </c>
      <c r="D32" s="63">
        <f t="shared" si="4"/>
        <v>1.3416980801787723E-2</v>
      </c>
      <c r="E32" s="63">
        <f t="shared" si="4"/>
        <v>1.5536801529194406E-2</v>
      </c>
      <c r="F32" s="63">
        <f t="shared" si="4"/>
        <v>1.4257400937558085E-2</v>
      </c>
      <c r="G32" s="63">
        <f t="shared" si="4"/>
        <v>1.4188863583055935E-2</v>
      </c>
    </row>
    <row r="33" spans="1:7" x14ac:dyDescent="0.25">
      <c r="B33" s="54"/>
      <c r="C33" s="54"/>
      <c r="D33" s="54"/>
      <c r="E33" s="54"/>
      <c r="F33" s="54"/>
      <c r="G33" s="54"/>
    </row>
    <row r="34" spans="1:7" x14ac:dyDescent="0.25">
      <c r="A34" s="62" t="s">
        <v>17</v>
      </c>
      <c r="B34" s="41" t="s">
        <v>1</v>
      </c>
      <c r="C34" s="41" t="s">
        <v>2</v>
      </c>
      <c r="D34" s="41" t="s">
        <v>3</v>
      </c>
      <c r="E34" s="41" t="s">
        <v>4</v>
      </c>
      <c r="F34" s="41" t="s">
        <v>5</v>
      </c>
      <c r="G34" s="41" t="s">
        <v>6</v>
      </c>
    </row>
    <row r="35" spans="1:7" x14ac:dyDescent="0.25">
      <c r="A35" s="41" t="s">
        <v>1</v>
      </c>
      <c r="B35" s="63">
        <f>B$4*$I10</f>
        <v>2.2800724873206168E-3</v>
      </c>
      <c r="C35" s="63">
        <f t="shared" ref="C35:G35" si="5">C$4*$I10</f>
        <v>0</v>
      </c>
      <c r="D35" s="63">
        <f t="shared" si="5"/>
        <v>9.4703422269164159E-3</v>
      </c>
      <c r="E35" s="63">
        <f t="shared" si="5"/>
        <v>8.0196953322539885E-3</v>
      </c>
      <c r="F35" s="63">
        <f t="shared" si="5"/>
        <v>1.3654963158920244E-2</v>
      </c>
      <c r="G35" s="63">
        <f t="shared" si="5"/>
        <v>1.4325031373747684E-2</v>
      </c>
    </row>
    <row r="36" spans="1:7" x14ac:dyDescent="0.25">
      <c r="A36" s="41" t="s">
        <v>2</v>
      </c>
      <c r="B36" s="63">
        <f t="shared" ref="B36:G40" si="6">B$4*$I11</f>
        <v>0</v>
      </c>
      <c r="C36" s="63">
        <f t="shared" si="6"/>
        <v>0</v>
      </c>
      <c r="D36" s="63">
        <f>D$4*$I11</f>
        <v>0</v>
      </c>
      <c r="E36" s="63">
        <f t="shared" si="6"/>
        <v>0</v>
      </c>
      <c r="F36" s="63">
        <f t="shared" si="6"/>
        <v>0</v>
      </c>
      <c r="G36" s="63">
        <f t="shared" si="6"/>
        <v>0</v>
      </c>
    </row>
    <row r="37" spans="1:7" x14ac:dyDescent="0.25">
      <c r="A37" s="41" t="s">
        <v>3</v>
      </c>
      <c r="B37" s="63">
        <f t="shared" si="6"/>
        <v>9.4703422269164159E-3</v>
      </c>
      <c r="C37" s="63">
        <f t="shared" si="6"/>
        <v>0</v>
      </c>
      <c r="D37" s="63">
        <f t="shared" si="6"/>
        <v>3.9335320431110758E-2</v>
      </c>
      <c r="E37" s="63">
        <f t="shared" si="6"/>
        <v>3.3310019648234844E-2</v>
      </c>
      <c r="F37" s="63">
        <f t="shared" si="6"/>
        <v>5.6716255702411879E-2</v>
      </c>
      <c r="G37" s="63">
        <f t="shared" si="6"/>
        <v>5.949940200371738E-2</v>
      </c>
    </row>
    <row r="38" spans="1:7" x14ac:dyDescent="0.25">
      <c r="A38" s="41" t="s">
        <v>4</v>
      </c>
      <c r="B38" s="63">
        <f t="shared" si="6"/>
        <v>8.0196953322539885E-3</v>
      </c>
      <c r="C38" s="63">
        <f t="shared" si="6"/>
        <v>0</v>
      </c>
      <c r="D38" s="63">
        <f t="shared" si="6"/>
        <v>3.3310019648234844E-2</v>
      </c>
      <c r="E38" s="63">
        <f t="shared" si="6"/>
        <v>2.8207661633492871E-2</v>
      </c>
      <c r="F38" s="63">
        <f t="shared" si="6"/>
        <v>4.8028580195000663E-2</v>
      </c>
      <c r="G38" s="63">
        <f t="shared" si="6"/>
        <v>5.0385410060992439E-2</v>
      </c>
    </row>
    <row r="39" spans="1:7" x14ac:dyDescent="0.25">
      <c r="A39" s="41" t="s">
        <v>5</v>
      </c>
      <c r="B39" s="63">
        <f t="shared" si="6"/>
        <v>1.3654963158920244E-2</v>
      </c>
      <c r="C39" s="63">
        <f t="shared" si="6"/>
        <v>0</v>
      </c>
      <c r="D39" s="63">
        <f t="shared" si="6"/>
        <v>5.6716255702411879E-2</v>
      </c>
      <c r="E39" s="63">
        <f t="shared" si="6"/>
        <v>4.8028580195000663E-2</v>
      </c>
      <c r="F39" s="63">
        <f t="shared" si="6"/>
        <v>8.1777232920599685E-2</v>
      </c>
      <c r="G39" s="63">
        <f t="shared" si="6"/>
        <v>8.5790156561542485E-2</v>
      </c>
    </row>
    <row r="40" spans="1:7" x14ac:dyDescent="0.25">
      <c r="A40" s="41" t="s">
        <v>6</v>
      </c>
      <c r="B40" s="63">
        <f t="shared" si="6"/>
        <v>1.4325031373747684E-2</v>
      </c>
      <c r="C40" s="63">
        <f t="shared" si="6"/>
        <v>0</v>
      </c>
      <c r="D40" s="63">
        <f t="shared" si="6"/>
        <v>5.949940200371738E-2</v>
      </c>
      <c r="E40" s="63">
        <f t="shared" si="6"/>
        <v>5.0385410060992439E-2</v>
      </c>
      <c r="F40" s="63">
        <f t="shared" si="6"/>
        <v>8.5790156561542485E-2</v>
      </c>
      <c r="G40" s="63">
        <f t="shared" si="6"/>
        <v>0.09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Normal="100" workbookViewId="0">
      <selection activeCell="I12" sqref="I12"/>
    </sheetView>
  </sheetViews>
  <sheetFormatPr defaultRowHeight="15.75" x14ac:dyDescent="0.25"/>
  <cols>
    <col min="1" max="1" width="27" style="52" bestFit="1" customWidth="1"/>
    <col min="2" max="2" width="9.85546875" style="64" bestFit="1" customWidth="1"/>
    <col min="3" max="3" width="9.85546875" style="52" bestFit="1" customWidth="1"/>
    <col min="4" max="4" width="8.7109375" style="52" bestFit="1" customWidth="1"/>
    <col min="5" max="6" width="8.85546875" style="52" bestFit="1" customWidth="1"/>
    <col min="7" max="7" width="11.5703125" style="52" bestFit="1" customWidth="1"/>
    <col min="8" max="8" width="26.85546875" style="52" bestFit="1" customWidth="1"/>
    <col min="9" max="9" width="13.7109375" style="52" bestFit="1" customWidth="1"/>
    <col min="10" max="16384" width="9.140625" style="52"/>
  </cols>
  <sheetData>
    <row r="1" spans="1:9" x14ac:dyDescent="0.25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2" t="s">
        <v>19</v>
      </c>
      <c r="I1" s="53">
        <v>0.12952863369463727</v>
      </c>
    </row>
    <row r="2" spans="1:9" x14ac:dyDescent="0.25">
      <c r="A2" s="50" t="s">
        <v>7</v>
      </c>
      <c r="B2" s="36">
        <v>0.12029326477259447</v>
      </c>
      <c r="C2" s="36">
        <v>8.7316112665272921E-2</v>
      </c>
      <c r="D2" s="36">
        <v>0.13595583659597119</v>
      </c>
      <c r="E2" s="36">
        <v>0.13388861006403296</v>
      </c>
      <c r="F2" s="36">
        <v>0.13615352775303624</v>
      </c>
      <c r="G2" s="36">
        <v>0.1221529925560646</v>
      </c>
      <c r="H2" s="54" t="s">
        <v>8</v>
      </c>
      <c r="I2" s="55">
        <f>SUMPRODUCT(B2:G2,B4:G4)-(I6*I7)</f>
        <v>0.12952863311771859</v>
      </c>
    </row>
    <row r="3" spans="1:9" s="57" customFormat="1" x14ac:dyDescent="0.25">
      <c r="A3" s="50" t="s">
        <v>9</v>
      </c>
      <c r="B3" s="36">
        <v>0.19848904332948611</v>
      </c>
      <c r="C3" s="36">
        <v>0.11710164329009007</v>
      </c>
      <c r="D3" s="36">
        <v>0.24837120725535577</v>
      </c>
      <c r="E3" s="36">
        <v>0.21197628027528753</v>
      </c>
      <c r="F3" s="36">
        <v>0.22006164647901627</v>
      </c>
      <c r="G3" s="36">
        <v>0.11911701634550764</v>
      </c>
      <c r="H3" s="41" t="s">
        <v>18</v>
      </c>
      <c r="I3" s="56">
        <f>SUMPRODUCT(B29:G34,B37:G42)</f>
        <v>1.6899945658629009E-2</v>
      </c>
    </row>
    <row r="4" spans="1:9" s="57" customFormat="1" x14ac:dyDescent="0.25">
      <c r="A4" s="50" t="s">
        <v>10</v>
      </c>
      <c r="B4" s="47">
        <v>5.1374270119964621E-2</v>
      </c>
      <c r="C4" s="47">
        <v>0</v>
      </c>
      <c r="D4" s="47">
        <v>0.19211988247279951</v>
      </c>
      <c r="E4" s="47">
        <v>0.17053801655850231</v>
      </c>
      <c r="F4" s="47">
        <v>0.28596783084873356</v>
      </c>
      <c r="G4" s="47">
        <v>0.3</v>
      </c>
      <c r="H4" s="41" t="s">
        <v>11</v>
      </c>
      <c r="I4" s="58">
        <f>SUM(B4:G4)</f>
        <v>1</v>
      </c>
    </row>
    <row r="5" spans="1:9" s="57" customFormat="1" x14ac:dyDescent="0.25">
      <c r="A5" s="37" t="s">
        <v>12</v>
      </c>
      <c r="B5" s="59">
        <v>0.3</v>
      </c>
      <c r="C5" s="59">
        <v>0.3</v>
      </c>
      <c r="D5" s="59">
        <v>0.3</v>
      </c>
      <c r="E5" s="59">
        <v>0.3</v>
      </c>
      <c r="F5" s="59">
        <v>0.3</v>
      </c>
      <c r="G5" s="59">
        <v>0.3</v>
      </c>
    </row>
    <row r="6" spans="1:9" s="57" customFormat="1" x14ac:dyDescent="0.25">
      <c r="A6" s="37" t="s">
        <v>20</v>
      </c>
      <c r="B6" s="38">
        <v>0.11577165705060753</v>
      </c>
      <c r="C6" s="38">
        <v>0</v>
      </c>
      <c r="D6" s="39">
        <v>7.3550919773111734E-2</v>
      </c>
      <c r="E6" s="39">
        <v>0.2247095923275505</v>
      </c>
      <c r="F6" s="39">
        <v>0.28596783084873023</v>
      </c>
      <c r="G6" s="39">
        <v>0.3</v>
      </c>
      <c r="H6" s="41" t="s">
        <v>22</v>
      </c>
      <c r="I6" s="42">
        <f>0.005</f>
        <v>5.0000000000000001E-3</v>
      </c>
    </row>
    <row r="7" spans="1:9" s="57" customFormat="1" x14ac:dyDescent="0.25">
      <c r="A7" s="37" t="s">
        <v>26</v>
      </c>
      <c r="B7" s="47">
        <v>6.4397390264871318E-2</v>
      </c>
      <c r="C7" s="47">
        <v>0</v>
      </c>
      <c r="D7" s="47">
        <v>0.11856896625325175</v>
      </c>
      <c r="E7" s="47">
        <v>5.4171577378500688E-2</v>
      </c>
      <c r="F7" s="47">
        <v>3.3409493164786879E-15</v>
      </c>
      <c r="G7" s="47">
        <v>0</v>
      </c>
      <c r="H7" s="41" t="s">
        <v>23</v>
      </c>
      <c r="I7" s="43">
        <f>SUM(B7:G7)</f>
        <v>0.23713793389662707</v>
      </c>
    </row>
    <row r="8" spans="1:9" s="57" customFormat="1" x14ac:dyDescent="0.25">
      <c r="A8" s="37" t="s">
        <v>24</v>
      </c>
      <c r="B8" s="40">
        <f>B6-B4</f>
        <v>6.4397386930642911E-2</v>
      </c>
      <c r="C8" s="40">
        <f>C6-C4</f>
        <v>0</v>
      </c>
      <c r="D8" s="40">
        <f>D6-D4</f>
        <v>-0.11856896269968778</v>
      </c>
      <c r="E8" s="40">
        <f>E6-E4</f>
        <v>5.4171575769048186E-2</v>
      </c>
      <c r="F8" s="40">
        <f>F6-F4</f>
        <v>-3.3306690738754696E-15</v>
      </c>
      <c r="G8" s="40">
        <f>G6-G4</f>
        <v>0</v>
      </c>
      <c r="H8" s="45"/>
      <c r="I8" s="46"/>
    </row>
    <row r="9" spans="1:9" s="57" customFormat="1" x14ac:dyDescent="0.25">
      <c r="A9" s="37" t="s">
        <v>25</v>
      </c>
      <c r="B9" s="40">
        <f>B4-B6</f>
        <v>-6.4397386930642911E-2</v>
      </c>
      <c r="C9" s="40">
        <f>C4-C6</f>
        <v>0</v>
      </c>
      <c r="D9" s="40">
        <f>D4-D6</f>
        <v>0.11856896269968778</v>
      </c>
      <c r="E9" s="40">
        <f>E4-E6</f>
        <v>-5.4171575769048186E-2</v>
      </c>
      <c r="F9" s="40">
        <f>F4-F6</f>
        <v>3.3306690738754696E-15</v>
      </c>
      <c r="G9" s="40">
        <f>G4-G6</f>
        <v>0</v>
      </c>
      <c r="H9" s="45"/>
      <c r="I9" s="46"/>
    </row>
    <row r="10" spans="1:9" s="57" customFormat="1" x14ac:dyDescent="0.25">
      <c r="B10" s="51"/>
    </row>
    <row r="11" spans="1:9" x14ac:dyDescent="0.25">
      <c r="A11" s="60" t="s">
        <v>13</v>
      </c>
      <c r="B11" s="51" t="s">
        <v>1</v>
      </c>
      <c r="C11" s="51" t="s">
        <v>2</v>
      </c>
      <c r="D11" s="51" t="s">
        <v>3</v>
      </c>
      <c r="E11" s="51" t="s">
        <v>4</v>
      </c>
      <c r="F11" s="51" t="s">
        <v>5</v>
      </c>
      <c r="G11" s="51" t="s">
        <v>6</v>
      </c>
      <c r="H11" s="52" t="s">
        <v>14</v>
      </c>
      <c r="I11" s="52" t="s">
        <v>10</v>
      </c>
    </row>
    <row r="12" spans="1:9" x14ac:dyDescent="0.25">
      <c r="A12" s="51" t="s">
        <v>1</v>
      </c>
      <c r="B12" s="27">
        <v>1</v>
      </c>
      <c r="C12" s="28">
        <v>0.2415681033974284</v>
      </c>
      <c r="D12" s="28">
        <v>0.14218002984205294</v>
      </c>
      <c r="E12" s="28">
        <v>0.45881168791363725</v>
      </c>
      <c r="F12" s="28">
        <v>0.35021583404206286</v>
      </c>
      <c r="G12" s="29">
        <v>0.45677793102548281</v>
      </c>
      <c r="H12" s="61">
        <f t="array" ref="H12:H17">TRANSPOSE(B3:G3)</f>
        <v>0.19848904332948611</v>
      </c>
      <c r="I12" s="52">
        <f t="array" ref="I12:I17">TRANSPOSE(B4:G4)</f>
        <v>5.1374270119964621E-2</v>
      </c>
    </row>
    <row r="13" spans="1:9" x14ac:dyDescent="0.25">
      <c r="A13" s="51" t="s">
        <v>2</v>
      </c>
      <c r="B13" s="30">
        <v>0.2415681033974284</v>
      </c>
      <c r="C13" s="31">
        <v>1</v>
      </c>
      <c r="D13" s="31">
        <v>4.3567054055743626E-2</v>
      </c>
      <c r="E13" s="31">
        <v>0.2918365963936283</v>
      </c>
      <c r="F13" s="31">
        <v>0.3348646559084274</v>
      </c>
      <c r="G13" s="32">
        <v>0.61868038767877143</v>
      </c>
      <c r="H13" s="61">
        <v>0.11710164329009007</v>
      </c>
      <c r="I13" s="52">
        <v>0</v>
      </c>
    </row>
    <row r="14" spans="1:9" x14ac:dyDescent="0.25">
      <c r="A14" s="51" t="s">
        <v>3</v>
      </c>
      <c r="B14" s="30">
        <v>0.14218002984205294</v>
      </c>
      <c r="C14" s="31">
        <v>4.3567054055743626E-2</v>
      </c>
      <c r="D14" s="31">
        <v>1</v>
      </c>
      <c r="E14" s="31">
        <v>0.39471941998600146</v>
      </c>
      <c r="F14" s="31">
        <v>-0.19683017535030051</v>
      </c>
      <c r="G14" s="32">
        <v>0.45350256047540227</v>
      </c>
      <c r="H14" s="61">
        <v>0.24837120725535577</v>
      </c>
      <c r="I14" s="52">
        <v>0.19211988247279951</v>
      </c>
    </row>
    <row r="15" spans="1:9" x14ac:dyDescent="0.25">
      <c r="A15" s="51" t="s">
        <v>4</v>
      </c>
      <c r="B15" s="30">
        <v>0.45881168791363725</v>
      </c>
      <c r="C15" s="31">
        <v>0.2918365963936283</v>
      </c>
      <c r="D15" s="31">
        <v>0.39471941998600146</v>
      </c>
      <c r="E15" s="31">
        <v>1</v>
      </c>
      <c r="F15" s="31">
        <v>0.20959799956929839</v>
      </c>
      <c r="G15" s="32">
        <v>0.61531931005328611</v>
      </c>
      <c r="H15" s="61">
        <v>0.21197628027528753</v>
      </c>
      <c r="I15" s="52">
        <v>0.17053801655850231</v>
      </c>
    </row>
    <row r="16" spans="1:9" x14ac:dyDescent="0.25">
      <c r="A16" s="51" t="s">
        <v>5</v>
      </c>
      <c r="B16" s="30">
        <v>0.35021583404206286</v>
      </c>
      <c r="C16" s="31">
        <v>0.3348646559084274</v>
      </c>
      <c r="D16" s="31">
        <v>-0.19683017535030051</v>
      </c>
      <c r="E16" s="31">
        <v>0.20959799956929839</v>
      </c>
      <c r="F16" s="31">
        <v>1</v>
      </c>
      <c r="G16" s="32">
        <v>0.54390393159775363</v>
      </c>
      <c r="H16" s="61">
        <v>0.22006164647901627</v>
      </c>
      <c r="I16" s="52">
        <v>0.28596783084873356</v>
      </c>
    </row>
    <row r="17" spans="1:9" x14ac:dyDescent="0.25">
      <c r="A17" s="51" t="s">
        <v>6</v>
      </c>
      <c r="B17" s="33">
        <v>0.45677793102548281</v>
      </c>
      <c r="C17" s="34">
        <v>0.61868038767877143</v>
      </c>
      <c r="D17" s="34">
        <v>0.45350256047540227</v>
      </c>
      <c r="E17" s="34">
        <v>0.61531931005328611</v>
      </c>
      <c r="F17" s="34">
        <v>0.54390393159775363</v>
      </c>
      <c r="G17" s="35">
        <v>1</v>
      </c>
      <c r="H17" s="61">
        <v>0.11911701634550764</v>
      </c>
      <c r="I17" s="52">
        <v>0.3</v>
      </c>
    </row>
    <row r="20" spans="1:9" x14ac:dyDescent="0.25">
      <c r="A20" s="62" t="s">
        <v>15</v>
      </c>
      <c r="B20" s="41" t="s">
        <v>1</v>
      </c>
      <c r="C20" s="41" t="s">
        <v>2</v>
      </c>
      <c r="D20" s="41" t="s">
        <v>3</v>
      </c>
      <c r="E20" s="41" t="s">
        <v>4</v>
      </c>
      <c r="F20" s="41" t="s">
        <v>5</v>
      </c>
      <c r="G20" s="41" t="s">
        <v>6</v>
      </c>
    </row>
    <row r="21" spans="1:9" x14ac:dyDescent="0.25">
      <c r="A21" s="41" t="s">
        <v>1</v>
      </c>
      <c r="B21" s="63">
        <f>$H12*B$3</f>
        <v>3.9397900321854612E-2</v>
      </c>
      <c r="C21" s="63">
        <f t="shared" ref="C21:G21" si="0">$H12*C$3</f>
        <v>2.3243393148960713E-2</v>
      </c>
      <c r="D21" s="63">
        <f t="shared" si="0"/>
        <v>4.9298963318705084E-2</v>
      </c>
      <c r="E21" s="63">
        <f t="shared" si="0"/>
        <v>4.2074969080384841E-2</v>
      </c>
      <c r="F21" s="63">
        <f t="shared" si="0"/>
        <v>4.3679825683131515E-2</v>
      </c>
      <c r="G21" s="63">
        <f t="shared" si="0"/>
        <v>2.3643422618682571E-2</v>
      </c>
    </row>
    <row r="22" spans="1:9" x14ac:dyDescent="0.25">
      <c r="A22" s="41" t="s">
        <v>2</v>
      </c>
      <c r="B22" s="63">
        <f t="shared" ref="B22:G26" si="1">$H13*B$3</f>
        <v>2.3243393148960713E-2</v>
      </c>
      <c r="C22" s="63">
        <f t="shared" si="1"/>
        <v>1.3712794861239497E-2</v>
      </c>
      <c r="D22" s="63">
        <f t="shared" si="1"/>
        <v>2.9084676515545704E-2</v>
      </c>
      <c r="E22" s="63">
        <f t="shared" si="1"/>
        <v>2.4822770758756874E-2</v>
      </c>
      <c r="F22" s="63">
        <f t="shared" si="1"/>
        <v>2.5769580427815669E-2</v>
      </c>
      <c r="G22" s="63">
        <f t="shared" si="1"/>
        <v>1.3948798357871463E-2</v>
      </c>
    </row>
    <row r="23" spans="1:9" x14ac:dyDescent="0.25">
      <c r="A23" s="41" t="s">
        <v>3</v>
      </c>
      <c r="B23" s="63">
        <f t="shared" si="1"/>
        <v>4.9298963318705084E-2</v>
      </c>
      <c r="C23" s="63">
        <f t="shared" si="1"/>
        <v>2.9084676515545704E-2</v>
      </c>
      <c r="D23" s="63">
        <f t="shared" si="1"/>
        <v>6.1688256593482892E-2</v>
      </c>
      <c r="E23" s="63">
        <f t="shared" si="1"/>
        <v>5.2648804641472827E-2</v>
      </c>
      <c r="F23" s="63">
        <f t="shared" si="1"/>
        <v>5.4656976806594586E-2</v>
      </c>
      <c r="G23" s="63">
        <f t="shared" si="1"/>
        <v>2.9585237154389678E-2</v>
      </c>
    </row>
    <row r="24" spans="1:9" x14ac:dyDescent="0.25">
      <c r="A24" s="41" t="s">
        <v>4</v>
      </c>
      <c r="B24" s="63">
        <f t="shared" si="1"/>
        <v>4.2074969080384841E-2</v>
      </c>
      <c r="C24" s="63">
        <f t="shared" si="1"/>
        <v>2.4822770758756874E-2</v>
      </c>
      <c r="D24" s="63">
        <f t="shared" si="1"/>
        <v>5.2648804641472827E-2</v>
      </c>
      <c r="E24" s="63">
        <f t="shared" si="1"/>
        <v>4.4933943399347254E-2</v>
      </c>
      <c r="F24" s="63">
        <f t="shared" si="1"/>
        <v>4.6647849251877198E-2</v>
      </c>
      <c r="G24" s="63">
        <f t="shared" si="1"/>
        <v>2.5249982042411336E-2</v>
      </c>
    </row>
    <row r="25" spans="1:9" x14ac:dyDescent="0.25">
      <c r="A25" s="41" t="s">
        <v>5</v>
      </c>
      <c r="B25" s="63">
        <f t="shared" si="1"/>
        <v>4.3679825683131515E-2</v>
      </c>
      <c r="C25" s="63">
        <f t="shared" si="1"/>
        <v>2.5769580427815669E-2</v>
      </c>
      <c r="D25" s="63">
        <f t="shared" si="1"/>
        <v>5.4656976806594586E-2</v>
      </c>
      <c r="E25" s="63">
        <f t="shared" si="1"/>
        <v>4.6647849251877198E-2</v>
      </c>
      <c r="F25" s="63">
        <f t="shared" si="1"/>
        <v>4.8427128251055537E-2</v>
      </c>
      <c r="G25" s="63">
        <f t="shared" si="1"/>
        <v>2.6213086740660304E-2</v>
      </c>
    </row>
    <row r="26" spans="1:9" x14ac:dyDescent="0.25">
      <c r="A26" s="41" t="s">
        <v>6</v>
      </c>
      <c r="B26" s="63">
        <f t="shared" si="1"/>
        <v>2.3643422618682571E-2</v>
      </c>
      <c r="C26" s="63">
        <f t="shared" si="1"/>
        <v>1.3948798357871463E-2</v>
      </c>
      <c r="D26" s="63">
        <f t="shared" si="1"/>
        <v>2.9585237154389678E-2</v>
      </c>
      <c r="E26" s="63">
        <f t="shared" si="1"/>
        <v>2.5249982042411336E-2</v>
      </c>
      <c r="F26" s="63">
        <f t="shared" si="1"/>
        <v>2.6213086740660304E-2</v>
      </c>
      <c r="G26" s="63">
        <f t="shared" si="1"/>
        <v>1.4188863583055935E-2</v>
      </c>
    </row>
    <row r="27" spans="1:9" x14ac:dyDescent="0.25">
      <c r="B27" s="54"/>
      <c r="C27" s="54"/>
      <c r="D27" s="54"/>
      <c r="E27" s="54"/>
      <c r="F27" s="54"/>
      <c r="G27" s="54"/>
    </row>
    <row r="28" spans="1:9" x14ac:dyDescent="0.25">
      <c r="A28" s="62" t="s">
        <v>16</v>
      </c>
      <c r="B28" s="41" t="s">
        <v>1</v>
      </c>
      <c r="C28" s="41" t="s">
        <v>2</v>
      </c>
      <c r="D28" s="41" t="s">
        <v>3</v>
      </c>
      <c r="E28" s="41" t="s">
        <v>4</v>
      </c>
      <c r="F28" s="41" t="s">
        <v>5</v>
      </c>
      <c r="G28" s="41" t="s">
        <v>6</v>
      </c>
    </row>
    <row r="29" spans="1:9" x14ac:dyDescent="0.25">
      <c r="A29" s="41" t="s">
        <v>1</v>
      </c>
      <c r="B29" s="63">
        <f>B12*B21</f>
        <v>3.9397900321854612E-2</v>
      </c>
      <c r="C29" s="63">
        <f t="shared" ref="C29:G29" si="2">C12*C21</f>
        <v>5.6148623995152204E-3</v>
      </c>
      <c r="D29" s="63">
        <f t="shared" si="2"/>
        <v>7.0093280758357626E-3</v>
      </c>
      <c r="E29" s="63">
        <f t="shared" si="2"/>
        <v>1.9304487582685468E-2</v>
      </c>
      <c r="F29" s="63">
        <f t="shared" si="2"/>
        <v>1.5297366582429821E-2</v>
      </c>
      <c r="G29" s="63">
        <f t="shared" si="2"/>
        <v>1.0799793666122928E-2</v>
      </c>
    </row>
    <row r="30" spans="1:9" x14ac:dyDescent="0.25">
      <c r="A30" s="41" t="s">
        <v>2</v>
      </c>
      <c r="B30" s="63">
        <f t="shared" ref="B30:G34" si="3">B13*B22</f>
        <v>5.6148623995152204E-3</v>
      </c>
      <c r="C30" s="63">
        <f t="shared" si="3"/>
        <v>1.3712794861239497E-2</v>
      </c>
      <c r="D30" s="63">
        <f t="shared" si="3"/>
        <v>1.2671336739465968E-3</v>
      </c>
      <c r="E30" s="63">
        <f t="shared" si="3"/>
        <v>7.2441929312948884E-3</v>
      </c>
      <c r="F30" s="63">
        <f t="shared" si="3"/>
        <v>8.6293216828650394E-3</v>
      </c>
      <c r="G30" s="63">
        <f t="shared" si="3"/>
        <v>8.6298479757009276E-3</v>
      </c>
    </row>
    <row r="31" spans="1:9" x14ac:dyDescent="0.25">
      <c r="A31" s="41" t="s">
        <v>3</v>
      </c>
      <c r="B31" s="63">
        <f t="shared" si="3"/>
        <v>7.0093280758357626E-3</v>
      </c>
      <c r="C31" s="63">
        <f t="shared" si="3"/>
        <v>1.2671336739465968E-3</v>
      </c>
      <c r="D31" s="63">
        <f t="shared" si="3"/>
        <v>6.1688256593482892E-2</v>
      </c>
      <c r="E31" s="63">
        <f t="shared" si="3"/>
        <v>2.0781505631038456E-2</v>
      </c>
      <c r="F31" s="63">
        <f t="shared" si="3"/>
        <v>-1.075814232895932E-2</v>
      </c>
      <c r="G31" s="63">
        <f t="shared" si="3"/>
        <v>1.3416980801787723E-2</v>
      </c>
    </row>
    <row r="32" spans="1:9" x14ac:dyDescent="0.25">
      <c r="A32" s="41" t="s">
        <v>4</v>
      </c>
      <c r="B32" s="63">
        <f t="shared" si="3"/>
        <v>1.9304487582685468E-2</v>
      </c>
      <c r="C32" s="63">
        <f t="shared" si="3"/>
        <v>7.2441929312948884E-3</v>
      </c>
      <c r="D32" s="63">
        <f t="shared" si="3"/>
        <v>2.0781505631038456E-2</v>
      </c>
      <c r="E32" s="63">
        <f t="shared" si="3"/>
        <v>4.4933943399347254E-2</v>
      </c>
      <c r="F32" s="63">
        <f t="shared" si="3"/>
        <v>9.7772958874036541E-3</v>
      </c>
      <c r="G32" s="63">
        <f t="shared" si="3"/>
        <v>1.5536801529194406E-2</v>
      </c>
    </row>
    <row r="33" spans="1:7" x14ac:dyDescent="0.25">
      <c r="A33" s="41" t="s">
        <v>5</v>
      </c>
      <c r="B33" s="63">
        <f t="shared" si="3"/>
        <v>1.5297366582429821E-2</v>
      </c>
      <c r="C33" s="63">
        <f t="shared" si="3"/>
        <v>8.6293216828650394E-3</v>
      </c>
      <c r="D33" s="63">
        <f t="shared" si="3"/>
        <v>-1.075814232895932E-2</v>
      </c>
      <c r="E33" s="63">
        <f t="shared" si="3"/>
        <v>9.7772958874036541E-3</v>
      </c>
      <c r="F33" s="63">
        <f t="shared" si="3"/>
        <v>4.8427128251055537E-2</v>
      </c>
      <c r="G33" s="63">
        <f t="shared" si="3"/>
        <v>1.4257400937558085E-2</v>
      </c>
    </row>
    <row r="34" spans="1:7" x14ac:dyDescent="0.25">
      <c r="A34" s="41" t="s">
        <v>6</v>
      </c>
      <c r="B34" s="63">
        <f t="shared" si="3"/>
        <v>1.0799793666122928E-2</v>
      </c>
      <c r="C34" s="63">
        <f t="shared" si="3"/>
        <v>8.6298479757009276E-3</v>
      </c>
      <c r="D34" s="63">
        <f t="shared" si="3"/>
        <v>1.3416980801787723E-2</v>
      </c>
      <c r="E34" s="63">
        <f t="shared" si="3"/>
        <v>1.5536801529194406E-2</v>
      </c>
      <c r="F34" s="63">
        <f t="shared" si="3"/>
        <v>1.4257400937558085E-2</v>
      </c>
      <c r="G34" s="63">
        <f t="shared" si="3"/>
        <v>1.4188863583055935E-2</v>
      </c>
    </row>
    <row r="35" spans="1:7" x14ac:dyDescent="0.25">
      <c r="B35" s="54"/>
      <c r="C35" s="54"/>
      <c r="D35" s="54"/>
      <c r="E35" s="54"/>
      <c r="F35" s="54"/>
      <c r="G35" s="54"/>
    </row>
    <row r="36" spans="1:7" x14ac:dyDescent="0.25">
      <c r="A36" s="62" t="s">
        <v>17</v>
      </c>
      <c r="B36" s="41" t="s">
        <v>1</v>
      </c>
      <c r="C36" s="41" t="s">
        <v>2</v>
      </c>
      <c r="D36" s="41" t="s">
        <v>3</v>
      </c>
      <c r="E36" s="41" t="s">
        <v>4</v>
      </c>
      <c r="F36" s="41" t="s">
        <v>5</v>
      </c>
      <c r="G36" s="41" t="s">
        <v>6</v>
      </c>
    </row>
    <row r="37" spans="1:7" x14ac:dyDescent="0.25">
      <c r="A37" s="41" t="s">
        <v>1</v>
      </c>
      <c r="B37" s="63">
        <f>B$4*$I12</f>
        <v>2.6393156303590897E-3</v>
      </c>
      <c r="C37" s="63">
        <f t="shared" ref="C37:G37" si="4">C$4*$I12</f>
        <v>0</v>
      </c>
      <c r="D37" s="63">
        <f t="shared" si="4"/>
        <v>9.8700187375734584E-3</v>
      </c>
      <c r="E37" s="63">
        <f t="shared" si="4"/>
        <v>8.7612661283994978E-3</v>
      </c>
      <c r="F37" s="63">
        <f t="shared" si="4"/>
        <v>1.4691388587643189E-2</v>
      </c>
      <c r="G37" s="63">
        <f t="shared" si="4"/>
        <v>1.5412281035989385E-2</v>
      </c>
    </row>
    <row r="38" spans="1:7" x14ac:dyDescent="0.25">
      <c r="A38" s="41" t="s">
        <v>2</v>
      </c>
      <c r="B38" s="63">
        <f t="shared" ref="B38:G42" si="5">B$4*$I13</f>
        <v>0</v>
      </c>
      <c r="C38" s="63">
        <f t="shared" si="5"/>
        <v>0</v>
      </c>
      <c r="D38" s="63">
        <f>D$4*$I13</f>
        <v>0</v>
      </c>
      <c r="E38" s="63">
        <f t="shared" si="5"/>
        <v>0</v>
      </c>
      <c r="F38" s="63">
        <f t="shared" si="5"/>
        <v>0</v>
      </c>
      <c r="G38" s="63">
        <f t="shared" si="5"/>
        <v>0</v>
      </c>
    </row>
    <row r="39" spans="1:7" x14ac:dyDescent="0.25">
      <c r="A39" s="41" t="s">
        <v>3</v>
      </c>
      <c r="B39" s="63">
        <f t="shared" si="5"/>
        <v>9.8700187375734584E-3</v>
      </c>
      <c r="C39" s="63">
        <f t="shared" si="5"/>
        <v>0</v>
      </c>
      <c r="D39" s="63">
        <f t="shared" si="5"/>
        <v>3.6910049241362299E-2</v>
      </c>
      <c r="E39" s="63">
        <f t="shared" si="5"/>
        <v>3.2763743698363802E-2</v>
      </c>
      <c r="F39" s="63">
        <f t="shared" si="5"/>
        <v>5.49401060536601E-2</v>
      </c>
      <c r="G39" s="63">
        <f t="shared" si="5"/>
        <v>5.7635964741839851E-2</v>
      </c>
    </row>
    <row r="40" spans="1:7" x14ac:dyDescent="0.25">
      <c r="A40" s="41" t="s">
        <v>4</v>
      </c>
      <c r="B40" s="63">
        <f t="shared" si="5"/>
        <v>8.7612661283994978E-3</v>
      </c>
      <c r="C40" s="63">
        <f t="shared" si="5"/>
        <v>0</v>
      </c>
      <c r="D40" s="63">
        <f t="shared" si="5"/>
        <v>3.2763743698363802E-2</v>
      </c>
      <c r="E40" s="63">
        <f t="shared" si="5"/>
        <v>2.9083215091708008E-2</v>
      </c>
      <c r="F40" s="63">
        <f t="shared" si="5"/>
        <v>4.8768386672480311E-2</v>
      </c>
      <c r="G40" s="63">
        <f t="shared" si="5"/>
        <v>5.1161404967550693E-2</v>
      </c>
    </row>
    <row r="41" spans="1:7" x14ac:dyDescent="0.25">
      <c r="A41" s="41" t="s">
        <v>5</v>
      </c>
      <c r="B41" s="63">
        <f t="shared" si="5"/>
        <v>1.4691388587643189E-2</v>
      </c>
      <c r="C41" s="63">
        <f t="shared" si="5"/>
        <v>0</v>
      </c>
      <c r="D41" s="63">
        <f t="shared" si="5"/>
        <v>5.49401060536601E-2</v>
      </c>
      <c r="E41" s="63">
        <f t="shared" si="5"/>
        <v>4.8768386672480311E-2</v>
      </c>
      <c r="F41" s="63">
        <f t="shared" si="5"/>
        <v>8.177760028032989E-2</v>
      </c>
      <c r="G41" s="63">
        <f t="shared" si="5"/>
        <v>8.5790349254620063E-2</v>
      </c>
    </row>
    <row r="42" spans="1:7" x14ac:dyDescent="0.25">
      <c r="A42" s="41" t="s">
        <v>6</v>
      </c>
      <c r="B42" s="63">
        <f t="shared" si="5"/>
        <v>1.5412281035989385E-2</v>
      </c>
      <c r="C42" s="63">
        <f t="shared" si="5"/>
        <v>0</v>
      </c>
      <c r="D42" s="63">
        <f t="shared" si="5"/>
        <v>5.7635964741839851E-2</v>
      </c>
      <c r="E42" s="63">
        <f t="shared" si="5"/>
        <v>5.1161404967550693E-2</v>
      </c>
      <c r="F42" s="63">
        <f t="shared" si="5"/>
        <v>8.5790349254620063E-2</v>
      </c>
      <c r="G42" s="63">
        <f t="shared" si="5"/>
        <v>0.09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RebalancingOneYearLater</vt:lpstr>
      <vt:lpstr>RebalancingOneYearLaterNoABS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2016-12-06T16:35:24Z</dcterms:created>
  <dcterms:modified xsi:type="dcterms:W3CDTF">2017-12-07T17:54:14Z</dcterms:modified>
</cp:coreProperties>
</file>