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lmann\Dropbox\_OSM_Fall2017\ClassActivities\Activity17\"/>
    </mc:Choice>
  </mc:AlternateContent>
  <bookViews>
    <workbookView xWindow="0" yWindow="0" windowWidth="20160" windowHeight="8850"/>
  </bookViews>
  <sheets>
    <sheet name="Jan-May" sheetId="1" r:id="rId1"/>
    <sheet name="Feb-June" sheetId="8" r:id="rId2"/>
    <sheet name="March-July" sheetId="9" r:id="rId3"/>
    <sheet name="April - August" sheetId="10" r:id="rId4"/>
  </sheets>
  <definedNames>
    <definedName name="coin_cuttype" localSheetId="3" hidden="1">1</definedName>
    <definedName name="coin_cuttype" localSheetId="1" hidden="1">1</definedName>
    <definedName name="coin_cuttype" localSheetId="0" hidden="1">1</definedName>
    <definedName name="coin_cuttype" localSheetId="2" hidden="1">1</definedName>
    <definedName name="coin_dualtol" localSheetId="3" hidden="1">0.0000001</definedName>
    <definedName name="coin_dualtol" localSheetId="1" hidden="1">0.0000001</definedName>
    <definedName name="coin_dualtol" localSheetId="0" hidden="1">0.0000001</definedName>
    <definedName name="coin_dualtol" localSheetId="2" hidden="1">0.0000001</definedName>
    <definedName name="coin_heurs" localSheetId="3" hidden="1">1</definedName>
    <definedName name="coin_heurs" localSheetId="1" hidden="1">1</definedName>
    <definedName name="coin_heurs" localSheetId="0" hidden="1">1</definedName>
    <definedName name="coin_heurs" localSheetId="2" hidden="1">1</definedName>
    <definedName name="coin_integerpresolve" localSheetId="3" hidden="1">1</definedName>
    <definedName name="coin_integerpresolve" localSheetId="1" hidden="1">1</definedName>
    <definedName name="coin_integerpresolve" localSheetId="0" hidden="1">1</definedName>
    <definedName name="coin_integerpresolve" localSheetId="2" hidden="1">1</definedName>
    <definedName name="coin_presolve1" localSheetId="3" hidden="1">1</definedName>
    <definedName name="coin_presolve1" localSheetId="1" hidden="1">1</definedName>
    <definedName name="coin_presolve1" localSheetId="0" hidden="1">1</definedName>
    <definedName name="coin_presolve1" localSheetId="2" hidden="1">1</definedName>
    <definedName name="coin_primaltol" localSheetId="3" hidden="1">0.0000001</definedName>
    <definedName name="coin_primaltol" localSheetId="1" hidden="1">0.0000001</definedName>
    <definedName name="coin_primaltol" localSheetId="0" hidden="1">0.0000001</definedName>
    <definedName name="coin_primaltol" localSheetId="2" hidden="1">0.0000001</definedName>
    <definedName name="solver_adj" localSheetId="3" hidden="1">'April - August'!$E$5:$E$9</definedName>
    <definedName name="solver_adj" localSheetId="1" hidden="1">'Feb-June'!$E$5:$E$9</definedName>
    <definedName name="solver_adj" localSheetId="0" hidden="1">'Jan-May'!$E$5:$E$9</definedName>
    <definedName name="solver_adj" localSheetId="2" hidden="1">'March-July'!$E$5:$E$9</definedName>
    <definedName name="solver_adj_ob" localSheetId="3" hidden="1">1</definedName>
    <definedName name="solver_adj_ob" localSheetId="1" hidden="1">1</definedName>
    <definedName name="solver_adj_ob" localSheetId="0" hidden="1">1</definedName>
    <definedName name="solver_adj_ob" localSheetId="2" hidden="1">1</definedName>
    <definedName name="solver_cha" localSheetId="3" hidden="1">0</definedName>
    <definedName name="solver_cha" localSheetId="1" hidden="1">0</definedName>
    <definedName name="solver_cha" localSheetId="0" hidden="1">0</definedName>
    <definedName name="solver_cha" localSheetId="2" hidden="1">0</definedName>
    <definedName name="solver_chc1" localSheetId="3" hidden="1">0</definedName>
    <definedName name="solver_chc1" localSheetId="1" hidden="1">0</definedName>
    <definedName name="solver_chc1" localSheetId="0" hidden="1">0</definedName>
    <definedName name="solver_chc1" localSheetId="2" hidden="1">0</definedName>
    <definedName name="solver_chc2" localSheetId="3" hidden="1">0</definedName>
    <definedName name="solver_chc2" localSheetId="1" hidden="1">0</definedName>
    <definedName name="solver_chc2" localSheetId="0" hidden="1">0</definedName>
    <definedName name="solver_chc2" localSheetId="2" hidden="1">0</definedName>
    <definedName name="solver_chc3" localSheetId="3" hidden="1">0</definedName>
    <definedName name="solver_chc3" localSheetId="1" hidden="1">0</definedName>
    <definedName name="solver_chc3" localSheetId="0" hidden="1">0</definedName>
    <definedName name="solver_chc3" localSheetId="2" hidden="1">0</definedName>
    <definedName name="solver_chc4" localSheetId="3" hidden="1">0</definedName>
    <definedName name="solver_chc4" localSheetId="1" hidden="1">0</definedName>
    <definedName name="solver_chc4" localSheetId="0" hidden="1">0</definedName>
    <definedName name="solver_chc4" localSheetId="2" hidden="1">0</definedName>
    <definedName name="solver_chn" localSheetId="3" hidden="1">4</definedName>
    <definedName name="solver_chn" localSheetId="1" hidden="1">4</definedName>
    <definedName name="solver_chn" localSheetId="0" hidden="1">4</definedName>
    <definedName name="solver_chn" localSheetId="2" hidden="1">4</definedName>
    <definedName name="solver_chp1" localSheetId="3" hidden="1">0</definedName>
    <definedName name="solver_chp1" localSheetId="1" hidden="1">0</definedName>
    <definedName name="solver_chp1" localSheetId="0" hidden="1">0</definedName>
    <definedName name="solver_chp1" localSheetId="2" hidden="1">0</definedName>
    <definedName name="solver_chp2" localSheetId="3" hidden="1">0</definedName>
    <definedName name="solver_chp2" localSheetId="1" hidden="1">0</definedName>
    <definedName name="solver_chp2" localSheetId="0" hidden="1">0</definedName>
    <definedName name="solver_chp2" localSheetId="2" hidden="1">0</definedName>
    <definedName name="solver_chp3" localSheetId="3" hidden="1">0</definedName>
    <definedName name="solver_chp3" localSheetId="1" hidden="1">0</definedName>
    <definedName name="solver_chp3" localSheetId="0" hidden="1">0</definedName>
    <definedName name="solver_chp3" localSheetId="2" hidden="1">0</definedName>
    <definedName name="solver_chp4" localSheetId="3" hidden="1">0</definedName>
    <definedName name="solver_chp4" localSheetId="1" hidden="1">0</definedName>
    <definedName name="solver_chp4" localSheetId="0" hidden="1">0</definedName>
    <definedName name="solver_chp4" localSheetId="2" hidden="1">0</definedName>
    <definedName name="solver_cht" localSheetId="3" hidden="1">0</definedName>
    <definedName name="solver_cht" localSheetId="1" hidden="1">0</definedName>
    <definedName name="solver_cht" localSheetId="0" hidden="1">0</definedName>
    <definedName name="solver_cht" localSheetId="2" hidden="1">0</definedName>
    <definedName name="solver_cir1" localSheetId="3" hidden="1">1</definedName>
    <definedName name="solver_cir1" localSheetId="1" hidden="1">1</definedName>
    <definedName name="solver_cir1" localSheetId="0" hidden="1">1</definedName>
    <definedName name="solver_cir1" localSheetId="2" hidden="1">1</definedName>
    <definedName name="solver_cir2" localSheetId="3" hidden="1">1</definedName>
    <definedName name="solver_cir2" localSheetId="1" hidden="1">1</definedName>
    <definedName name="solver_cir2" localSheetId="0" hidden="1">1</definedName>
    <definedName name="solver_cir2" localSheetId="2" hidden="1">1</definedName>
    <definedName name="solver_cir3" localSheetId="3" hidden="1">1</definedName>
    <definedName name="solver_cir3" localSheetId="1" hidden="1">1</definedName>
    <definedName name="solver_cir3" localSheetId="0" hidden="1">1</definedName>
    <definedName name="solver_cir3" localSheetId="2" hidden="1">1</definedName>
    <definedName name="solver_cir4" localSheetId="3" hidden="1">1</definedName>
    <definedName name="solver_cir4" localSheetId="1" hidden="1">1</definedName>
    <definedName name="solver_cir4" localSheetId="0" hidden="1">1</definedName>
    <definedName name="solver_cir4" localSheetId="2" hidden="1">1</definedName>
    <definedName name="solver_con" localSheetId="3" hidden="1">" "</definedName>
    <definedName name="solver_con" localSheetId="1" hidden="1">" "</definedName>
    <definedName name="solver_con" localSheetId="0" hidden="1">" "</definedName>
    <definedName name="solver_con" localSheetId="2" hidden="1">" "</definedName>
    <definedName name="solver_con1" localSheetId="3" hidden="1">" "</definedName>
    <definedName name="solver_con1" localSheetId="1" hidden="1">" "</definedName>
    <definedName name="solver_con1" localSheetId="0" hidden="1">" "</definedName>
    <definedName name="solver_con1" localSheetId="2" hidden="1">" "</definedName>
    <definedName name="solver_con2" localSheetId="3" hidden="1">" "</definedName>
    <definedName name="solver_con2" localSheetId="1" hidden="1">" "</definedName>
    <definedName name="solver_con2" localSheetId="0" hidden="1">" "</definedName>
    <definedName name="solver_con2" localSheetId="2" hidden="1">" "</definedName>
    <definedName name="solver_con3" localSheetId="3" hidden="1">" "</definedName>
    <definedName name="solver_con3" localSheetId="1" hidden="1">" "</definedName>
    <definedName name="solver_con3" localSheetId="0" hidden="1">" "</definedName>
    <definedName name="solver_con3" localSheetId="2" hidden="1">" "</definedName>
    <definedName name="solver_con4" localSheetId="3" hidden="1">" "</definedName>
    <definedName name="solver_con4" localSheetId="1" hidden="1">" "</definedName>
    <definedName name="solver_con4" localSheetId="0" hidden="1">" "</definedName>
    <definedName name="solver_con4" localSheetId="2" hidden="1">" "</definedName>
    <definedName name="solver_dia" localSheetId="3" hidden="1">5</definedName>
    <definedName name="solver_dia" localSheetId="1" hidden="1">5</definedName>
    <definedName name="solver_dia" localSheetId="0" hidden="1">5</definedName>
    <definedName name="solver_dia" localSheetId="2" hidden="1">5</definedName>
    <definedName name="solver_drv" localSheetId="3" hidden="1">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ng" localSheetId="3" hidden="1">2</definedName>
    <definedName name="solver_eng" localSheetId="1" hidden="1">2</definedName>
    <definedName name="solver_eng" localSheetId="0" hidden="1">2</definedName>
    <definedName name="solver_eng" localSheetId="2" hidden="1">2</definedName>
    <definedName name="solver_iao" localSheetId="3" hidden="1">0</definedName>
    <definedName name="solver_iao" localSheetId="1" hidden="1">0</definedName>
    <definedName name="solver_iao" localSheetId="0" hidden="1">0</definedName>
    <definedName name="solver_iao" localSheetId="2" hidden="1">0</definedName>
    <definedName name="solver_int" localSheetId="3" hidden="1">0</definedName>
    <definedName name="solver_int" localSheetId="1" hidden="1">0</definedName>
    <definedName name="solver_int" localSheetId="0" hidden="1">0</definedName>
    <definedName name="solver_int" localSheetId="2" hidden="1">0</definedName>
    <definedName name="solver_irs" localSheetId="3" hidden="1">0</definedName>
    <definedName name="solver_irs" localSheetId="1" hidden="1">0</definedName>
    <definedName name="solver_irs" localSheetId="0" hidden="1">0</definedName>
    <definedName name="solver_irs" localSheetId="2" hidden="1">0</definedName>
    <definedName name="solver_ism" localSheetId="3" hidden="1">0</definedName>
    <definedName name="solver_ism" localSheetId="1" hidden="1">0</definedName>
    <definedName name="solver_ism" localSheetId="0" hidden="1">0</definedName>
    <definedName name="solver_ism" localSheetId="2" hidden="1">0</definedName>
    <definedName name="solver_itr" localSheetId="3" hidden="1">2147483647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kiv" localSheetId="3" hidden="1">2E+30</definedName>
    <definedName name="solver_kiv" localSheetId="1" hidden="1">2E+30</definedName>
    <definedName name="solver_kiv" localSheetId="0" hidden="1">2E+30</definedName>
    <definedName name="solver_kiv" localSheetId="2" hidden="1">2E+30</definedName>
    <definedName name="solver_lhs_ob1" localSheetId="3" hidden="1">0</definedName>
    <definedName name="solver_lhs_ob1" localSheetId="1" hidden="1">0</definedName>
    <definedName name="solver_lhs_ob1" localSheetId="0" hidden="1">0</definedName>
    <definedName name="solver_lhs_ob1" localSheetId="2" hidden="1">0</definedName>
    <definedName name="solver_lhs_ob2" localSheetId="3" hidden="1">0</definedName>
    <definedName name="solver_lhs_ob2" localSheetId="1" hidden="1">0</definedName>
    <definedName name="solver_lhs_ob2" localSheetId="0" hidden="1">0</definedName>
    <definedName name="solver_lhs_ob2" localSheetId="2" hidden="1">0</definedName>
    <definedName name="solver_lhs_ob3" localSheetId="3" hidden="1">0</definedName>
    <definedName name="solver_lhs_ob3" localSheetId="1" hidden="1">0</definedName>
    <definedName name="solver_lhs_ob3" localSheetId="0" hidden="1">0</definedName>
    <definedName name="solver_lhs_ob3" localSheetId="2" hidden="1">0</definedName>
    <definedName name="solver_lhs_ob4" localSheetId="3" hidden="1">0</definedName>
    <definedName name="solver_lhs_ob4" localSheetId="1" hidden="1">0</definedName>
    <definedName name="solver_lhs_ob4" localSheetId="0" hidden="1">0</definedName>
    <definedName name="solver_lhs_ob4" localSheetId="2" hidden="1">0</definedName>
    <definedName name="solver_lhs1" localSheetId="3" hidden="1">'April - August'!$C$5:$C$9</definedName>
    <definedName name="solver_lhs1" localSheetId="1" hidden="1">'Feb-June'!$C$5:$C$9</definedName>
    <definedName name="solver_lhs1" localSheetId="0" hidden="1">'Jan-May'!$C$5:$C$9</definedName>
    <definedName name="solver_lhs1" localSheetId="2" hidden="1">'March-July'!$C$5:$C$9</definedName>
    <definedName name="solver_lhs2" localSheetId="3" hidden="1">'April - August'!$E$5:$E$9</definedName>
    <definedName name="solver_lhs2" localSheetId="1" hidden="1">'Feb-June'!$E$5:$E$9</definedName>
    <definedName name="solver_lhs2" localSheetId="0" hidden="1">'Jan-May'!$E$5:$E$9</definedName>
    <definedName name="solver_lhs2" localSheetId="2" hidden="1">'March-July'!$E$5:$E$9</definedName>
    <definedName name="solver_lhs3" localSheetId="3" hidden="1">'April - August'!$E$5:$E$9</definedName>
    <definedName name="solver_lhs3" localSheetId="1" hidden="1">'Feb-June'!$E$5:$E$9</definedName>
    <definedName name="solver_lhs3" localSheetId="0" hidden="1">'Jan-May'!$E$5:$E$9</definedName>
    <definedName name="solver_lhs3" localSheetId="2" hidden="1">'March-July'!$E$5:$E$9</definedName>
    <definedName name="solver_lhs4" localSheetId="3" hidden="1">'April - August'!$E$5:$E$9</definedName>
    <definedName name="solver_lhs4" localSheetId="1" hidden="1">'Feb-June'!$E$5:$E$9</definedName>
    <definedName name="solver_lhs4" localSheetId="0" hidden="1">'Jan-May'!$E$5:$E$9</definedName>
    <definedName name="solver_lhs4" localSheetId="2" hidden="1">'March-July'!$E$5:$E$9</definedName>
    <definedName name="solver_lin" localSheetId="3" hidden="1">1</definedName>
    <definedName name="solver_lin" localSheetId="1" hidden="1">1</definedName>
    <definedName name="solver_lin" localSheetId="0" hidden="1">1</definedName>
    <definedName name="solver_lin" localSheetId="2" hidden="1">1</definedName>
    <definedName name="solver_mda" localSheetId="3" hidden="1">4</definedName>
    <definedName name="solver_mda" localSheetId="1" hidden="1">4</definedName>
    <definedName name="solver_mda" localSheetId="0" hidden="1">4</definedName>
    <definedName name="solver_mda" localSheetId="2" hidden="1">4</definedName>
    <definedName name="solver_mip" localSheetId="3" hidden="1">2147483647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od" localSheetId="3" hidden="1">3</definedName>
    <definedName name="solver_mod" localSheetId="1" hidden="1">3</definedName>
    <definedName name="solver_mod" localSheetId="0" hidden="1">3</definedName>
    <definedName name="solver_mod" localSheetId="2" hidden="1">3</definedName>
    <definedName name="solver_neg" localSheetId="3" hidden="1">0</definedName>
    <definedName name="solver_neg" localSheetId="1" hidden="1">0</definedName>
    <definedName name="solver_neg" localSheetId="0" hidden="1">0</definedName>
    <definedName name="solver_neg" localSheetId="2" hidden="1">0</definedName>
    <definedName name="solver_nod" localSheetId="3" hidden="1">2147483647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tr" localSheetId="3" hidden="1">0</definedName>
    <definedName name="solver_ntr" localSheetId="1" hidden="1">0</definedName>
    <definedName name="solver_ntr" localSheetId="0" hidden="1">0</definedName>
    <definedName name="solver_ntr" localSheetId="2" hidden="1">0</definedName>
    <definedName name="solver_ntri" hidden="1">1000</definedName>
    <definedName name="solver_num" localSheetId="3" hidden="1">3</definedName>
    <definedName name="solver_num" localSheetId="1" hidden="1">3</definedName>
    <definedName name="solver_num" localSheetId="0" hidden="1">3</definedName>
    <definedName name="solver_num" localSheetId="2" hidden="1">3</definedName>
    <definedName name="solver_obc" localSheetId="3" hidden="1">0</definedName>
    <definedName name="solver_obc" localSheetId="1" hidden="1">0</definedName>
    <definedName name="solver_obc" localSheetId="0" hidden="1">0</definedName>
    <definedName name="solver_obc" localSheetId="2" hidden="1">0</definedName>
    <definedName name="solver_obp" localSheetId="3" hidden="1">0</definedName>
    <definedName name="solver_obp" localSheetId="1" hidden="1">0</definedName>
    <definedName name="solver_obp" localSheetId="0" hidden="1">0</definedName>
    <definedName name="solver_obp" localSheetId="2" hidden="1">0</definedName>
    <definedName name="solver_opt" localSheetId="3" hidden="1">'April - August'!$F$11</definedName>
    <definedName name="solver_opt" localSheetId="1" hidden="1">'Feb-June'!$F$11</definedName>
    <definedName name="solver_opt" localSheetId="0" hidden="1">'Jan-May'!$F$11</definedName>
    <definedName name="solver_opt" localSheetId="2" hidden="1">'March-July'!$F$11</definedName>
    <definedName name="solver_opt_ob" localSheetId="3" hidden="1">1</definedName>
    <definedName name="solver_opt_ob" localSheetId="1" hidden="1">1</definedName>
    <definedName name="solver_opt_ob" localSheetId="0" hidden="1">1</definedName>
    <definedName name="solver_opt_ob" localSheetId="2" hidden="1">1</definedName>
    <definedName name="solver_psi" localSheetId="3" hidden="1">0</definedName>
    <definedName name="solver_psi" localSheetId="1" hidden="1">0</definedName>
    <definedName name="solver_psi" localSheetId="0" hidden="1">0</definedName>
    <definedName name="solver_psi" localSheetId="2" hidden="1">0</definedName>
    <definedName name="solver_rdp" localSheetId="3" hidden="1">0</definedName>
    <definedName name="solver_rdp" localSheetId="1" hidden="1">0</definedName>
    <definedName name="solver_rdp" localSheetId="0" hidden="1">0</definedName>
    <definedName name="solver_rdp" localSheetId="2" hidden="1">0</definedName>
    <definedName name="solver_reco1" localSheetId="3" hidden="1">0</definedName>
    <definedName name="solver_reco1" localSheetId="1" hidden="1">0</definedName>
    <definedName name="solver_reco1" localSheetId="0" hidden="1">0</definedName>
    <definedName name="solver_reco1" localSheetId="2" hidden="1">0</definedName>
    <definedName name="solver_reco2" localSheetId="3" hidden="1">0</definedName>
    <definedName name="solver_reco2" localSheetId="1" hidden="1">0</definedName>
    <definedName name="solver_reco2" localSheetId="0" hidden="1">0</definedName>
    <definedName name="solver_reco2" localSheetId="2" hidden="1">0</definedName>
    <definedName name="solver_reco3" localSheetId="3" hidden="1">0</definedName>
    <definedName name="solver_reco3" localSheetId="1" hidden="1">0</definedName>
    <definedName name="solver_reco3" localSheetId="0" hidden="1">0</definedName>
    <definedName name="solver_reco3" localSheetId="2" hidden="1">0</definedName>
    <definedName name="solver_reco4" localSheetId="3" hidden="1">0</definedName>
    <definedName name="solver_reco4" localSheetId="1" hidden="1">0</definedName>
    <definedName name="solver_reco4" localSheetId="0" hidden="1">0</definedName>
    <definedName name="solver_reco4" localSheetId="2" hidden="1">0</definedName>
    <definedName name="solver_rel1" localSheetId="3" hidden="1">3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3" hidden="1">4</definedName>
    <definedName name="solver_rel2" localSheetId="1" hidden="1">4</definedName>
    <definedName name="solver_rel2" localSheetId="0" hidden="1">4</definedName>
    <definedName name="solver_rel2" localSheetId="2" hidden="1">4</definedName>
    <definedName name="solver_rel3" localSheetId="3" hidden="1">3</definedName>
    <definedName name="solver_rel3" localSheetId="1" hidden="1">3</definedName>
    <definedName name="solver_rel3" localSheetId="0" hidden="1">3</definedName>
    <definedName name="solver_rel3" localSheetId="2" hidden="1">3</definedName>
    <definedName name="solver_rel4" localSheetId="3" hidden="1">4</definedName>
    <definedName name="solver_rel4" localSheetId="1" hidden="1">4</definedName>
    <definedName name="solver_rel4" localSheetId="0" hidden="1">4</definedName>
    <definedName name="solver_rel4" localSheetId="2" hidden="1">4</definedName>
    <definedName name="solver_rep" localSheetId="3" hidden="1">0</definedName>
    <definedName name="solver_rep" localSheetId="1" hidden="1">0</definedName>
    <definedName name="solver_rep" localSheetId="0" hidden="1">0</definedName>
    <definedName name="solver_rep" localSheetId="2" hidden="1">0</definedName>
    <definedName name="solver_rhs1" localSheetId="3" hidden="1">'April - August'!$B$5:$B$9</definedName>
    <definedName name="solver_rhs1" localSheetId="1" hidden="1">'Feb-June'!$B$5:$B$9</definedName>
    <definedName name="solver_rhs1" localSheetId="0" hidden="1">'Jan-May'!$B$5:$B$9</definedName>
    <definedName name="solver_rhs1" localSheetId="2" hidden="1">'March-July'!$B$5:$B$9</definedName>
    <definedName name="solver_rhs3" localSheetId="3" hidden="1">0</definedName>
    <definedName name="solver_rhs3" localSheetId="1" hidden="1">0</definedName>
    <definedName name="solver_rhs3" localSheetId="0" hidden="1">0</definedName>
    <definedName name="solver_rhs3" localSheetId="2" hidden="1">0</definedName>
    <definedName name="solver_rlx" localSheetId="3" hidden="1">0</definedName>
    <definedName name="solver_rlx" localSheetId="1" hidden="1">0</definedName>
    <definedName name="solver_rlx" localSheetId="0" hidden="1">0</definedName>
    <definedName name="solver_rlx" localSheetId="2" hidden="1">0</definedName>
    <definedName name="solver_rsmp" hidden="1">2</definedName>
    <definedName name="solver_rtr" localSheetId="3" hidden="1">0</definedName>
    <definedName name="solver_rtr" localSheetId="1" hidden="1">0</definedName>
    <definedName name="solver_rtr" localSheetId="0" hidden="1">0</definedName>
    <definedName name="solver_rtr" localSheetId="2" hidden="1">0</definedName>
    <definedName name="solver_rxc1" localSheetId="3" hidden="1">1</definedName>
    <definedName name="solver_rxc1" localSheetId="1" hidden="1">1</definedName>
    <definedName name="solver_rxc1" localSheetId="0" hidden="1">1</definedName>
    <definedName name="solver_rxc1" localSheetId="2" hidden="1">1</definedName>
    <definedName name="solver_rxc2" localSheetId="3" hidden="1">1</definedName>
    <definedName name="solver_rxc2" localSheetId="1" hidden="1">1</definedName>
    <definedName name="solver_rxc2" localSheetId="0" hidden="1">1</definedName>
    <definedName name="solver_rxc2" localSheetId="2" hidden="1">1</definedName>
    <definedName name="solver_rxc3" localSheetId="3" hidden="1">1</definedName>
    <definedName name="solver_rxc3" localSheetId="1" hidden="1">1</definedName>
    <definedName name="solver_rxc3" localSheetId="0" hidden="1">1</definedName>
    <definedName name="solver_rxc3" localSheetId="2" hidden="1">1</definedName>
    <definedName name="solver_rxc4" localSheetId="3" hidden="1">1</definedName>
    <definedName name="solver_rxc4" localSheetId="1" hidden="1">1</definedName>
    <definedName name="solver_rxc4" localSheetId="0" hidden="1">1</definedName>
    <definedName name="solver_rxc4" localSheetId="2" hidden="1">1</definedName>
    <definedName name="solver_rxv" localSheetId="3" hidden="1">1</definedName>
    <definedName name="solver_rxv" localSheetId="1" hidden="1">1</definedName>
    <definedName name="solver_rxv" localSheetId="0" hidden="1">1</definedName>
    <definedName name="solver_rxv" localSheetId="2" hidden="1">1</definedName>
    <definedName name="solver_scl" localSheetId="3" hidden="1">0</definedName>
    <definedName name="solver_scl" localSheetId="1" hidden="1">0</definedName>
    <definedName name="solver_scl" localSheetId="0" hidden="1">0</definedName>
    <definedName name="solver_scl" localSheetId="2" hidden="1">0</definedName>
    <definedName name="solver_seed" hidden="1">0</definedName>
    <definedName name="solver_sel" localSheetId="3" hidden="1">1</definedName>
    <definedName name="solver_sel" localSheetId="1" hidden="1">1</definedName>
    <definedName name="solver_sel" localSheetId="0" hidden="1">1</definedName>
    <definedName name="solver_sel" localSheetId="2" hidden="1">1</definedName>
    <definedName name="solver_sho" localSheetId="3" hidden="1">0</definedName>
    <definedName name="solver_sho" localSheetId="1" hidden="1">0</definedName>
    <definedName name="solver_sho" localSheetId="0" hidden="1">0</definedName>
    <definedName name="solver_sho" localSheetId="2" hidden="1">0</definedName>
    <definedName name="solver_slv" localSheetId="3" hidden="1">0</definedName>
    <definedName name="solver_slv" localSheetId="1" hidden="1">0</definedName>
    <definedName name="solver_slv" localSheetId="0" hidden="1">0</definedName>
    <definedName name="solver_slv" localSheetId="2" hidden="1">0</definedName>
    <definedName name="solver_slvu" localSheetId="3" hidden="1">0</definedName>
    <definedName name="solver_slvu" localSheetId="1" hidden="1">0</definedName>
    <definedName name="solver_slvu" localSheetId="0" hidden="1">0</definedName>
    <definedName name="solver_slvu" localSheetId="2" hidden="1">0</definedName>
    <definedName name="solver_spid" localSheetId="3" hidden="1">" "</definedName>
    <definedName name="solver_spid" localSheetId="1" hidden="1">" "</definedName>
    <definedName name="solver_spid" localSheetId="0" hidden="1">" "</definedName>
    <definedName name="solver_spid" localSheetId="2" hidden="1">" "</definedName>
    <definedName name="solver_srvr" localSheetId="3" hidden="1">" "</definedName>
    <definedName name="solver_srvr" localSheetId="1" hidden="1">" "</definedName>
    <definedName name="solver_srvr" localSheetId="0" hidden="1">" "</definedName>
    <definedName name="solver_srvr" localSheetId="2" hidden="1">" "</definedName>
    <definedName name="solver_tim" localSheetId="3" hidden="1">2147483647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3" hidden="1">0</definedName>
    <definedName name="solver_tol" localSheetId="1" hidden="1">0</definedName>
    <definedName name="solver_tol" localSheetId="0" hidden="1">0</definedName>
    <definedName name="solver_tol" localSheetId="2" hidden="1">0</definedName>
    <definedName name="solver_typ" localSheetId="3" hidden="1">2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umod" localSheetId="3" hidden="1">1</definedName>
    <definedName name="solver_umod" localSheetId="1" hidden="1">1</definedName>
    <definedName name="solver_umod" localSheetId="0" hidden="1">1</definedName>
    <definedName name="solver_umod" localSheetId="2" hidden="1">1</definedName>
    <definedName name="solver_urs" localSheetId="3" hidden="1">0</definedName>
    <definedName name="solver_urs" localSheetId="1" hidden="1">0</definedName>
    <definedName name="solver_urs" localSheetId="0" hidden="1">0</definedName>
    <definedName name="solver_urs" localSheetId="2" hidden="1">0</definedName>
    <definedName name="solver_userid" localSheetId="3" hidden="1">10049</definedName>
    <definedName name="solver_userid" localSheetId="1" hidden="1">10049</definedName>
    <definedName name="solver_userid" localSheetId="0" hidden="1">10049</definedName>
    <definedName name="solver_userid" localSheetId="2" hidden="1">10049</definedName>
    <definedName name="solver_val" localSheetId="3" hidden="1">0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r" localSheetId="3" hidden="1">" "</definedName>
    <definedName name="solver_var" localSheetId="1" hidden="1">" "</definedName>
    <definedName name="solver_var" localSheetId="0" hidden="1">" "</definedName>
    <definedName name="solver_var" localSheetId="2" hidden="1">" "</definedName>
    <definedName name="solver_ver" localSheetId="3" hidden="1">16</definedName>
    <definedName name="solver_ver" localSheetId="1" hidden="1">16</definedName>
    <definedName name="solver_ver" localSheetId="0" hidden="1">17</definedName>
    <definedName name="solver_ver" localSheetId="2" hidden="1">16</definedName>
    <definedName name="solver_vir" localSheetId="3" hidden="1">1</definedName>
    <definedName name="solver_vir" localSheetId="1" hidden="1">1</definedName>
    <definedName name="solver_vir" localSheetId="0" hidden="1">1</definedName>
    <definedName name="solver_vir" localSheetId="2" hidden="1">1</definedName>
    <definedName name="solver_vol" localSheetId="3" hidden="1">0</definedName>
    <definedName name="solver_vol" localSheetId="1" hidden="1">0</definedName>
    <definedName name="solver_vol" localSheetId="0" hidden="1">0</definedName>
    <definedName name="solver_vol" localSheetId="2" hidden="1">0</definedName>
    <definedName name="solver_vst" localSheetId="3" hidden="1">0</definedName>
    <definedName name="solver_vst" localSheetId="1" hidden="1">0</definedName>
    <definedName name="solver_vst" localSheetId="0" hidden="1">0</definedName>
    <definedName name="solver_vst" localSheetId="2" hidden="1">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8" l="1"/>
  <c r="D5" i="9" s="1"/>
  <c r="D5" i="10" s="1"/>
  <c r="E10" i="10" l="1"/>
  <c r="F5" i="10"/>
  <c r="D6" i="10" s="1"/>
  <c r="C5" i="10"/>
  <c r="E10" i="9"/>
  <c r="F5" i="9"/>
  <c r="D6" i="9" s="1"/>
  <c r="C5" i="9"/>
  <c r="E10" i="8"/>
  <c r="F5" i="8"/>
  <c r="D6" i="8" s="1"/>
  <c r="C5" i="8"/>
  <c r="F5" i="1"/>
  <c r="D6" i="1" s="1"/>
  <c r="F6" i="1" s="1"/>
  <c r="F6" i="10" l="1"/>
  <c r="D7" i="10" s="1"/>
  <c r="C6" i="10"/>
  <c r="C6" i="9"/>
  <c r="F6" i="9"/>
  <c r="D7" i="9" s="1"/>
  <c r="F6" i="8"/>
  <c r="D7" i="8" s="1"/>
  <c r="C6" i="8"/>
  <c r="D7" i="1"/>
  <c r="C7" i="10" l="1"/>
  <c r="F7" i="10"/>
  <c r="D8" i="10" s="1"/>
  <c r="F7" i="9"/>
  <c r="D8" i="9" s="1"/>
  <c r="C7" i="9"/>
  <c r="C7" i="8"/>
  <c r="F7" i="8"/>
  <c r="D8" i="8" s="1"/>
  <c r="F7" i="1"/>
  <c r="D8" i="1" s="1"/>
  <c r="C8" i="10" l="1"/>
  <c r="F8" i="10"/>
  <c r="D9" i="10" s="1"/>
  <c r="F8" i="9"/>
  <c r="D9" i="9" s="1"/>
  <c r="C8" i="9"/>
  <c r="C8" i="8"/>
  <c r="F8" i="8"/>
  <c r="D9" i="8" s="1"/>
  <c r="F8" i="1"/>
  <c r="D9" i="1" s="1"/>
  <c r="F9" i="10" l="1"/>
  <c r="C9" i="10"/>
  <c r="D10" i="10"/>
  <c r="F11" i="10" s="1"/>
  <c r="C9" i="9"/>
  <c r="F9" i="9"/>
  <c r="D10" i="9"/>
  <c r="F11" i="9" s="1"/>
  <c r="F9" i="8"/>
  <c r="C9" i="8"/>
  <c r="D10" i="8"/>
  <c r="F11" i="8" s="1"/>
  <c r="F9" i="1"/>
  <c r="D10" i="1"/>
  <c r="C6" i="1"/>
  <c r="C7" i="1"/>
  <c r="C8" i="1"/>
  <c r="C9" i="1"/>
  <c r="C5" i="1"/>
  <c r="E10" i="1"/>
  <c r="F11" i="1" l="1"/>
</calcChain>
</file>

<file path=xl/sharedStrings.xml><?xml version="1.0" encoding="utf-8"?>
<sst xmlns="http://schemas.openxmlformats.org/spreadsheetml/2006/main" count="60" uniqueCount="18">
  <si>
    <t>January</t>
  </si>
  <si>
    <t>February</t>
  </si>
  <si>
    <t>March</t>
  </si>
  <si>
    <t>April</t>
  </si>
  <si>
    <t>May</t>
  </si>
  <si>
    <t>Month</t>
  </si>
  <si>
    <t>Demand (hours)</t>
  </si>
  <si>
    <t>Technicians</t>
  </si>
  <si>
    <t>Salary</t>
  </si>
  <si>
    <t xml:space="preserve">Monthly Hours </t>
  </si>
  <si>
    <t>Capacity (hours)</t>
  </si>
  <si>
    <t>Trainees</t>
  </si>
  <si>
    <t>Total Cost</t>
  </si>
  <si>
    <t>Turnover</t>
  </si>
  <si>
    <t>June</t>
  </si>
  <si>
    <t>July</t>
  </si>
  <si>
    <t>August</t>
  </si>
  <si>
    <t>Turnover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</si>
</sst>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Fill="1"/>
    <xf numFmtId="3" fontId="0" fillId="0" borderId="0" xfId="0" applyNumberFormat="1" applyFill="1"/>
    <xf numFmtId="0" fontId="0" fillId="0" borderId="0" xfId="0" applyAlignment="1">
      <alignment horizontal="right"/>
    </xf>
    <xf numFmtId="164" fontId="0" fillId="3" borderId="0" xfId="0" applyNumberFormat="1" applyFill="1"/>
    <xf numFmtId="9" fontId="0" fillId="0" borderId="0" xfId="1" applyFont="1"/>
    <xf numFmtId="2" fontId="0" fillId="2" borderId="0" xfId="0" applyNumberFormat="1" applyFill="1"/>
    <xf numFmtId="2" fontId="0" fillId="0" borderId="0" xfId="0" applyNumberFormat="1"/>
    <xf numFmtId="3" fontId="0" fillId="0" borderId="1" xfId="0" applyNumberFormat="1" applyBorder="1"/>
    <xf numFmtId="3" fontId="0" fillId="0" borderId="2" xfId="0" applyNumberFormat="1" applyBorder="1"/>
    <xf numFmtId="2" fontId="0" fillId="0" borderId="0" xfId="0" applyNumberFormat="1" applyFill="1"/>
    <xf numFmtId="3" fontId="2" fillId="0" borderId="2" xfId="0" applyNumberFormat="1" applyFont="1" applyBorder="1"/>
    <xf numFmtId="3" fontId="2" fillId="0" borderId="3" xfId="0" applyNumberFormat="1" applyFont="1" applyBorder="1"/>
    <xf numFmtId="3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209351</xdr:colOff>
      <xdr:row>11</xdr:row>
      <xdr:rowOff>123239</xdr:rowOff>
    </xdr:from>
    <xdr:ext cx="2741543" cy="2235020"/>
    <xdr:sp macro="" textlink="">
      <xdr:nvSpPr>
        <xdr:cNvPr id="2" name="TextBox 1"/>
        <xdr:cNvSpPr txBox="1"/>
      </xdr:nvSpPr>
      <xdr:spPr>
        <a:xfrm>
          <a:off x="209351" y="2110351"/>
          <a:ext cx="2741543" cy="223502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x</a:t>
          </a:r>
          <a:r>
            <a:rPr lang="en-US" sz="1100" baseline="-25000"/>
            <a:t>i </a:t>
          </a:r>
          <a:r>
            <a:rPr lang="en-US" sz="1100" baseline="0"/>
            <a:t>= trainees hired in month i</a:t>
          </a:r>
        </a:p>
        <a:p>
          <a:endParaRPr lang="en-US" sz="1100" baseline="0"/>
        </a:p>
        <a:p>
          <a:r>
            <a:rPr lang="en-US" sz="1100" baseline="0"/>
            <a:t>min </a:t>
          </a:r>
          <a:endParaRPr lang="en-US" sz="1100"/>
        </a:p>
      </xdr:txBody>
    </xdr:sp>
    <xdr:clientData/>
  </xdr:oneCellAnchor>
  <xdr:oneCellAnchor>
    <xdr:from>
      <xdr:col>3</xdr:col>
      <xdr:colOff>735724</xdr:colOff>
      <xdr:row>11</xdr:row>
      <xdr:rowOff>144518</xdr:rowOff>
    </xdr:from>
    <xdr:ext cx="2741543" cy="795131"/>
    <xdr:sp macro="" textlink="">
      <xdr:nvSpPr>
        <xdr:cNvPr id="3" name="TextBox 2"/>
        <xdr:cNvSpPr txBox="1"/>
      </xdr:nvSpPr>
      <xdr:spPr>
        <a:xfrm>
          <a:off x="3570233" y="2131630"/>
          <a:ext cx="2741543" cy="79513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Based</a:t>
          </a:r>
          <a:r>
            <a:rPr lang="en-US" sz="1100" baseline="0"/>
            <a:t> on monthly demand forecasts from January to May, and average turnover rate of 5%, the recommended immediate action is to hire 0 workers in January. 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1085021</xdr:colOff>
      <xdr:row>14</xdr:row>
      <xdr:rowOff>24849</xdr:rowOff>
    </xdr:from>
    <xdr:ext cx="4271234" cy="1010478"/>
    <xdr:sp macro="" textlink="">
      <xdr:nvSpPr>
        <xdr:cNvPr id="2" name="TextBox 1"/>
        <xdr:cNvSpPr txBox="1"/>
      </xdr:nvSpPr>
      <xdr:spPr>
        <a:xfrm>
          <a:off x="1085021" y="2327414"/>
          <a:ext cx="4271234" cy="101047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Rolling</a:t>
          </a:r>
          <a:r>
            <a:rPr lang="en-US" sz="1100" baseline="0"/>
            <a:t> the model ahead one month. We update the demand forecast and observe the actual turnover in January. Suppose 3 workers quite in January (as opposed to the projected 2.5) so that our starting number of technicians in February is 50 + 0 - 3 = 47. 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704022</xdr:colOff>
      <xdr:row>15</xdr:row>
      <xdr:rowOff>82826</xdr:rowOff>
    </xdr:from>
    <xdr:ext cx="4271234" cy="1010478"/>
    <xdr:sp macro="" textlink="">
      <xdr:nvSpPr>
        <xdr:cNvPr id="2" name="TextBox 1"/>
        <xdr:cNvSpPr txBox="1"/>
      </xdr:nvSpPr>
      <xdr:spPr>
        <a:xfrm>
          <a:off x="704022" y="2575891"/>
          <a:ext cx="4271234" cy="101047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Rolling</a:t>
          </a:r>
          <a:r>
            <a:rPr lang="en-US" sz="1100" baseline="0"/>
            <a:t> the model ahead one month. We update the demand forecast and observe the actual turnover in February (here we assume 2 workers) so that our starting number of technicians in March is 47 + 10 - 2 = 55. </a:t>
          </a:r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1515717</xdr:colOff>
      <xdr:row>13</xdr:row>
      <xdr:rowOff>57978</xdr:rowOff>
    </xdr:from>
    <xdr:ext cx="4271234" cy="3081131"/>
    <xdr:sp macro="" textlink="">
      <xdr:nvSpPr>
        <xdr:cNvPr id="2" name="TextBox 1"/>
        <xdr:cNvSpPr txBox="1"/>
      </xdr:nvSpPr>
      <xdr:spPr>
        <a:xfrm>
          <a:off x="1515717" y="2534478"/>
          <a:ext cx="4271234" cy="308113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Rolling</a:t>
          </a:r>
          <a:r>
            <a:rPr lang="en-US" sz="1100" baseline="0"/>
            <a:t> the model ahead one month. We update the demand forecast and observe the actual turnover in March (here we assume 3 workers) so that our starting number of technicians in March is 55 + 8 - 4 = 59. </a:t>
          </a:r>
        </a:p>
        <a:p>
          <a:endParaRPr lang="en-US" sz="1100" baseline="0"/>
        </a:p>
        <a:p>
          <a:r>
            <a:rPr lang="en-US" sz="1100" baseline="0"/>
            <a:t>When solving this model, we observe that Solver could not find a feasible solution! This is because 4 workers actually quit in March and we had planned only for 5% of 55 = 2.75. Our model was based on expected turnover, but turnover is uncertain and in this case we had a "bad month" for turnover and we are now unable to find a hiring plan so that capacity meets forecasted demand for the next 5 months. </a:t>
          </a:r>
        </a:p>
        <a:p>
          <a:endParaRPr lang="en-US" sz="1100" baseline="0"/>
        </a:p>
        <a:p>
          <a:r>
            <a:rPr lang="en-US" sz="1100" baseline="0"/>
            <a:t>What should we do? In this case, we should hire as many workers in April as possible while still meeting demand in April. This turns out to be 8 workers, but be aware that if turnover meets or exceeds the 5% rate we will not be able to meet future demand at currently forecasted levels. Thus, intervention efforts will need to be made (temporary workers, efforts to reduce turnover, etc.) 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145" zoomScaleNormal="145" workbookViewId="0">
      <selection activeCell="C9" sqref="C9"/>
    </sheetView>
  </sheetViews>
  <sheetFormatPr defaultRowHeight="14.25" x14ac:dyDescent="0.45"/>
  <cols>
    <col min="1" max="1" width="8.86328125" bestFit="1" customWidth="1"/>
    <col min="2" max="3" width="15.3984375" bestFit="1" customWidth="1"/>
    <col min="4" max="4" width="13.3984375" bestFit="1" customWidth="1"/>
    <col min="5" max="5" width="9.86328125" bestFit="1" customWidth="1"/>
    <col min="6" max="6" width="13.59765625" bestFit="1" customWidth="1"/>
    <col min="7" max="7" width="18.3984375" bestFit="1" customWidth="1"/>
  </cols>
  <sheetData>
    <row r="1" spans="1:7" x14ac:dyDescent="0.45">
      <c r="C1" t="s">
        <v>8</v>
      </c>
      <c r="D1" s="2">
        <v>2000</v>
      </c>
      <c r="E1" s="2">
        <v>1000</v>
      </c>
      <c r="F1" t="s">
        <v>17</v>
      </c>
    </row>
    <row r="2" spans="1:7" x14ac:dyDescent="0.45">
      <c r="C2" t="s">
        <v>9</v>
      </c>
      <c r="D2" s="1">
        <v>160</v>
      </c>
      <c r="E2">
        <v>-50</v>
      </c>
      <c r="F2" s="7">
        <v>0.05</v>
      </c>
    </row>
    <row r="3" spans="1:7" x14ac:dyDescent="0.45">
      <c r="F3" s="7"/>
    </row>
    <row r="4" spans="1:7" x14ac:dyDescent="0.45">
      <c r="A4" t="s">
        <v>5</v>
      </c>
      <c r="B4" s="5" t="s">
        <v>6</v>
      </c>
      <c r="C4" s="5" t="s">
        <v>10</v>
      </c>
      <c r="D4" s="5" t="s">
        <v>7</v>
      </c>
      <c r="E4" s="5" t="s">
        <v>11</v>
      </c>
      <c r="F4" s="5" t="s">
        <v>13</v>
      </c>
      <c r="G4" s="5"/>
    </row>
    <row r="5" spans="1:7" x14ac:dyDescent="0.45">
      <c r="A5" t="s">
        <v>0</v>
      </c>
      <c r="B5" s="1">
        <v>6000</v>
      </c>
      <c r="C5" s="1">
        <f>SUMPRODUCT(D5:E5,$D$2:$E$2)</f>
        <v>8000</v>
      </c>
      <c r="D5" s="12">
        <v>50</v>
      </c>
      <c r="E5" s="8">
        <v>0</v>
      </c>
      <c r="F5" s="9">
        <f>D5*$F$2</f>
        <v>2.5</v>
      </c>
      <c r="G5" s="9"/>
    </row>
    <row r="6" spans="1:7" x14ac:dyDescent="0.45">
      <c r="A6" t="s">
        <v>1</v>
      </c>
      <c r="B6" s="1">
        <v>7000</v>
      </c>
      <c r="C6" s="1">
        <f>SUMPRODUCT(D6:E6,$D$2:$E$2)</f>
        <v>7150</v>
      </c>
      <c r="D6" s="12">
        <f>D5+E5-F5</f>
        <v>47.5</v>
      </c>
      <c r="E6" s="8">
        <v>9</v>
      </c>
      <c r="F6" s="9">
        <f>D6*$F$2</f>
        <v>2.375</v>
      </c>
      <c r="G6" s="9"/>
    </row>
    <row r="7" spans="1:7" x14ac:dyDescent="0.45">
      <c r="A7" t="s">
        <v>2</v>
      </c>
      <c r="B7" s="1">
        <v>8000</v>
      </c>
      <c r="C7" s="1">
        <f>SUMPRODUCT(D7:E7,$D$2:$E$2)</f>
        <v>8060</v>
      </c>
      <c r="D7" s="12">
        <f t="shared" ref="D7:D9" si="0">D6+E6-F6</f>
        <v>54.125</v>
      </c>
      <c r="E7" s="8">
        <v>12</v>
      </c>
      <c r="F7" s="9">
        <f>D7*$F$2</f>
        <v>2.7062500000000003</v>
      </c>
      <c r="G7" s="9"/>
    </row>
    <row r="8" spans="1:7" x14ac:dyDescent="0.45">
      <c r="A8" t="s">
        <v>3</v>
      </c>
      <c r="B8" s="1">
        <v>9500</v>
      </c>
      <c r="C8" s="1">
        <f>SUMPRODUCT(D8:E8,$D$2:$E$2)</f>
        <v>9697</v>
      </c>
      <c r="D8" s="12">
        <f t="shared" si="0"/>
        <v>63.418750000000003</v>
      </c>
      <c r="E8" s="8">
        <v>9</v>
      </c>
      <c r="F8" s="9">
        <f>D8*$F$2</f>
        <v>3.1709375000000004</v>
      </c>
      <c r="G8" s="9"/>
    </row>
    <row r="9" spans="1:7" x14ac:dyDescent="0.45">
      <c r="A9" t="s">
        <v>4</v>
      </c>
      <c r="B9" s="1">
        <v>11000</v>
      </c>
      <c r="C9" s="1">
        <f>SUMPRODUCT(D9:E9,$D$2:$E$2)</f>
        <v>11079.650000000001</v>
      </c>
      <c r="D9" s="12">
        <f t="shared" si="0"/>
        <v>69.247812500000009</v>
      </c>
      <c r="E9" s="8">
        <v>0</v>
      </c>
      <c r="F9" s="9">
        <f>D9*$F$2</f>
        <v>3.4623906250000007</v>
      </c>
      <c r="G9" s="9"/>
    </row>
    <row r="10" spans="1:7" x14ac:dyDescent="0.45">
      <c r="A10" s="3"/>
      <c r="B10" s="4"/>
      <c r="C10" s="4"/>
      <c r="D10" s="3">
        <f>SUM(D5:D9)</f>
        <v>284.2915625</v>
      </c>
      <c r="E10" s="3">
        <f>SUM(E5:E9)</f>
        <v>30</v>
      </c>
    </row>
    <row r="11" spans="1:7" x14ac:dyDescent="0.45">
      <c r="E11" s="5" t="s">
        <v>12</v>
      </c>
      <c r="F11" s="6">
        <f>SUMPRODUCT(D10:E10,D1:E1)</f>
        <v>598583.125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15" zoomScaleNormal="115" workbookViewId="0">
      <selection activeCell="B8" sqref="B8:B9"/>
    </sheetView>
  </sheetViews>
  <sheetFormatPr defaultRowHeight="14.25" x14ac:dyDescent="0.45"/>
  <cols>
    <col min="1" max="1" width="23.1328125" bestFit="1" customWidth="1"/>
    <col min="2" max="2" width="15.3984375" bestFit="1" customWidth="1"/>
    <col min="3" max="3" width="14.265625" bestFit="1" customWidth="1"/>
    <col min="4" max="4" width="10.3984375" bestFit="1" customWidth="1"/>
    <col min="5" max="5" width="9.3984375" bestFit="1" customWidth="1"/>
    <col min="6" max="6" width="13.59765625" bestFit="1" customWidth="1"/>
    <col min="7" max="7" width="18.3984375" bestFit="1" customWidth="1"/>
  </cols>
  <sheetData>
    <row r="1" spans="1:7" x14ac:dyDescent="0.45">
      <c r="C1" t="s">
        <v>8</v>
      </c>
      <c r="D1" s="2">
        <v>2000</v>
      </c>
      <c r="E1" s="2">
        <v>1000</v>
      </c>
      <c r="F1" t="s">
        <v>17</v>
      </c>
    </row>
    <row r="2" spans="1:7" x14ac:dyDescent="0.45">
      <c r="C2" t="s">
        <v>9</v>
      </c>
      <c r="D2" s="1">
        <v>160</v>
      </c>
      <c r="E2">
        <v>-50</v>
      </c>
      <c r="F2" s="7">
        <v>0.05</v>
      </c>
    </row>
    <row r="4" spans="1:7" ht="14.65" thickBot="1" x14ac:dyDescent="0.5">
      <c r="A4" t="s">
        <v>5</v>
      </c>
      <c r="B4" s="5" t="s">
        <v>6</v>
      </c>
      <c r="C4" s="5" t="s">
        <v>10</v>
      </c>
      <c r="D4" s="5" t="s">
        <v>7</v>
      </c>
      <c r="E4" s="5" t="s">
        <v>11</v>
      </c>
      <c r="F4" s="5" t="s">
        <v>13</v>
      </c>
      <c r="G4" s="5"/>
    </row>
    <row r="5" spans="1:7" x14ac:dyDescent="0.45">
      <c r="A5" t="s">
        <v>1</v>
      </c>
      <c r="B5" s="10">
        <v>7000</v>
      </c>
      <c r="C5" s="1">
        <f>SUMPRODUCT(D5:E5,$D$2:$E$2)</f>
        <v>7020</v>
      </c>
      <c r="D5" s="12">
        <f>'Jan-May'!$D$5+'Jan-May'!$E$5-3</f>
        <v>47</v>
      </c>
      <c r="E5" s="8">
        <v>10</v>
      </c>
      <c r="F5" s="9">
        <f>D5*$F$2</f>
        <v>2.35</v>
      </c>
      <c r="G5" s="9"/>
    </row>
    <row r="6" spans="1:7" x14ac:dyDescent="0.45">
      <c r="A6" t="s">
        <v>2</v>
      </c>
      <c r="B6" s="11">
        <v>8000</v>
      </c>
      <c r="C6" s="1">
        <f>SUMPRODUCT(D6:E6,$D$2:$E$2)</f>
        <v>8194</v>
      </c>
      <c r="D6" s="12">
        <f>D5+E5-F5</f>
        <v>54.65</v>
      </c>
      <c r="E6" s="8">
        <v>11</v>
      </c>
      <c r="F6" s="9">
        <f>D6*$F$2</f>
        <v>2.7324999999999999</v>
      </c>
      <c r="G6" s="9"/>
    </row>
    <row r="7" spans="1:7" x14ac:dyDescent="0.45">
      <c r="A7" t="s">
        <v>3</v>
      </c>
      <c r="B7" s="11">
        <v>9500</v>
      </c>
      <c r="C7" s="1">
        <f>SUMPRODUCT(D7:E7,$D$2:$E$2)</f>
        <v>9666.8000000000011</v>
      </c>
      <c r="D7" s="12">
        <f t="shared" ref="D7:D9" si="0">D6+E6-F6</f>
        <v>62.917500000000004</v>
      </c>
      <c r="E7" s="8">
        <v>8</v>
      </c>
      <c r="F7" s="9">
        <f>D7*$F$2</f>
        <v>3.1458750000000002</v>
      </c>
      <c r="G7" s="9"/>
    </row>
    <row r="8" spans="1:7" x14ac:dyDescent="0.45">
      <c r="A8" t="s">
        <v>4</v>
      </c>
      <c r="B8" s="13">
        <v>10500</v>
      </c>
      <c r="C8" s="1">
        <f>SUMPRODUCT(D8:E8,$D$2:$E$2)</f>
        <v>10693.46</v>
      </c>
      <c r="D8" s="12">
        <f t="shared" si="0"/>
        <v>67.771625</v>
      </c>
      <c r="E8" s="8">
        <v>3</v>
      </c>
      <c r="F8" s="9">
        <f>D8*$F$2</f>
        <v>3.3885812500000001</v>
      </c>
      <c r="G8" s="9"/>
    </row>
    <row r="9" spans="1:7" ht="14.65" thickBot="1" x14ac:dyDescent="0.5">
      <c r="A9" t="s">
        <v>14</v>
      </c>
      <c r="B9" s="14">
        <v>10750</v>
      </c>
      <c r="C9" s="1">
        <f>SUMPRODUCT(D9:E9,$D$2:$E$2)</f>
        <v>10781.287</v>
      </c>
      <c r="D9" s="12">
        <f t="shared" si="0"/>
        <v>67.383043749999999</v>
      </c>
      <c r="E9" s="8">
        <v>0</v>
      </c>
      <c r="F9" s="9">
        <f>D9*$F$2</f>
        <v>3.3691521875000001</v>
      </c>
      <c r="G9" s="9"/>
    </row>
    <row r="10" spans="1:7" x14ac:dyDescent="0.45">
      <c r="A10" s="3"/>
      <c r="B10" s="4"/>
      <c r="C10" s="4"/>
      <c r="D10" s="3">
        <f>SUM(D5:D9)</f>
        <v>299.72216874999998</v>
      </c>
      <c r="E10" s="3">
        <f>SUM(E5:E9)</f>
        <v>32</v>
      </c>
    </row>
    <row r="11" spans="1:7" x14ac:dyDescent="0.45">
      <c r="E11" s="5" t="s">
        <v>12</v>
      </c>
      <c r="F11" s="6">
        <f>SUMPRODUCT(D10:E10,D1:E1)</f>
        <v>631444.33749999991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15" zoomScaleNormal="115" workbookViewId="0">
      <selection activeCell="B9" sqref="B6:B9"/>
    </sheetView>
  </sheetViews>
  <sheetFormatPr defaultRowHeight="14.25" x14ac:dyDescent="0.45"/>
  <cols>
    <col min="1" max="1" width="7.1328125" bestFit="1" customWidth="1"/>
    <col min="2" max="2" width="15.3984375" bestFit="1" customWidth="1"/>
    <col min="3" max="3" width="14.265625" bestFit="1" customWidth="1"/>
    <col min="4" max="4" width="10.3984375" bestFit="1" customWidth="1"/>
    <col min="5" max="5" width="9.3984375" bestFit="1" customWidth="1"/>
    <col min="6" max="6" width="13.59765625" bestFit="1" customWidth="1"/>
    <col min="7" max="7" width="18.3984375" bestFit="1" customWidth="1"/>
  </cols>
  <sheetData>
    <row r="1" spans="1:7" x14ac:dyDescent="0.45">
      <c r="C1" t="s">
        <v>8</v>
      </c>
      <c r="D1" s="2">
        <v>2000</v>
      </c>
      <c r="E1" s="2">
        <v>1000</v>
      </c>
      <c r="F1" t="s">
        <v>17</v>
      </c>
    </row>
    <row r="2" spans="1:7" x14ac:dyDescent="0.45">
      <c r="C2" t="s">
        <v>9</v>
      </c>
      <c r="D2" s="1">
        <v>160</v>
      </c>
      <c r="E2">
        <v>-50</v>
      </c>
      <c r="F2" s="7">
        <v>0.05</v>
      </c>
    </row>
    <row r="4" spans="1:7" ht="14.65" thickBot="1" x14ac:dyDescent="0.5">
      <c r="A4" t="s">
        <v>5</v>
      </c>
      <c r="B4" s="5" t="s">
        <v>6</v>
      </c>
      <c r="C4" s="5" t="s">
        <v>10</v>
      </c>
      <c r="D4" s="5" t="s">
        <v>7</v>
      </c>
      <c r="E4" s="5" t="s">
        <v>11</v>
      </c>
      <c r="F4" s="5" t="s">
        <v>13</v>
      </c>
      <c r="G4" s="5"/>
    </row>
    <row r="5" spans="1:7" x14ac:dyDescent="0.45">
      <c r="A5" t="s">
        <v>2</v>
      </c>
      <c r="B5" s="10">
        <v>8000</v>
      </c>
      <c r="C5" s="1">
        <f>SUMPRODUCT(D5:E5,$D$2:$E$2)</f>
        <v>8400</v>
      </c>
      <c r="D5" s="12">
        <f>'Feb-June'!D5+'Feb-June'!E5-2</f>
        <v>55</v>
      </c>
      <c r="E5" s="8">
        <v>8</v>
      </c>
      <c r="F5" s="9">
        <f>D5*$F$2</f>
        <v>2.75</v>
      </c>
      <c r="G5" s="9"/>
    </row>
    <row r="6" spans="1:7" x14ac:dyDescent="0.45">
      <c r="A6" t="s">
        <v>3</v>
      </c>
      <c r="B6" s="13">
        <v>9000</v>
      </c>
      <c r="C6" s="1">
        <f>SUMPRODUCT(D6:E6,$D$2:$E$2)</f>
        <v>9040</v>
      </c>
      <c r="D6" s="12">
        <f>D5+E5-F5</f>
        <v>60.25</v>
      </c>
      <c r="E6" s="8">
        <v>12</v>
      </c>
      <c r="F6" s="9">
        <f>D6*$F$2</f>
        <v>3.0125000000000002</v>
      </c>
      <c r="G6" s="9"/>
    </row>
    <row r="7" spans="1:7" x14ac:dyDescent="0.45">
      <c r="A7" t="s">
        <v>4</v>
      </c>
      <c r="B7" s="13">
        <v>11000</v>
      </c>
      <c r="C7" s="1">
        <f>SUMPRODUCT(D7:E7,$D$2:$E$2)</f>
        <v>11028</v>
      </c>
      <c r="D7" s="12">
        <f t="shared" ref="D7:D9" si="0">D6+E6-F6</f>
        <v>69.237499999999997</v>
      </c>
      <c r="E7" s="8">
        <v>1</v>
      </c>
      <c r="F7" s="9">
        <f>D7*$F$2</f>
        <v>3.461875</v>
      </c>
      <c r="G7" s="9"/>
    </row>
    <row r="8" spans="1:7" x14ac:dyDescent="0.45">
      <c r="A8" t="s">
        <v>14</v>
      </c>
      <c r="B8" s="13">
        <v>10500</v>
      </c>
      <c r="C8" s="1">
        <f>SUMPRODUCT(D8:E8,$D$2:$E$2)</f>
        <v>10534.099999999999</v>
      </c>
      <c r="D8" s="12">
        <f t="shared" si="0"/>
        <v>66.775624999999991</v>
      </c>
      <c r="E8" s="8">
        <v>3</v>
      </c>
      <c r="F8" s="9">
        <f>D8*$F$2</f>
        <v>3.3387812499999998</v>
      </c>
      <c r="G8" s="9"/>
    </row>
    <row r="9" spans="1:7" ht="14.65" thickBot="1" x14ac:dyDescent="0.5">
      <c r="A9" t="s">
        <v>15</v>
      </c>
      <c r="B9" s="14">
        <v>10500</v>
      </c>
      <c r="C9" s="1">
        <f>SUMPRODUCT(D9:E9,$D$2:$E$2)</f>
        <v>10629.894999999999</v>
      </c>
      <c r="D9" s="12">
        <f t="shared" si="0"/>
        <v>66.436843749999994</v>
      </c>
      <c r="E9" s="8">
        <v>0</v>
      </c>
      <c r="F9" s="9">
        <f>D9*$F$2</f>
        <v>3.3218421874999997</v>
      </c>
      <c r="G9" s="9"/>
    </row>
    <row r="10" spans="1:7" x14ac:dyDescent="0.45">
      <c r="A10" s="3"/>
      <c r="B10" s="4"/>
      <c r="C10" s="4"/>
      <c r="D10" s="3">
        <f>SUM(D5:D9)</f>
        <v>317.69996874999998</v>
      </c>
      <c r="E10" s="3">
        <f>SUM(E5:E9)</f>
        <v>24</v>
      </c>
    </row>
    <row r="11" spans="1:7" x14ac:dyDescent="0.45">
      <c r="E11" s="5" t="s">
        <v>12</v>
      </c>
      <c r="F11" s="6">
        <f>SUMPRODUCT(D10:E10,D1:E1)</f>
        <v>659399.9375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15" zoomScaleNormal="115" workbookViewId="0">
      <selection activeCell="H5" sqref="H5"/>
    </sheetView>
  </sheetViews>
  <sheetFormatPr defaultRowHeight="14.25" x14ac:dyDescent="0.45"/>
  <cols>
    <col min="1" max="1" width="23.1328125" bestFit="1" customWidth="1"/>
    <col min="2" max="3" width="15.3984375" bestFit="1" customWidth="1"/>
    <col min="4" max="4" width="10.3984375" bestFit="1" customWidth="1"/>
    <col min="5" max="5" width="9.3984375" bestFit="1" customWidth="1"/>
    <col min="6" max="6" width="13.59765625" bestFit="1" customWidth="1"/>
    <col min="7" max="7" width="18.3984375" bestFit="1" customWidth="1"/>
  </cols>
  <sheetData>
    <row r="1" spans="1:7" x14ac:dyDescent="0.45">
      <c r="C1" t="s">
        <v>8</v>
      </c>
      <c r="D1" s="2">
        <v>2000</v>
      </c>
      <c r="E1" s="2">
        <v>1000</v>
      </c>
      <c r="F1" t="s">
        <v>17</v>
      </c>
    </row>
    <row r="2" spans="1:7" x14ac:dyDescent="0.45">
      <c r="C2" t="s">
        <v>9</v>
      </c>
      <c r="D2" s="1">
        <v>160</v>
      </c>
      <c r="E2">
        <v>-50</v>
      </c>
      <c r="F2" s="7">
        <v>0.05</v>
      </c>
    </row>
    <row r="4" spans="1:7" x14ac:dyDescent="0.45">
      <c r="A4" t="s">
        <v>5</v>
      </c>
      <c r="B4" s="5" t="s">
        <v>6</v>
      </c>
      <c r="C4" s="5" t="s">
        <v>10</v>
      </c>
      <c r="D4" s="5" t="s">
        <v>7</v>
      </c>
      <c r="E4" s="5" t="s">
        <v>11</v>
      </c>
      <c r="F4" s="5" t="s">
        <v>13</v>
      </c>
      <c r="G4" s="5"/>
    </row>
    <row r="5" spans="1:7" x14ac:dyDescent="0.45">
      <c r="A5" t="s">
        <v>3</v>
      </c>
      <c r="B5" s="1">
        <v>9000</v>
      </c>
      <c r="C5" s="1">
        <f>SUMPRODUCT(D5:E5,$D$2:$E$2)</f>
        <v>8907.7092474995061</v>
      </c>
      <c r="D5" s="12">
        <f>'March-July'!D5+'March-July'!E5-4</f>
        <v>59</v>
      </c>
      <c r="E5" s="8">
        <v>10.645815050009885</v>
      </c>
      <c r="F5" s="9">
        <f>D5*$F$2</f>
        <v>2.95</v>
      </c>
      <c r="G5" s="9"/>
    </row>
    <row r="6" spans="1:7" x14ac:dyDescent="0.45">
      <c r="A6" t="s">
        <v>4</v>
      </c>
      <c r="B6" s="15">
        <v>10500</v>
      </c>
      <c r="C6" s="1">
        <f>SUMPRODUCT(D6:E6,$D$2:$E$2)</f>
        <v>10500</v>
      </c>
      <c r="D6" s="12">
        <f>D5+E5-F5</f>
        <v>66.695815050009884</v>
      </c>
      <c r="E6" s="8">
        <v>3.4266081600316247</v>
      </c>
      <c r="F6" s="9">
        <f>D6*$F$2</f>
        <v>3.3347907525004943</v>
      </c>
      <c r="G6" s="9"/>
    </row>
    <row r="7" spans="1:7" x14ac:dyDescent="0.45">
      <c r="A7" t="s">
        <v>14</v>
      </c>
      <c r="B7" s="15">
        <v>10500</v>
      </c>
      <c r="C7" s="1">
        <f>SUMPRODUCT(D7:E7,$D$2:$E$2)</f>
        <v>10500</v>
      </c>
      <c r="D7" s="12">
        <f t="shared" ref="D7:D9" si="0">D6+E6-F6</f>
        <v>66.787632457541008</v>
      </c>
      <c r="E7" s="8">
        <v>3.7204238641312202</v>
      </c>
      <c r="F7" s="9">
        <f>D7*$F$2</f>
        <v>3.3393816228770508</v>
      </c>
      <c r="G7" s="9"/>
    </row>
    <row r="8" spans="1:7" x14ac:dyDescent="0.45">
      <c r="A8" t="s">
        <v>15</v>
      </c>
      <c r="B8" s="15">
        <v>10500</v>
      </c>
      <c r="C8" s="1">
        <f>SUMPRODUCT(D8:E8,$D$2:$E$2)</f>
        <v>10499.999999999998</v>
      </c>
      <c r="D8" s="12">
        <f t="shared" si="0"/>
        <v>67.168674698795172</v>
      </c>
      <c r="E8" s="8">
        <v>4.9397590361445802</v>
      </c>
      <c r="F8" s="9">
        <f>D8*$F$2</f>
        <v>3.3584337349397586</v>
      </c>
      <c r="G8" s="9"/>
    </row>
    <row r="9" spans="1:7" x14ac:dyDescent="0.45">
      <c r="A9" t="s">
        <v>16</v>
      </c>
      <c r="B9" s="15">
        <v>11000</v>
      </c>
      <c r="C9" s="1">
        <f>SUMPRODUCT(D9:E9,$D$2:$E$2)</f>
        <v>11000</v>
      </c>
      <c r="D9" s="12">
        <f t="shared" si="0"/>
        <v>68.75</v>
      </c>
      <c r="E9" s="8">
        <v>0</v>
      </c>
      <c r="F9" s="9">
        <f>D9*$F$2</f>
        <v>3.4375</v>
      </c>
      <c r="G9" s="9"/>
    </row>
    <row r="10" spans="1:7" x14ac:dyDescent="0.45">
      <c r="A10" s="3"/>
      <c r="B10" s="4"/>
      <c r="C10" s="4"/>
      <c r="D10" s="3">
        <f>SUM(D5:D9)</f>
        <v>328.40212220634606</v>
      </c>
      <c r="E10" s="3">
        <f>SUM(E5:E9)</f>
        <v>22.73260611031731</v>
      </c>
    </row>
    <row r="11" spans="1:7" x14ac:dyDescent="0.45">
      <c r="E11" s="5" t="s">
        <v>12</v>
      </c>
      <c r="F11" s="6">
        <f>SUMPRODUCT(D10:E10,D1:E1)</f>
        <v>679536.85052300943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Jan-May</vt:lpstr>
      <vt:lpstr>Feb-June</vt:lpstr>
      <vt:lpstr>March-July</vt:lpstr>
      <vt:lpstr>April - August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Ohlmann, Jeffrey W</cp:lastModifiedBy>
  <dcterms:created xsi:type="dcterms:W3CDTF">2016-02-29T23:50:36Z</dcterms:created>
  <dcterms:modified xsi:type="dcterms:W3CDTF">2017-10-19T23:22:01Z</dcterms:modified>
</cp:coreProperties>
</file>