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5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7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8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9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10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11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61fcc813062f3b7/Documents/PhD Year 3/Eel health assessments and BDS/Keadby/Data for metrics/"/>
    </mc:Choice>
  </mc:AlternateContent>
  <xr:revisionPtr revIDLastSave="433" documentId="8_{4EE69021-129D-409F-B669-CED59ACAB12E}" xr6:coauthVersionLast="47" xr6:coauthVersionMax="47" xr10:uidLastSave="{8AABAEB8-C579-4261-AC8A-CC3C182C6CAC}"/>
  <bookViews>
    <workbookView xWindow="28680" yWindow="-120" windowWidth="29040" windowHeight="15720" xr2:uid="{C25B449F-0958-4598-85F4-EB706C810E43}"/>
  </bookViews>
  <sheets>
    <sheet name="Deployment_Overview" sheetId="1" r:id="rId1"/>
    <sheet name="Kruskal_Wallis" sheetId="2" r:id="rId2"/>
    <sheet name="Bar Plot" sheetId="4" r:id="rId3"/>
    <sheet name="pressure ranges" sheetId="5" r:id="rId4"/>
    <sheet name="nadir and PRC" sheetId="6" r:id="rId5"/>
    <sheet name="LRPC" sheetId="7" r:id="rId6"/>
    <sheet name="BP vs BDS" sheetId="8" r:id="rId7"/>
    <sheet name="Eel_Normalized" sheetId="9" r:id="rId8"/>
    <sheet name="BDS_Normalized" sheetId="10" r:id="rId9"/>
    <sheet name="BA acc" sheetId="11" r:id="rId10"/>
    <sheet name="BA pres" sheetId="12" r:id="rId11"/>
    <sheet name="FBS vs FBS" sheetId="14" r:id="rId12"/>
    <sheet name="BDS vs BDS" sheetId="15" r:id="rId13"/>
    <sheet name="figures" sheetId="17" r:id="rId14"/>
  </sheets>
  <definedNames>
    <definedName name="_xlnm._FilterDatabase" localSheetId="9" hidden="1">'BA acc'!$D$1:$D$106</definedName>
    <definedName name="_xlnm._FilterDatabase" localSheetId="10" hidden="1">'BA pres'!$D$1:$D$106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R3" i="15" l="1"/>
  <c r="AR4" i="15"/>
  <c r="AR5" i="15"/>
  <c r="AR6" i="15"/>
  <c r="AR7" i="15"/>
  <c r="AR8" i="15"/>
  <c r="AR9" i="15"/>
  <c r="AR10" i="15"/>
  <c r="AR11" i="15"/>
  <c r="AR12" i="15"/>
  <c r="AR13" i="15"/>
  <c r="AR14" i="15"/>
  <c r="AR15" i="15"/>
  <c r="AR16" i="15"/>
  <c r="AR17" i="15"/>
  <c r="AR18" i="15"/>
  <c r="AR19" i="15"/>
  <c r="AR20" i="15"/>
  <c r="AR21" i="15"/>
  <c r="AR22" i="15"/>
  <c r="AR23" i="15"/>
  <c r="AR24" i="15"/>
  <c r="AR25" i="15"/>
  <c r="AR26" i="15"/>
  <c r="AR27" i="15"/>
  <c r="AR28" i="15"/>
  <c r="AR29" i="15"/>
  <c r="AR30" i="15"/>
  <c r="AR31" i="15"/>
  <c r="AR32" i="15"/>
  <c r="AR33" i="15"/>
  <c r="AR34" i="15"/>
  <c r="AR35" i="15"/>
  <c r="AR36" i="15"/>
  <c r="AR37" i="15"/>
  <c r="AR38" i="15"/>
  <c r="AR39" i="15"/>
  <c r="AR40" i="15"/>
  <c r="AR41" i="15"/>
  <c r="AR42" i="15"/>
  <c r="AR43" i="15"/>
  <c r="AR44" i="15"/>
  <c r="AR45" i="15"/>
  <c r="AR46" i="15"/>
  <c r="AR47" i="15"/>
  <c r="AR48" i="15"/>
  <c r="AR49" i="15"/>
  <c r="AR50" i="15"/>
  <c r="AR51" i="15"/>
  <c r="AR52" i="15"/>
  <c r="AR53" i="15"/>
  <c r="AR54" i="15"/>
  <c r="AR55" i="15"/>
  <c r="AR56" i="15"/>
  <c r="AR57" i="15"/>
  <c r="AR58" i="15"/>
  <c r="AR59" i="15"/>
  <c r="AR60" i="15"/>
  <c r="AR61" i="15"/>
  <c r="AR62" i="15"/>
  <c r="AR63" i="15"/>
  <c r="AR64" i="15"/>
  <c r="AR65" i="15"/>
  <c r="AR66" i="15"/>
  <c r="AR67" i="15"/>
  <c r="AR68" i="15"/>
  <c r="AR69" i="15"/>
  <c r="AR70" i="15"/>
  <c r="AR71" i="15"/>
  <c r="AR72" i="15"/>
  <c r="AR73" i="15"/>
  <c r="AR74" i="15"/>
  <c r="AR75" i="15"/>
  <c r="AR76" i="15"/>
  <c r="AR77" i="15"/>
  <c r="AR78" i="15"/>
  <c r="AR79" i="15"/>
  <c r="AR80" i="15"/>
  <c r="AR81" i="15"/>
  <c r="AR82" i="15"/>
  <c r="AR83" i="15"/>
  <c r="AR84" i="15"/>
  <c r="AR85" i="15"/>
  <c r="AR86" i="15"/>
  <c r="AR87" i="15"/>
  <c r="AR88" i="15"/>
  <c r="AR89" i="15"/>
  <c r="AR90" i="15"/>
  <c r="AR91" i="15"/>
  <c r="AR92" i="15"/>
  <c r="AR93" i="15"/>
  <c r="AR94" i="15"/>
  <c r="AR95" i="15"/>
  <c r="AR96" i="15"/>
  <c r="AR97" i="15"/>
  <c r="AR98" i="15"/>
  <c r="AR99" i="15"/>
  <c r="AR100" i="15"/>
  <c r="AR101" i="15"/>
  <c r="AQ3" i="15"/>
  <c r="AQ4" i="15"/>
  <c r="AQ5" i="15"/>
  <c r="AQ6" i="15"/>
  <c r="AQ7" i="15"/>
  <c r="AQ8" i="15"/>
  <c r="AQ9" i="15"/>
  <c r="AQ10" i="15"/>
  <c r="AQ11" i="15"/>
  <c r="AQ12" i="15"/>
  <c r="AQ13" i="15"/>
  <c r="AQ14" i="15"/>
  <c r="AQ15" i="15"/>
  <c r="AQ16" i="15"/>
  <c r="AQ17" i="15"/>
  <c r="AQ18" i="15"/>
  <c r="AQ19" i="15"/>
  <c r="AQ20" i="15"/>
  <c r="AQ21" i="15"/>
  <c r="AQ22" i="15"/>
  <c r="AQ23" i="15"/>
  <c r="AQ24" i="15"/>
  <c r="AQ25" i="15"/>
  <c r="AQ26" i="15"/>
  <c r="AQ27" i="15"/>
  <c r="AQ28" i="15"/>
  <c r="AQ29" i="15"/>
  <c r="AQ30" i="15"/>
  <c r="AQ31" i="15"/>
  <c r="AQ32" i="15"/>
  <c r="AQ33" i="15"/>
  <c r="AQ34" i="15"/>
  <c r="AQ35" i="15"/>
  <c r="AQ36" i="15"/>
  <c r="AQ37" i="15"/>
  <c r="AQ38" i="15"/>
  <c r="AQ39" i="15"/>
  <c r="AQ40" i="15"/>
  <c r="AQ41" i="15"/>
  <c r="AQ42" i="15"/>
  <c r="AQ43" i="15"/>
  <c r="AQ44" i="15"/>
  <c r="AQ45" i="15"/>
  <c r="AQ46" i="15"/>
  <c r="AQ47" i="15"/>
  <c r="AQ48" i="15"/>
  <c r="AQ49" i="15"/>
  <c r="AQ50" i="15"/>
  <c r="AQ51" i="15"/>
  <c r="AQ52" i="15"/>
  <c r="AQ53" i="15"/>
  <c r="AQ54" i="15"/>
  <c r="AQ55" i="15"/>
  <c r="AQ56" i="15"/>
  <c r="AQ57" i="15"/>
  <c r="AQ58" i="15"/>
  <c r="AQ59" i="15"/>
  <c r="AQ60" i="15"/>
  <c r="AQ61" i="15"/>
  <c r="AQ62" i="15"/>
  <c r="AQ63" i="15"/>
  <c r="AQ64" i="15"/>
  <c r="AQ65" i="15"/>
  <c r="AQ66" i="15"/>
  <c r="AQ67" i="15"/>
  <c r="AQ68" i="15"/>
  <c r="AQ69" i="15"/>
  <c r="AQ70" i="15"/>
  <c r="AQ71" i="15"/>
  <c r="AQ72" i="15"/>
  <c r="AQ73" i="15"/>
  <c r="AQ74" i="15"/>
  <c r="AQ75" i="15"/>
  <c r="AQ76" i="15"/>
  <c r="AQ77" i="15"/>
  <c r="AQ78" i="15"/>
  <c r="AQ79" i="15"/>
  <c r="AQ80" i="15"/>
  <c r="AQ81" i="15"/>
  <c r="AQ82" i="15"/>
  <c r="AQ83" i="15"/>
  <c r="AQ84" i="15"/>
  <c r="AQ85" i="15"/>
  <c r="AQ86" i="15"/>
  <c r="AQ87" i="15"/>
  <c r="AQ88" i="15"/>
  <c r="AQ89" i="15"/>
  <c r="AQ90" i="15"/>
  <c r="AQ91" i="15"/>
  <c r="AQ92" i="15"/>
  <c r="AQ93" i="15"/>
  <c r="AQ94" i="15"/>
  <c r="AQ95" i="15"/>
  <c r="AQ96" i="15"/>
  <c r="AQ97" i="15"/>
  <c r="AQ98" i="15"/>
  <c r="AQ99" i="15"/>
  <c r="AQ100" i="15"/>
  <c r="AQ101" i="15"/>
  <c r="AP3" i="15"/>
  <c r="AP4" i="15"/>
  <c r="AP5" i="15"/>
  <c r="AP6" i="15"/>
  <c r="AP7" i="15"/>
  <c r="AP8" i="15"/>
  <c r="AP9" i="15"/>
  <c r="AP10" i="15"/>
  <c r="AP11" i="15"/>
  <c r="AP12" i="15"/>
  <c r="AP13" i="15"/>
  <c r="AP14" i="15"/>
  <c r="AP15" i="15"/>
  <c r="AP16" i="15"/>
  <c r="AP17" i="15"/>
  <c r="AP18" i="15"/>
  <c r="AP19" i="15"/>
  <c r="AP20" i="15"/>
  <c r="AP21" i="15"/>
  <c r="AP22" i="15"/>
  <c r="AP23" i="15"/>
  <c r="AP24" i="15"/>
  <c r="AP25" i="15"/>
  <c r="AP26" i="15"/>
  <c r="AP27" i="15"/>
  <c r="AP28" i="15"/>
  <c r="AP29" i="15"/>
  <c r="AP30" i="15"/>
  <c r="AP31" i="15"/>
  <c r="AP32" i="15"/>
  <c r="AP33" i="15"/>
  <c r="AP34" i="15"/>
  <c r="AP35" i="15"/>
  <c r="AP36" i="15"/>
  <c r="AP37" i="15"/>
  <c r="AP38" i="15"/>
  <c r="AP39" i="15"/>
  <c r="AP40" i="15"/>
  <c r="AP41" i="15"/>
  <c r="AP42" i="15"/>
  <c r="AP43" i="15"/>
  <c r="AP44" i="15"/>
  <c r="AP45" i="15"/>
  <c r="AP46" i="15"/>
  <c r="AP47" i="15"/>
  <c r="AP48" i="15"/>
  <c r="AP49" i="15"/>
  <c r="AP50" i="15"/>
  <c r="AP51" i="15"/>
  <c r="AP52" i="15"/>
  <c r="AP53" i="15"/>
  <c r="AP54" i="15"/>
  <c r="AP55" i="15"/>
  <c r="AP56" i="15"/>
  <c r="AP57" i="15"/>
  <c r="AP58" i="15"/>
  <c r="AP59" i="15"/>
  <c r="AP60" i="15"/>
  <c r="AP61" i="15"/>
  <c r="AP62" i="15"/>
  <c r="AP63" i="15"/>
  <c r="AP64" i="15"/>
  <c r="AP65" i="15"/>
  <c r="AP66" i="15"/>
  <c r="AP67" i="15"/>
  <c r="AP68" i="15"/>
  <c r="AP69" i="15"/>
  <c r="AP70" i="15"/>
  <c r="AP71" i="15"/>
  <c r="AP72" i="15"/>
  <c r="AP73" i="15"/>
  <c r="AP74" i="15"/>
  <c r="AP75" i="15"/>
  <c r="AP76" i="15"/>
  <c r="AP77" i="15"/>
  <c r="AP78" i="15"/>
  <c r="AP79" i="15"/>
  <c r="AP80" i="15"/>
  <c r="AP81" i="15"/>
  <c r="AP82" i="15"/>
  <c r="AP83" i="15"/>
  <c r="AP84" i="15"/>
  <c r="AP85" i="15"/>
  <c r="AP86" i="15"/>
  <c r="AP87" i="15"/>
  <c r="AP88" i="15"/>
  <c r="AP89" i="15"/>
  <c r="AP90" i="15"/>
  <c r="AP91" i="15"/>
  <c r="AP92" i="15"/>
  <c r="AP93" i="15"/>
  <c r="AP94" i="15"/>
  <c r="AP95" i="15"/>
  <c r="AP96" i="15"/>
  <c r="AP97" i="15"/>
  <c r="AP98" i="15"/>
  <c r="AP99" i="15"/>
  <c r="AP100" i="15"/>
  <c r="AP101" i="15"/>
  <c r="AO3" i="15"/>
  <c r="AO4" i="15"/>
  <c r="AO5" i="15"/>
  <c r="AO6" i="15"/>
  <c r="AO7" i="15"/>
  <c r="AO8" i="15"/>
  <c r="AO9" i="15"/>
  <c r="AO10" i="15"/>
  <c r="AO11" i="15"/>
  <c r="AO12" i="15"/>
  <c r="AO13" i="15"/>
  <c r="AO14" i="15"/>
  <c r="AO15" i="15"/>
  <c r="AO16" i="15"/>
  <c r="AO17" i="15"/>
  <c r="AO18" i="15"/>
  <c r="AO19" i="15"/>
  <c r="AO20" i="15"/>
  <c r="AO21" i="15"/>
  <c r="AO22" i="15"/>
  <c r="AO23" i="15"/>
  <c r="AO24" i="15"/>
  <c r="AO25" i="15"/>
  <c r="AO26" i="15"/>
  <c r="AO27" i="15"/>
  <c r="AO28" i="15"/>
  <c r="AO29" i="15"/>
  <c r="AO30" i="15"/>
  <c r="AO31" i="15"/>
  <c r="AO32" i="15"/>
  <c r="AO33" i="15"/>
  <c r="AO34" i="15"/>
  <c r="AO35" i="15"/>
  <c r="AO36" i="15"/>
  <c r="AO37" i="15"/>
  <c r="AO38" i="15"/>
  <c r="AO39" i="15"/>
  <c r="AO40" i="15"/>
  <c r="AO41" i="15"/>
  <c r="AO42" i="15"/>
  <c r="AO43" i="15"/>
  <c r="AO44" i="15"/>
  <c r="AO45" i="15"/>
  <c r="AO46" i="15"/>
  <c r="AO47" i="15"/>
  <c r="AO48" i="15"/>
  <c r="AO49" i="15"/>
  <c r="AO50" i="15"/>
  <c r="AO51" i="15"/>
  <c r="AO52" i="15"/>
  <c r="AO53" i="15"/>
  <c r="AO54" i="15"/>
  <c r="AO55" i="15"/>
  <c r="AO56" i="15"/>
  <c r="AO57" i="15"/>
  <c r="AO58" i="15"/>
  <c r="AO59" i="15"/>
  <c r="AO60" i="15"/>
  <c r="AO61" i="15"/>
  <c r="AO62" i="15"/>
  <c r="AO63" i="15"/>
  <c r="AO64" i="15"/>
  <c r="AO65" i="15"/>
  <c r="AO66" i="15"/>
  <c r="AO67" i="15"/>
  <c r="AO68" i="15"/>
  <c r="AO69" i="15"/>
  <c r="AO70" i="15"/>
  <c r="AO71" i="15"/>
  <c r="AO72" i="15"/>
  <c r="AO73" i="15"/>
  <c r="AO74" i="15"/>
  <c r="AO75" i="15"/>
  <c r="AO76" i="15"/>
  <c r="AO77" i="15"/>
  <c r="AO78" i="15"/>
  <c r="AO79" i="15"/>
  <c r="AO80" i="15"/>
  <c r="AO81" i="15"/>
  <c r="AO82" i="15"/>
  <c r="AO83" i="15"/>
  <c r="AO84" i="15"/>
  <c r="AO85" i="15"/>
  <c r="AO86" i="15"/>
  <c r="AO87" i="15"/>
  <c r="AO88" i="15"/>
  <c r="AO89" i="15"/>
  <c r="AO90" i="15"/>
  <c r="AO91" i="15"/>
  <c r="AO92" i="15"/>
  <c r="AO93" i="15"/>
  <c r="AO94" i="15"/>
  <c r="AO95" i="15"/>
  <c r="AO96" i="15"/>
  <c r="AO97" i="15"/>
  <c r="AO98" i="15"/>
  <c r="AO99" i="15"/>
  <c r="AO100" i="15"/>
  <c r="AO101" i="15"/>
  <c r="AN3" i="15"/>
  <c r="AN4" i="15"/>
  <c r="AN5" i="15"/>
  <c r="AN6" i="15"/>
  <c r="AN7" i="15"/>
  <c r="AN8" i="15"/>
  <c r="AN9" i="15"/>
  <c r="AN10" i="15"/>
  <c r="AN11" i="15"/>
  <c r="AN12" i="15"/>
  <c r="AN13" i="15"/>
  <c r="AN14" i="15"/>
  <c r="AN15" i="15"/>
  <c r="AN16" i="15"/>
  <c r="AN17" i="15"/>
  <c r="AN18" i="15"/>
  <c r="AN19" i="15"/>
  <c r="AN20" i="15"/>
  <c r="AN21" i="15"/>
  <c r="AN22" i="15"/>
  <c r="AN23" i="15"/>
  <c r="AN24" i="15"/>
  <c r="AN25" i="15"/>
  <c r="AN26" i="15"/>
  <c r="AN27" i="15"/>
  <c r="AN28" i="15"/>
  <c r="AN29" i="15"/>
  <c r="AN30" i="15"/>
  <c r="AN31" i="15"/>
  <c r="AN32" i="15"/>
  <c r="AN33" i="15"/>
  <c r="AN34" i="15"/>
  <c r="AN35" i="15"/>
  <c r="AN36" i="15"/>
  <c r="AN37" i="15"/>
  <c r="AN38" i="15"/>
  <c r="AN39" i="15"/>
  <c r="AN40" i="15"/>
  <c r="AN41" i="15"/>
  <c r="AN42" i="15"/>
  <c r="AN43" i="15"/>
  <c r="AN44" i="15"/>
  <c r="AN45" i="15"/>
  <c r="AN46" i="15"/>
  <c r="AN47" i="15"/>
  <c r="AN48" i="15"/>
  <c r="AN49" i="15"/>
  <c r="AN50" i="15"/>
  <c r="AN51" i="15"/>
  <c r="AN52" i="15"/>
  <c r="AN53" i="15"/>
  <c r="AN54" i="15"/>
  <c r="AN55" i="15"/>
  <c r="AN56" i="15"/>
  <c r="AN57" i="15"/>
  <c r="AN58" i="15"/>
  <c r="AN59" i="15"/>
  <c r="AN60" i="15"/>
  <c r="AN61" i="15"/>
  <c r="AN62" i="15"/>
  <c r="AN63" i="15"/>
  <c r="AN64" i="15"/>
  <c r="AN65" i="15"/>
  <c r="AN66" i="15"/>
  <c r="AN67" i="15"/>
  <c r="AN68" i="15"/>
  <c r="AN69" i="15"/>
  <c r="AN70" i="15"/>
  <c r="AN71" i="15"/>
  <c r="AN72" i="15"/>
  <c r="AN73" i="15"/>
  <c r="AN74" i="15"/>
  <c r="AN75" i="15"/>
  <c r="AN76" i="15"/>
  <c r="AN77" i="15"/>
  <c r="AN78" i="15"/>
  <c r="AN79" i="15"/>
  <c r="AN80" i="15"/>
  <c r="AN81" i="15"/>
  <c r="AN82" i="15"/>
  <c r="AN83" i="15"/>
  <c r="AN84" i="15"/>
  <c r="AN85" i="15"/>
  <c r="AN86" i="15"/>
  <c r="AN87" i="15"/>
  <c r="AN88" i="15"/>
  <c r="AN89" i="15"/>
  <c r="AN90" i="15"/>
  <c r="AN91" i="15"/>
  <c r="AN92" i="15"/>
  <c r="AN93" i="15"/>
  <c r="AN94" i="15"/>
  <c r="AN95" i="15"/>
  <c r="AN96" i="15"/>
  <c r="AN97" i="15"/>
  <c r="AN98" i="15"/>
  <c r="AN99" i="15"/>
  <c r="AN100" i="15"/>
  <c r="AN101" i="15"/>
  <c r="AM3" i="15"/>
  <c r="AM4" i="15"/>
  <c r="AM5" i="15"/>
  <c r="AM6" i="15"/>
  <c r="AM7" i="15"/>
  <c r="AM8" i="15"/>
  <c r="AM9" i="15"/>
  <c r="AM10" i="15"/>
  <c r="AM11" i="15"/>
  <c r="AM12" i="15"/>
  <c r="AM13" i="15"/>
  <c r="AM14" i="15"/>
  <c r="AM15" i="15"/>
  <c r="AM16" i="15"/>
  <c r="AM17" i="15"/>
  <c r="AM18" i="15"/>
  <c r="AM19" i="15"/>
  <c r="AM20" i="15"/>
  <c r="AM21" i="15"/>
  <c r="AM22" i="15"/>
  <c r="AM23" i="15"/>
  <c r="AM24" i="15"/>
  <c r="AM25" i="15"/>
  <c r="AM26" i="15"/>
  <c r="AM27" i="15"/>
  <c r="AM28" i="15"/>
  <c r="AM29" i="15"/>
  <c r="AM30" i="15"/>
  <c r="AM31" i="15"/>
  <c r="AM32" i="15"/>
  <c r="AM33" i="15"/>
  <c r="AM34" i="15"/>
  <c r="AM35" i="15"/>
  <c r="AM36" i="15"/>
  <c r="AM37" i="15"/>
  <c r="AM38" i="15"/>
  <c r="AM39" i="15"/>
  <c r="AM40" i="15"/>
  <c r="AM41" i="15"/>
  <c r="AM42" i="15"/>
  <c r="AM43" i="15"/>
  <c r="AM44" i="15"/>
  <c r="AM45" i="15"/>
  <c r="AM46" i="15"/>
  <c r="AM47" i="15"/>
  <c r="AM48" i="15"/>
  <c r="AM49" i="15"/>
  <c r="AM50" i="15"/>
  <c r="AM51" i="15"/>
  <c r="AM52" i="15"/>
  <c r="AM53" i="15"/>
  <c r="AM54" i="15"/>
  <c r="AM55" i="15"/>
  <c r="AM56" i="15"/>
  <c r="AM57" i="15"/>
  <c r="AM58" i="15"/>
  <c r="AM59" i="15"/>
  <c r="AM60" i="15"/>
  <c r="AM61" i="15"/>
  <c r="AM62" i="15"/>
  <c r="AM63" i="15"/>
  <c r="AM64" i="15"/>
  <c r="AM65" i="15"/>
  <c r="AM66" i="15"/>
  <c r="AM67" i="15"/>
  <c r="AM68" i="15"/>
  <c r="AM69" i="15"/>
  <c r="AM70" i="15"/>
  <c r="AM71" i="15"/>
  <c r="AM72" i="15"/>
  <c r="AM73" i="15"/>
  <c r="AM74" i="15"/>
  <c r="AM75" i="15"/>
  <c r="AM76" i="15"/>
  <c r="AM77" i="15"/>
  <c r="AM78" i="15"/>
  <c r="AM79" i="15"/>
  <c r="AM80" i="15"/>
  <c r="AM81" i="15"/>
  <c r="AM82" i="15"/>
  <c r="AM83" i="15"/>
  <c r="AM84" i="15"/>
  <c r="AM85" i="15"/>
  <c r="AM86" i="15"/>
  <c r="AM87" i="15"/>
  <c r="AM88" i="15"/>
  <c r="AM89" i="15"/>
  <c r="AM90" i="15"/>
  <c r="AM91" i="15"/>
  <c r="AM92" i="15"/>
  <c r="AM93" i="15"/>
  <c r="AM94" i="15"/>
  <c r="AM95" i="15"/>
  <c r="AM96" i="15"/>
  <c r="AM97" i="15"/>
  <c r="AM98" i="15"/>
  <c r="AM99" i="15"/>
  <c r="AM100" i="15"/>
  <c r="AM101" i="15"/>
  <c r="AL3" i="15"/>
  <c r="AL4" i="15"/>
  <c r="AL5" i="15"/>
  <c r="AL6" i="15"/>
  <c r="AL7" i="15"/>
  <c r="AL8" i="15"/>
  <c r="AL9" i="15"/>
  <c r="AL10" i="15"/>
  <c r="AL11" i="15"/>
  <c r="AL12" i="15"/>
  <c r="AL13" i="15"/>
  <c r="AL14" i="15"/>
  <c r="AL15" i="15"/>
  <c r="AL16" i="15"/>
  <c r="AL17" i="15"/>
  <c r="AL18" i="15"/>
  <c r="AL19" i="15"/>
  <c r="AL20" i="15"/>
  <c r="AL21" i="15"/>
  <c r="AL22" i="15"/>
  <c r="AL23" i="15"/>
  <c r="AL24" i="15"/>
  <c r="AL25" i="15"/>
  <c r="AL26" i="15"/>
  <c r="AL27" i="15"/>
  <c r="AL28" i="15"/>
  <c r="AL29" i="15"/>
  <c r="AL30" i="15"/>
  <c r="AL31" i="15"/>
  <c r="AL32" i="15"/>
  <c r="AL33" i="15"/>
  <c r="AL34" i="15"/>
  <c r="AL35" i="15"/>
  <c r="AL36" i="15"/>
  <c r="AL37" i="15"/>
  <c r="AL38" i="15"/>
  <c r="AL39" i="15"/>
  <c r="AL40" i="15"/>
  <c r="AL41" i="15"/>
  <c r="AL42" i="15"/>
  <c r="AL43" i="15"/>
  <c r="AL44" i="15"/>
  <c r="AL45" i="15"/>
  <c r="AL46" i="15"/>
  <c r="AL47" i="15"/>
  <c r="AL48" i="15"/>
  <c r="AL49" i="15"/>
  <c r="AL50" i="15"/>
  <c r="AL51" i="15"/>
  <c r="AL52" i="15"/>
  <c r="AL53" i="15"/>
  <c r="AL54" i="15"/>
  <c r="AL55" i="15"/>
  <c r="AL56" i="15"/>
  <c r="AL57" i="15"/>
  <c r="AL58" i="15"/>
  <c r="AL59" i="15"/>
  <c r="AL60" i="15"/>
  <c r="AL61" i="15"/>
  <c r="AL62" i="15"/>
  <c r="AL63" i="15"/>
  <c r="AL64" i="15"/>
  <c r="AL65" i="15"/>
  <c r="AL66" i="15"/>
  <c r="AL67" i="15"/>
  <c r="AL68" i="15"/>
  <c r="AL69" i="15"/>
  <c r="AL70" i="15"/>
  <c r="AL71" i="15"/>
  <c r="AL72" i="15"/>
  <c r="AL73" i="15"/>
  <c r="AL74" i="15"/>
  <c r="AL75" i="15"/>
  <c r="AL76" i="15"/>
  <c r="AL77" i="15"/>
  <c r="AL78" i="15"/>
  <c r="AL79" i="15"/>
  <c r="AL80" i="15"/>
  <c r="AL81" i="15"/>
  <c r="AL82" i="15"/>
  <c r="AL83" i="15"/>
  <c r="AL84" i="15"/>
  <c r="AL85" i="15"/>
  <c r="AL86" i="15"/>
  <c r="AL87" i="15"/>
  <c r="AL88" i="15"/>
  <c r="AL89" i="15"/>
  <c r="AL90" i="15"/>
  <c r="AL91" i="15"/>
  <c r="AL92" i="15"/>
  <c r="AL93" i="15"/>
  <c r="AL94" i="15"/>
  <c r="AL95" i="15"/>
  <c r="AL96" i="15"/>
  <c r="AL97" i="15"/>
  <c r="AL98" i="15"/>
  <c r="AL99" i="15"/>
  <c r="AL100" i="15"/>
  <c r="AL101" i="15"/>
  <c r="AK3" i="15"/>
  <c r="AK4" i="15"/>
  <c r="AK5" i="15"/>
  <c r="AK6" i="15"/>
  <c r="AK7" i="15"/>
  <c r="AK8" i="15"/>
  <c r="AK9" i="15"/>
  <c r="AK10" i="15"/>
  <c r="AK11" i="15"/>
  <c r="AK12" i="15"/>
  <c r="AK13" i="15"/>
  <c r="AK14" i="15"/>
  <c r="AK15" i="15"/>
  <c r="AK16" i="15"/>
  <c r="AK17" i="15"/>
  <c r="AK18" i="15"/>
  <c r="AK19" i="15"/>
  <c r="AK20" i="15"/>
  <c r="AK21" i="15"/>
  <c r="AK22" i="15"/>
  <c r="AK23" i="15"/>
  <c r="AK24" i="15"/>
  <c r="AK25" i="15"/>
  <c r="AK26" i="15"/>
  <c r="AK27" i="15"/>
  <c r="AK28" i="15"/>
  <c r="AK29" i="15"/>
  <c r="AK30" i="15"/>
  <c r="AK31" i="15"/>
  <c r="AK32" i="15"/>
  <c r="AK33" i="15"/>
  <c r="AK34" i="15"/>
  <c r="AK35" i="15"/>
  <c r="AK36" i="15"/>
  <c r="AK37" i="15"/>
  <c r="AK38" i="15"/>
  <c r="AK39" i="15"/>
  <c r="AK40" i="15"/>
  <c r="AK41" i="15"/>
  <c r="AK42" i="15"/>
  <c r="AK43" i="15"/>
  <c r="AK44" i="15"/>
  <c r="AK45" i="15"/>
  <c r="AK46" i="15"/>
  <c r="AK47" i="15"/>
  <c r="AK48" i="15"/>
  <c r="AK49" i="15"/>
  <c r="AK50" i="15"/>
  <c r="AK51" i="15"/>
  <c r="AK52" i="15"/>
  <c r="AK53" i="15"/>
  <c r="AK54" i="15"/>
  <c r="AK55" i="15"/>
  <c r="AK56" i="15"/>
  <c r="AK57" i="15"/>
  <c r="AK58" i="15"/>
  <c r="AK59" i="15"/>
  <c r="AK60" i="15"/>
  <c r="AK61" i="15"/>
  <c r="AK62" i="15"/>
  <c r="AK63" i="15"/>
  <c r="AK64" i="15"/>
  <c r="AK65" i="15"/>
  <c r="AK66" i="15"/>
  <c r="AK67" i="15"/>
  <c r="AK68" i="15"/>
  <c r="AK69" i="15"/>
  <c r="AK70" i="15"/>
  <c r="AK71" i="15"/>
  <c r="AK72" i="15"/>
  <c r="AK73" i="15"/>
  <c r="AK74" i="15"/>
  <c r="AK75" i="15"/>
  <c r="AK76" i="15"/>
  <c r="AK77" i="15"/>
  <c r="AK78" i="15"/>
  <c r="AK79" i="15"/>
  <c r="AK80" i="15"/>
  <c r="AK81" i="15"/>
  <c r="AK82" i="15"/>
  <c r="AK83" i="15"/>
  <c r="AK84" i="15"/>
  <c r="AK85" i="15"/>
  <c r="AK86" i="15"/>
  <c r="AK87" i="15"/>
  <c r="AK88" i="15"/>
  <c r="AK89" i="15"/>
  <c r="AK90" i="15"/>
  <c r="AK91" i="15"/>
  <c r="AK92" i="15"/>
  <c r="AK93" i="15"/>
  <c r="AK94" i="15"/>
  <c r="AK95" i="15"/>
  <c r="AK96" i="15"/>
  <c r="AK97" i="15"/>
  <c r="AK98" i="15"/>
  <c r="AK99" i="15"/>
  <c r="AK100" i="15"/>
  <c r="AK101" i="15"/>
  <c r="AJ3" i="15"/>
  <c r="AJ4" i="15"/>
  <c r="AJ5" i="15"/>
  <c r="AJ6" i="15"/>
  <c r="AJ7" i="15"/>
  <c r="AJ8" i="15"/>
  <c r="AJ9" i="15"/>
  <c r="AJ10" i="15"/>
  <c r="AJ11" i="15"/>
  <c r="AJ12" i="15"/>
  <c r="AJ13" i="15"/>
  <c r="AJ14" i="15"/>
  <c r="AJ15" i="15"/>
  <c r="AJ16" i="15"/>
  <c r="AJ17" i="15"/>
  <c r="AJ18" i="15"/>
  <c r="AJ19" i="15"/>
  <c r="AJ20" i="15"/>
  <c r="AJ21" i="15"/>
  <c r="AJ22" i="15"/>
  <c r="AJ23" i="15"/>
  <c r="AJ24" i="15"/>
  <c r="AJ25" i="15"/>
  <c r="AJ26" i="15"/>
  <c r="AJ27" i="15"/>
  <c r="AJ28" i="15"/>
  <c r="AJ29" i="15"/>
  <c r="AJ30" i="15"/>
  <c r="AJ31" i="15"/>
  <c r="AJ32" i="15"/>
  <c r="AJ33" i="15"/>
  <c r="AJ34" i="15"/>
  <c r="AJ35" i="15"/>
  <c r="AJ36" i="15"/>
  <c r="AJ37" i="15"/>
  <c r="AJ38" i="15"/>
  <c r="AJ39" i="15"/>
  <c r="AJ40" i="15"/>
  <c r="AJ41" i="15"/>
  <c r="AJ42" i="15"/>
  <c r="AJ43" i="15"/>
  <c r="AJ44" i="15"/>
  <c r="AJ45" i="15"/>
  <c r="AJ46" i="15"/>
  <c r="AJ47" i="15"/>
  <c r="AJ48" i="15"/>
  <c r="AJ49" i="15"/>
  <c r="AJ50" i="15"/>
  <c r="AJ51" i="15"/>
  <c r="AJ52" i="15"/>
  <c r="AJ53" i="15"/>
  <c r="AJ54" i="15"/>
  <c r="AJ55" i="15"/>
  <c r="AJ56" i="15"/>
  <c r="AJ57" i="15"/>
  <c r="AJ58" i="15"/>
  <c r="AJ59" i="15"/>
  <c r="AJ60" i="15"/>
  <c r="AJ61" i="15"/>
  <c r="AJ62" i="15"/>
  <c r="AJ63" i="15"/>
  <c r="AJ64" i="15"/>
  <c r="AJ65" i="15"/>
  <c r="AJ66" i="15"/>
  <c r="AJ67" i="15"/>
  <c r="AJ68" i="15"/>
  <c r="AJ69" i="15"/>
  <c r="AJ70" i="15"/>
  <c r="AJ71" i="15"/>
  <c r="AJ72" i="15"/>
  <c r="AJ73" i="15"/>
  <c r="AJ74" i="15"/>
  <c r="AJ75" i="15"/>
  <c r="AJ76" i="15"/>
  <c r="AJ77" i="15"/>
  <c r="AJ78" i="15"/>
  <c r="AJ79" i="15"/>
  <c r="AJ80" i="15"/>
  <c r="AJ81" i="15"/>
  <c r="AJ82" i="15"/>
  <c r="AJ83" i="15"/>
  <c r="AJ84" i="15"/>
  <c r="AJ85" i="15"/>
  <c r="AJ86" i="15"/>
  <c r="AJ87" i="15"/>
  <c r="AJ88" i="15"/>
  <c r="AJ89" i="15"/>
  <c r="AJ90" i="15"/>
  <c r="AJ91" i="15"/>
  <c r="AJ92" i="15"/>
  <c r="AJ93" i="15"/>
  <c r="AJ94" i="15"/>
  <c r="AJ95" i="15"/>
  <c r="AJ96" i="15"/>
  <c r="AJ97" i="15"/>
  <c r="AJ98" i="15"/>
  <c r="AJ99" i="15"/>
  <c r="AJ100" i="15"/>
  <c r="AJ101" i="15"/>
  <c r="AI3" i="15"/>
  <c r="AI4" i="15"/>
  <c r="AI5" i="15"/>
  <c r="AI6" i="15"/>
  <c r="AI7" i="15"/>
  <c r="AI8" i="15"/>
  <c r="AI9" i="15"/>
  <c r="AI10" i="15"/>
  <c r="AI11" i="15"/>
  <c r="AI12" i="15"/>
  <c r="AI13" i="15"/>
  <c r="AI14" i="15"/>
  <c r="AI15" i="15"/>
  <c r="AI16" i="15"/>
  <c r="AI17" i="15"/>
  <c r="AI18" i="15"/>
  <c r="AI19" i="15"/>
  <c r="AI20" i="15"/>
  <c r="AI21" i="15"/>
  <c r="AI22" i="15"/>
  <c r="AI23" i="15"/>
  <c r="AI24" i="15"/>
  <c r="AI25" i="15"/>
  <c r="AI26" i="15"/>
  <c r="AI27" i="15"/>
  <c r="AI28" i="15"/>
  <c r="AI29" i="15"/>
  <c r="AI30" i="15"/>
  <c r="AI31" i="15"/>
  <c r="AI32" i="15"/>
  <c r="AI33" i="15"/>
  <c r="AI34" i="15"/>
  <c r="AI35" i="15"/>
  <c r="AI36" i="15"/>
  <c r="AI37" i="15"/>
  <c r="AI38" i="15"/>
  <c r="AI39" i="15"/>
  <c r="AI40" i="15"/>
  <c r="AI41" i="15"/>
  <c r="AI42" i="15"/>
  <c r="AI43" i="15"/>
  <c r="AI44" i="15"/>
  <c r="AI45" i="15"/>
  <c r="AI46" i="15"/>
  <c r="AI47" i="15"/>
  <c r="AI48" i="15"/>
  <c r="AI49" i="15"/>
  <c r="AI50" i="15"/>
  <c r="AI51" i="15"/>
  <c r="AI52" i="15"/>
  <c r="AI53" i="15"/>
  <c r="AI54" i="15"/>
  <c r="AI55" i="15"/>
  <c r="AI56" i="15"/>
  <c r="AI57" i="15"/>
  <c r="AI58" i="15"/>
  <c r="AI59" i="15"/>
  <c r="AI60" i="15"/>
  <c r="AI61" i="15"/>
  <c r="AI62" i="15"/>
  <c r="AI63" i="15"/>
  <c r="AI64" i="15"/>
  <c r="AI65" i="15"/>
  <c r="AI66" i="15"/>
  <c r="AI67" i="15"/>
  <c r="AI68" i="15"/>
  <c r="AI69" i="15"/>
  <c r="AI70" i="15"/>
  <c r="AI71" i="15"/>
  <c r="AI72" i="15"/>
  <c r="AI73" i="15"/>
  <c r="AI74" i="15"/>
  <c r="AI75" i="15"/>
  <c r="AI76" i="15"/>
  <c r="AI77" i="15"/>
  <c r="AI78" i="15"/>
  <c r="AI79" i="15"/>
  <c r="AI80" i="15"/>
  <c r="AI81" i="15"/>
  <c r="AI82" i="15"/>
  <c r="AI83" i="15"/>
  <c r="AI84" i="15"/>
  <c r="AI85" i="15"/>
  <c r="AI86" i="15"/>
  <c r="AI87" i="15"/>
  <c r="AI88" i="15"/>
  <c r="AI89" i="15"/>
  <c r="AI90" i="15"/>
  <c r="AI91" i="15"/>
  <c r="AI92" i="15"/>
  <c r="AI93" i="15"/>
  <c r="AI94" i="15"/>
  <c r="AI95" i="15"/>
  <c r="AI96" i="15"/>
  <c r="AI97" i="15"/>
  <c r="AI98" i="15"/>
  <c r="AI99" i="15"/>
  <c r="AI100" i="15"/>
  <c r="AI101" i="15"/>
  <c r="AH3" i="15"/>
  <c r="AH4" i="15"/>
  <c r="AH5" i="15"/>
  <c r="AH6" i="15"/>
  <c r="AH7" i="15"/>
  <c r="AH8" i="15"/>
  <c r="AH9" i="15"/>
  <c r="AH10" i="15"/>
  <c r="AH11" i="15"/>
  <c r="AH12" i="15"/>
  <c r="AH13" i="15"/>
  <c r="AH14" i="15"/>
  <c r="AH15" i="15"/>
  <c r="AH16" i="15"/>
  <c r="AH17" i="15"/>
  <c r="AH18" i="15"/>
  <c r="AH19" i="15"/>
  <c r="AH20" i="15"/>
  <c r="AH21" i="15"/>
  <c r="AH22" i="15"/>
  <c r="AH23" i="15"/>
  <c r="AH24" i="15"/>
  <c r="AH25" i="15"/>
  <c r="AH26" i="15"/>
  <c r="AH27" i="15"/>
  <c r="AH28" i="15"/>
  <c r="AH29" i="15"/>
  <c r="AH30" i="15"/>
  <c r="AH31" i="15"/>
  <c r="AH32" i="15"/>
  <c r="AH33" i="15"/>
  <c r="AH34" i="15"/>
  <c r="AH35" i="15"/>
  <c r="AH36" i="15"/>
  <c r="AH37" i="15"/>
  <c r="AH38" i="15"/>
  <c r="AH39" i="15"/>
  <c r="AH40" i="15"/>
  <c r="AH41" i="15"/>
  <c r="AH42" i="15"/>
  <c r="AH43" i="15"/>
  <c r="AH44" i="15"/>
  <c r="AH45" i="15"/>
  <c r="AH46" i="15"/>
  <c r="AH47" i="15"/>
  <c r="AH48" i="15"/>
  <c r="AH49" i="15"/>
  <c r="AH50" i="15"/>
  <c r="AH51" i="15"/>
  <c r="AH52" i="15"/>
  <c r="AH53" i="15"/>
  <c r="AH54" i="15"/>
  <c r="AH55" i="15"/>
  <c r="AH56" i="15"/>
  <c r="AH57" i="15"/>
  <c r="AH58" i="15"/>
  <c r="AH59" i="15"/>
  <c r="AH60" i="15"/>
  <c r="AH61" i="15"/>
  <c r="AH62" i="15"/>
  <c r="AH63" i="15"/>
  <c r="AH64" i="15"/>
  <c r="AH65" i="15"/>
  <c r="AH66" i="15"/>
  <c r="AH67" i="15"/>
  <c r="AH68" i="15"/>
  <c r="AH69" i="15"/>
  <c r="AH70" i="15"/>
  <c r="AH71" i="15"/>
  <c r="AH72" i="15"/>
  <c r="AH73" i="15"/>
  <c r="AH74" i="15"/>
  <c r="AH75" i="15"/>
  <c r="AH76" i="15"/>
  <c r="AH77" i="15"/>
  <c r="AH78" i="15"/>
  <c r="AH79" i="15"/>
  <c r="AH80" i="15"/>
  <c r="AH81" i="15"/>
  <c r="AH82" i="15"/>
  <c r="AH83" i="15"/>
  <c r="AH84" i="15"/>
  <c r="AH85" i="15"/>
  <c r="AH86" i="15"/>
  <c r="AH87" i="15"/>
  <c r="AH88" i="15"/>
  <c r="AH89" i="15"/>
  <c r="AH90" i="15"/>
  <c r="AH91" i="15"/>
  <c r="AH92" i="15"/>
  <c r="AH93" i="15"/>
  <c r="AH94" i="15"/>
  <c r="AH95" i="15"/>
  <c r="AH96" i="15"/>
  <c r="AH97" i="15"/>
  <c r="AH98" i="15"/>
  <c r="AH99" i="15"/>
  <c r="AH100" i="15"/>
  <c r="AH101" i="15"/>
  <c r="AH2" i="15"/>
  <c r="AR2" i="15" s="1"/>
  <c r="V9" i="15"/>
  <c r="V17" i="15"/>
  <c r="V25" i="15"/>
  <c r="V33" i="15"/>
  <c r="V41" i="15"/>
  <c r="V49" i="15"/>
  <c r="V57" i="15"/>
  <c r="V65" i="15"/>
  <c r="V73" i="15"/>
  <c r="V81" i="15"/>
  <c r="V89" i="15"/>
  <c r="V97" i="15"/>
  <c r="U6" i="15"/>
  <c r="U7" i="15"/>
  <c r="U14" i="15"/>
  <c r="U15" i="15"/>
  <c r="U22" i="15"/>
  <c r="U23" i="15"/>
  <c r="U30" i="15"/>
  <c r="U31" i="15"/>
  <c r="U38" i="15"/>
  <c r="U39" i="15"/>
  <c r="U46" i="15"/>
  <c r="U47" i="15"/>
  <c r="U54" i="15"/>
  <c r="U55" i="15"/>
  <c r="U62" i="15"/>
  <c r="U63" i="15"/>
  <c r="U70" i="15"/>
  <c r="U71" i="15"/>
  <c r="U78" i="15"/>
  <c r="U79" i="15"/>
  <c r="U86" i="15"/>
  <c r="U87" i="15"/>
  <c r="U94" i="15"/>
  <c r="U95" i="15"/>
  <c r="T4" i="15"/>
  <c r="T12" i="15"/>
  <c r="T20" i="15"/>
  <c r="T28" i="15"/>
  <c r="T36" i="15"/>
  <c r="T44" i="15"/>
  <c r="T52" i="15"/>
  <c r="T60" i="15"/>
  <c r="T68" i="15"/>
  <c r="T76" i="15"/>
  <c r="T84" i="15"/>
  <c r="T92" i="15"/>
  <c r="T100" i="15"/>
  <c r="S8" i="15"/>
  <c r="S9" i="15"/>
  <c r="S16" i="15"/>
  <c r="S17" i="15"/>
  <c r="S24" i="15"/>
  <c r="S25" i="15"/>
  <c r="S32" i="15"/>
  <c r="S33" i="15"/>
  <c r="S40" i="15"/>
  <c r="S41" i="15"/>
  <c r="S48" i="15"/>
  <c r="S49" i="15"/>
  <c r="S56" i="15"/>
  <c r="S57" i="15"/>
  <c r="S64" i="15"/>
  <c r="S65" i="15"/>
  <c r="S72" i="15"/>
  <c r="S73" i="15"/>
  <c r="S80" i="15"/>
  <c r="S81" i="15"/>
  <c r="S88" i="15"/>
  <c r="S89" i="15"/>
  <c r="S92" i="15"/>
  <c r="S96" i="15"/>
  <c r="S97" i="15"/>
  <c r="S100" i="15"/>
  <c r="L101" i="15"/>
  <c r="N101" i="15" s="1"/>
  <c r="L100" i="15"/>
  <c r="N100" i="15" s="1"/>
  <c r="L99" i="15"/>
  <c r="R99" i="15" s="1"/>
  <c r="L98" i="15"/>
  <c r="M98" i="15" s="1"/>
  <c r="L97" i="15"/>
  <c r="N97" i="15" s="1"/>
  <c r="L96" i="15"/>
  <c r="O96" i="15" s="1"/>
  <c r="L95" i="15"/>
  <c r="N95" i="15" s="1"/>
  <c r="L94" i="15"/>
  <c r="M94" i="15" s="1"/>
  <c r="L93" i="15"/>
  <c r="N93" i="15" s="1"/>
  <c r="L92" i="15"/>
  <c r="P92" i="15" s="1"/>
  <c r="L91" i="15"/>
  <c r="V91" i="15" s="1"/>
  <c r="L90" i="15"/>
  <c r="M90" i="15" s="1"/>
  <c r="L89" i="15"/>
  <c r="N89" i="15" s="1"/>
  <c r="L88" i="15"/>
  <c r="O88" i="15" s="1"/>
  <c r="L87" i="15"/>
  <c r="M87" i="15" s="1"/>
  <c r="L86" i="15"/>
  <c r="R86" i="15" s="1"/>
  <c r="L85" i="15"/>
  <c r="N85" i="15" s="1"/>
  <c r="L84" i="15"/>
  <c r="Q84" i="15" s="1"/>
  <c r="L83" i="15"/>
  <c r="O83" i="15" s="1"/>
  <c r="L82" i="15"/>
  <c r="R82" i="15" s="1"/>
  <c r="L81" i="15"/>
  <c r="N81" i="15" s="1"/>
  <c r="L80" i="15"/>
  <c r="P80" i="15" s="1"/>
  <c r="L79" i="15"/>
  <c r="O79" i="15" s="1"/>
  <c r="L78" i="15"/>
  <c r="R78" i="15" s="1"/>
  <c r="L77" i="15"/>
  <c r="N77" i="15" s="1"/>
  <c r="L76" i="15"/>
  <c r="R76" i="15" s="1"/>
  <c r="L75" i="15"/>
  <c r="N75" i="15" s="1"/>
  <c r="L74" i="15"/>
  <c r="Q74" i="15" s="1"/>
  <c r="L73" i="15"/>
  <c r="N73" i="15" s="1"/>
  <c r="L72" i="15"/>
  <c r="N72" i="15" s="1"/>
  <c r="L71" i="15"/>
  <c r="T71" i="15" s="1"/>
  <c r="L70" i="15"/>
  <c r="T70" i="15" s="1"/>
  <c r="L69" i="15"/>
  <c r="N69" i="15" s="1"/>
  <c r="L68" i="15"/>
  <c r="O68" i="15" s="1"/>
  <c r="L67" i="15"/>
  <c r="P67" i="15" s="1"/>
  <c r="L66" i="15"/>
  <c r="R66" i="15" s="1"/>
  <c r="L65" i="15"/>
  <c r="R65" i="15" s="1"/>
  <c r="L64" i="15"/>
  <c r="R64" i="15" s="1"/>
  <c r="L63" i="15"/>
  <c r="P63" i="15" s="1"/>
  <c r="L62" i="15"/>
  <c r="R62" i="15" s="1"/>
  <c r="L61" i="15"/>
  <c r="R61" i="15" s="1"/>
  <c r="L60" i="15"/>
  <c r="M60" i="15" s="1"/>
  <c r="L59" i="15"/>
  <c r="V59" i="15" s="1"/>
  <c r="L58" i="15"/>
  <c r="R58" i="15" s="1"/>
  <c r="L57" i="15"/>
  <c r="R57" i="15" s="1"/>
  <c r="L56" i="15"/>
  <c r="N56" i="15" s="1"/>
  <c r="L55" i="15"/>
  <c r="P55" i="15" s="1"/>
  <c r="L54" i="15"/>
  <c r="R54" i="15" s="1"/>
  <c r="L53" i="15"/>
  <c r="R53" i="15" s="1"/>
  <c r="L52" i="15"/>
  <c r="N52" i="15" s="1"/>
  <c r="L51" i="15"/>
  <c r="M51" i="15" s="1"/>
  <c r="L50" i="15"/>
  <c r="R50" i="15" s="1"/>
  <c r="L49" i="15"/>
  <c r="R49" i="15" s="1"/>
  <c r="L48" i="15"/>
  <c r="R48" i="15" s="1"/>
  <c r="L47" i="15"/>
  <c r="P47" i="15" s="1"/>
  <c r="L46" i="15"/>
  <c r="R46" i="15" s="1"/>
  <c r="L45" i="15"/>
  <c r="T45" i="15" s="1"/>
  <c r="L44" i="15"/>
  <c r="P44" i="15" s="1"/>
  <c r="L43" i="15"/>
  <c r="M43" i="15" s="1"/>
  <c r="L42" i="15"/>
  <c r="O42" i="15" s="1"/>
  <c r="L41" i="15"/>
  <c r="Q41" i="15" s="1"/>
  <c r="L40" i="15"/>
  <c r="P40" i="15" s="1"/>
  <c r="L39" i="15"/>
  <c r="M39" i="15" s="1"/>
  <c r="L38" i="15"/>
  <c r="O38" i="15" s="1"/>
  <c r="L37" i="15"/>
  <c r="T37" i="15" s="1"/>
  <c r="L36" i="15"/>
  <c r="P36" i="15" s="1"/>
  <c r="L35" i="15"/>
  <c r="R35" i="15" s="1"/>
  <c r="L34" i="15"/>
  <c r="O34" i="15" s="1"/>
  <c r="L33" i="15"/>
  <c r="N33" i="15" s="1"/>
  <c r="L32" i="15"/>
  <c r="P32" i="15" s="1"/>
  <c r="L31" i="15"/>
  <c r="T31" i="15" s="1"/>
  <c r="L30" i="15"/>
  <c r="O30" i="15" s="1"/>
  <c r="L29" i="15"/>
  <c r="T29" i="15" s="1"/>
  <c r="L28" i="15"/>
  <c r="P28" i="15" s="1"/>
  <c r="L27" i="15"/>
  <c r="P27" i="15" s="1"/>
  <c r="L26" i="15"/>
  <c r="O26" i="15" s="1"/>
  <c r="L25" i="15"/>
  <c r="Q25" i="15" s="1"/>
  <c r="L24" i="15"/>
  <c r="P24" i="15" s="1"/>
  <c r="L23" i="15"/>
  <c r="P23" i="15" s="1"/>
  <c r="L22" i="15"/>
  <c r="O22" i="15" s="1"/>
  <c r="L21" i="15"/>
  <c r="T21" i="15" s="1"/>
  <c r="L20" i="15"/>
  <c r="P20" i="15" s="1"/>
  <c r="L19" i="15"/>
  <c r="M19" i="15" s="1"/>
  <c r="L18" i="15"/>
  <c r="O18" i="15" s="1"/>
  <c r="L17" i="15"/>
  <c r="P17" i="15" s="1"/>
  <c r="L16" i="15"/>
  <c r="P16" i="15" s="1"/>
  <c r="L15" i="15"/>
  <c r="O15" i="15" s="1"/>
  <c r="L14" i="15"/>
  <c r="O14" i="15" s="1"/>
  <c r="L13" i="15"/>
  <c r="T13" i="15" s="1"/>
  <c r="L12" i="15"/>
  <c r="P12" i="15" s="1"/>
  <c r="L11" i="15"/>
  <c r="Q11" i="15" s="1"/>
  <c r="L10" i="15"/>
  <c r="M10" i="15" s="1"/>
  <c r="L9" i="15"/>
  <c r="R9" i="15" s="1"/>
  <c r="L8" i="15"/>
  <c r="R8" i="15" s="1"/>
  <c r="L7" i="15"/>
  <c r="O7" i="15" s="1"/>
  <c r="L6" i="15"/>
  <c r="M6" i="15" s="1"/>
  <c r="L5" i="15"/>
  <c r="R5" i="15" s="1"/>
  <c r="L4" i="15"/>
  <c r="R4" i="15" s="1"/>
  <c r="L3" i="15"/>
  <c r="O3" i="15" s="1"/>
  <c r="L2" i="15"/>
  <c r="R2" i="15" s="1"/>
  <c r="AL101" i="14"/>
  <c r="AJ101" i="14"/>
  <c r="AG101" i="14"/>
  <c r="AI101" i="14" s="1"/>
  <c r="AM100" i="14"/>
  <c r="AK100" i="14"/>
  <c r="AI100" i="14"/>
  <c r="AG100" i="14"/>
  <c r="AH100" i="14" s="1"/>
  <c r="AM99" i="14"/>
  <c r="AL99" i="14"/>
  <c r="AJ99" i="14"/>
  <c r="AI99" i="14"/>
  <c r="AH99" i="14"/>
  <c r="AG99" i="14"/>
  <c r="AK99" i="14" s="1"/>
  <c r="AI98" i="14"/>
  <c r="AG98" i="14"/>
  <c r="AM98" i="14" s="1"/>
  <c r="AK97" i="14"/>
  <c r="AJ97" i="14"/>
  <c r="AH97" i="14"/>
  <c r="AG97" i="14"/>
  <c r="AM97" i="14" s="1"/>
  <c r="AG96" i="14"/>
  <c r="AM95" i="14"/>
  <c r="AL95" i="14"/>
  <c r="AJ95" i="14"/>
  <c r="AI95" i="14"/>
  <c r="AH95" i="14"/>
  <c r="AG95" i="14"/>
  <c r="AK95" i="14" s="1"/>
  <c r="AM94" i="14"/>
  <c r="AK94" i="14"/>
  <c r="AH94" i="14"/>
  <c r="AG94" i="14"/>
  <c r="AJ94" i="14" s="1"/>
  <c r="AL93" i="14"/>
  <c r="AJ93" i="14"/>
  <c r="AG93" i="14"/>
  <c r="AI93" i="14" s="1"/>
  <c r="AM92" i="14"/>
  <c r="AK92" i="14"/>
  <c r="AJ92" i="14"/>
  <c r="AI92" i="14"/>
  <c r="AG92" i="14"/>
  <c r="AH92" i="14" s="1"/>
  <c r="AM91" i="14"/>
  <c r="AL91" i="14"/>
  <c r="AJ91" i="14"/>
  <c r="AI91" i="14"/>
  <c r="AH91" i="14"/>
  <c r="AG91" i="14"/>
  <c r="AK91" i="14" s="1"/>
  <c r="AI90" i="14"/>
  <c r="AG90" i="14"/>
  <c r="AM90" i="14" s="1"/>
  <c r="AK89" i="14"/>
  <c r="AJ89" i="14"/>
  <c r="AH89" i="14"/>
  <c r="AG89" i="14"/>
  <c r="AM89" i="14" s="1"/>
  <c r="AG88" i="14"/>
  <c r="AM87" i="14"/>
  <c r="AL87" i="14"/>
  <c r="AJ87" i="14"/>
  <c r="AI87" i="14"/>
  <c r="AH87" i="14"/>
  <c r="AG87" i="14"/>
  <c r="AK87" i="14" s="1"/>
  <c r="AM86" i="14"/>
  <c r="AK86" i="14"/>
  <c r="AH86" i="14"/>
  <c r="AG86" i="14"/>
  <c r="AJ86" i="14" s="1"/>
  <c r="AL85" i="14"/>
  <c r="AJ85" i="14"/>
  <c r="AG85" i="14"/>
  <c r="AI85" i="14" s="1"/>
  <c r="AM84" i="14"/>
  <c r="AK84" i="14"/>
  <c r="AJ84" i="14"/>
  <c r="AI84" i="14"/>
  <c r="AG84" i="14"/>
  <c r="AH84" i="14" s="1"/>
  <c r="AM83" i="14"/>
  <c r="AL83" i="14"/>
  <c r="AJ83" i="14"/>
  <c r="AI83" i="14"/>
  <c r="AH83" i="14"/>
  <c r="AG83" i="14"/>
  <c r="AK83" i="14" s="1"/>
  <c r="AI82" i="14"/>
  <c r="AG82" i="14"/>
  <c r="AM82" i="14" s="1"/>
  <c r="AK81" i="14"/>
  <c r="AJ81" i="14"/>
  <c r="AH81" i="14"/>
  <c r="AG81" i="14"/>
  <c r="AM81" i="14" s="1"/>
  <c r="AG80" i="14"/>
  <c r="AM79" i="14"/>
  <c r="AL79" i="14"/>
  <c r="AJ79" i="14"/>
  <c r="AI79" i="14"/>
  <c r="AH79" i="14"/>
  <c r="AG79" i="14"/>
  <c r="AK79" i="14" s="1"/>
  <c r="AM78" i="14"/>
  <c r="AK78" i="14"/>
  <c r="AH78" i="14"/>
  <c r="AG78" i="14"/>
  <c r="AJ78" i="14" s="1"/>
  <c r="AL77" i="14"/>
  <c r="AJ77" i="14"/>
  <c r="AG77" i="14"/>
  <c r="AI77" i="14" s="1"/>
  <c r="AM76" i="14"/>
  <c r="AK76" i="14"/>
  <c r="AJ76" i="14"/>
  <c r="AI76" i="14"/>
  <c r="AG76" i="14"/>
  <c r="AH76" i="14" s="1"/>
  <c r="AM75" i="14"/>
  <c r="AL75" i="14"/>
  <c r="AJ75" i="14"/>
  <c r="AI75" i="14"/>
  <c r="AH75" i="14"/>
  <c r="AG75" i="14"/>
  <c r="AK75" i="14" s="1"/>
  <c r="AI74" i="14"/>
  <c r="AG74" i="14"/>
  <c r="AM74" i="14" s="1"/>
  <c r="AK73" i="14"/>
  <c r="AJ73" i="14"/>
  <c r="AH73" i="14"/>
  <c r="AG73" i="14"/>
  <c r="AM73" i="14" s="1"/>
  <c r="AG72" i="14"/>
  <c r="AM71" i="14"/>
  <c r="AL71" i="14"/>
  <c r="AJ71" i="14"/>
  <c r="AI71" i="14"/>
  <c r="AH71" i="14"/>
  <c r="AG71" i="14"/>
  <c r="AK71" i="14" s="1"/>
  <c r="AM70" i="14"/>
  <c r="AK70" i="14"/>
  <c r="AH70" i="14"/>
  <c r="AG70" i="14"/>
  <c r="AJ70" i="14" s="1"/>
  <c r="AL69" i="14"/>
  <c r="AJ69" i="14"/>
  <c r="AG69" i="14"/>
  <c r="AI69" i="14" s="1"/>
  <c r="AM68" i="14"/>
  <c r="AK68" i="14"/>
  <c r="AJ68" i="14"/>
  <c r="AI68" i="14"/>
  <c r="AG68" i="14"/>
  <c r="AH68" i="14" s="1"/>
  <c r="AM67" i="14"/>
  <c r="AL67" i="14"/>
  <c r="AJ67" i="14"/>
  <c r="AI67" i="14"/>
  <c r="AH67" i="14"/>
  <c r="AG67" i="14"/>
  <c r="AK67" i="14" s="1"/>
  <c r="AI66" i="14"/>
  <c r="AG66" i="14"/>
  <c r="AK65" i="14"/>
  <c r="AJ65" i="14"/>
  <c r="AH65" i="14"/>
  <c r="AG65" i="14"/>
  <c r="AM65" i="14" s="1"/>
  <c r="AM64" i="14"/>
  <c r="AG64" i="14"/>
  <c r="AM63" i="14"/>
  <c r="AL63" i="14"/>
  <c r="AJ63" i="14"/>
  <c r="AI63" i="14"/>
  <c r="AH63" i="14"/>
  <c r="AG63" i="14"/>
  <c r="AK63" i="14" s="1"/>
  <c r="AM62" i="14"/>
  <c r="AK62" i="14"/>
  <c r="AH62" i="14"/>
  <c r="AG62" i="14"/>
  <c r="AJ62" i="14" s="1"/>
  <c r="AL61" i="14"/>
  <c r="AJ61" i="14"/>
  <c r="AG61" i="14"/>
  <c r="AI61" i="14" s="1"/>
  <c r="AM60" i="14"/>
  <c r="AK60" i="14"/>
  <c r="AJ60" i="14"/>
  <c r="AI60" i="14"/>
  <c r="AG60" i="14"/>
  <c r="AH60" i="14" s="1"/>
  <c r="AM59" i="14"/>
  <c r="AL59" i="14"/>
  <c r="AJ59" i="14"/>
  <c r="AI59" i="14"/>
  <c r="AH59" i="14"/>
  <c r="AG59" i="14"/>
  <c r="AK59" i="14" s="1"/>
  <c r="AI58" i="14"/>
  <c r="AG58" i="14"/>
  <c r="AK57" i="14"/>
  <c r="AH57" i="14"/>
  <c r="AG57" i="14"/>
  <c r="AM57" i="14" s="1"/>
  <c r="AG56" i="14"/>
  <c r="AM55" i="14"/>
  <c r="AL55" i="14"/>
  <c r="AJ55" i="14"/>
  <c r="AI55" i="14"/>
  <c r="AH55" i="14"/>
  <c r="AG55" i="14"/>
  <c r="AK55" i="14" s="1"/>
  <c r="AM54" i="14"/>
  <c r="AK54" i="14"/>
  <c r="AH54" i="14"/>
  <c r="AG54" i="14"/>
  <c r="AJ54" i="14" s="1"/>
  <c r="AL53" i="14"/>
  <c r="AJ53" i="14"/>
  <c r="AG53" i="14"/>
  <c r="AI53" i="14" s="1"/>
  <c r="AM52" i="14"/>
  <c r="AL52" i="14"/>
  <c r="AK52" i="14"/>
  <c r="AJ52" i="14"/>
  <c r="AI52" i="14"/>
  <c r="AG52" i="14"/>
  <c r="AH52" i="14" s="1"/>
  <c r="AM51" i="14"/>
  <c r="AL51" i="14"/>
  <c r="AK51" i="14"/>
  <c r="AJ51" i="14"/>
  <c r="AI51" i="14"/>
  <c r="AH51" i="14"/>
  <c r="AG51" i="14"/>
  <c r="AI50" i="14"/>
  <c r="AG50" i="14"/>
  <c r="AK49" i="14"/>
  <c r="AI49" i="14"/>
  <c r="AH49" i="14"/>
  <c r="AG49" i="14"/>
  <c r="AM49" i="14" s="1"/>
  <c r="AG48" i="14"/>
  <c r="AL47" i="14"/>
  <c r="AI47" i="14"/>
  <c r="AG47" i="14"/>
  <c r="AK47" i="14" s="1"/>
  <c r="AM46" i="14"/>
  <c r="AK46" i="14"/>
  <c r="AH46" i="14"/>
  <c r="AG46" i="14"/>
  <c r="AJ46" i="14" s="1"/>
  <c r="AL45" i="14"/>
  <c r="AJ45" i="14"/>
  <c r="AG45" i="14"/>
  <c r="AI45" i="14" s="1"/>
  <c r="AM44" i="14"/>
  <c r="AL44" i="14"/>
  <c r="AK44" i="14"/>
  <c r="AJ44" i="14"/>
  <c r="AI44" i="14"/>
  <c r="AG44" i="14"/>
  <c r="AH44" i="14" s="1"/>
  <c r="AM43" i="14"/>
  <c r="AL43" i="14"/>
  <c r="AK43" i="14"/>
  <c r="AJ43" i="14"/>
  <c r="AI43" i="14"/>
  <c r="AH43" i="14"/>
  <c r="AG43" i="14"/>
  <c r="AI42" i="14"/>
  <c r="AG42" i="14"/>
  <c r="AK41" i="14"/>
  <c r="AI41" i="14"/>
  <c r="AH41" i="14"/>
  <c r="AG41" i="14"/>
  <c r="AM41" i="14" s="1"/>
  <c r="AM40" i="14"/>
  <c r="AG40" i="14"/>
  <c r="AL39" i="14"/>
  <c r="AI39" i="14"/>
  <c r="AG39" i="14"/>
  <c r="AK39" i="14" s="1"/>
  <c r="AM38" i="14"/>
  <c r="AK38" i="14"/>
  <c r="AH38" i="14"/>
  <c r="AG38" i="14"/>
  <c r="AJ38" i="14" s="1"/>
  <c r="AL37" i="14"/>
  <c r="AJ37" i="14"/>
  <c r="AG37" i="14"/>
  <c r="AI37" i="14" s="1"/>
  <c r="AM36" i="14"/>
  <c r="AL36" i="14"/>
  <c r="AK36" i="14"/>
  <c r="AJ36" i="14"/>
  <c r="AI36" i="14"/>
  <c r="AG36" i="14"/>
  <c r="AH36" i="14" s="1"/>
  <c r="AM35" i="14"/>
  <c r="AL35" i="14"/>
  <c r="AK35" i="14"/>
  <c r="AJ35" i="14"/>
  <c r="AI35" i="14"/>
  <c r="AH35" i="14"/>
  <c r="AG35" i="14"/>
  <c r="AG34" i="14"/>
  <c r="AK33" i="14"/>
  <c r="AI33" i="14"/>
  <c r="AH33" i="14"/>
  <c r="AG33" i="14"/>
  <c r="AM33" i="14" s="1"/>
  <c r="AG32" i="14"/>
  <c r="AL31" i="14"/>
  <c r="AI31" i="14"/>
  <c r="AG31" i="14"/>
  <c r="AK31" i="14" s="1"/>
  <c r="AM30" i="14"/>
  <c r="AK30" i="14"/>
  <c r="AH30" i="14"/>
  <c r="AG30" i="14"/>
  <c r="AJ30" i="14" s="1"/>
  <c r="AL29" i="14"/>
  <c r="AJ29" i="14"/>
  <c r="AG29" i="14"/>
  <c r="AI29" i="14" s="1"/>
  <c r="AM28" i="14"/>
  <c r="AL28" i="14"/>
  <c r="AK28" i="14"/>
  <c r="AJ28" i="14"/>
  <c r="AI28" i="14"/>
  <c r="AG28" i="14"/>
  <c r="AH28" i="14" s="1"/>
  <c r="AM27" i="14"/>
  <c r="AL27" i="14"/>
  <c r="AK27" i="14"/>
  <c r="AJ27" i="14"/>
  <c r="AI27" i="14"/>
  <c r="AH27" i="14"/>
  <c r="AG27" i="14"/>
  <c r="AI26" i="14"/>
  <c r="AG26" i="14"/>
  <c r="AK25" i="14"/>
  <c r="AI25" i="14"/>
  <c r="AH25" i="14"/>
  <c r="AG25" i="14"/>
  <c r="AM25" i="14" s="1"/>
  <c r="AM24" i="14"/>
  <c r="AG24" i="14"/>
  <c r="AL23" i="14"/>
  <c r="AG23" i="14"/>
  <c r="AK23" i="14" s="1"/>
  <c r="AM22" i="14"/>
  <c r="AK22" i="14"/>
  <c r="AH22" i="14"/>
  <c r="AG22" i="14"/>
  <c r="AJ22" i="14" s="1"/>
  <c r="AM21" i="14"/>
  <c r="AL21" i="14"/>
  <c r="AJ21" i="14"/>
  <c r="AG21" i="14"/>
  <c r="AI21" i="14" s="1"/>
  <c r="AM20" i="14"/>
  <c r="AL20" i="14"/>
  <c r="AK20" i="14"/>
  <c r="AJ20" i="14"/>
  <c r="AI20" i="14"/>
  <c r="AG20" i="14"/>
  <c r="AH20" i="14" s="1"/>
  <c r="AM19" i="14"/>
  <c r="AL19" i="14"/>
  <c r="AK19" i="14"/>
  <c r="AJ19" i="14"/>
  <c r="AI19" i="14"/>
  <c r="AH19" i="14"/>
  <c r="AG19" i="14"/>
  <c r="AG18" i="14"/>
  <c r="AK17" i="14"/>
  <c r="AI17" i="14"/>
  <c r="AH17" i="14"/>
  <c r="AG17" i="14"/>
  <c r="AM17" i="14" s="1"/>
  <c r="AG16" i="14"/>
  <c r="AM16" i="14" s="1"/>
  <c r="AL15" i="14"/>
  <c r="AG15" i="14"/>
  <c r="AK15" i="14" s="1"/>
  <c r="AM14" i="14"/>
  <c r="AK14" i="14"/>
  <c r="AH14" i="14"/>
  <c r="AG14" i="14"/>
  <c r="AJ14" i="14" s="1"/>
  <c r="AM13" i="14"/>
  <c r="AL13" i="14"/>
  <c r="AJ13" i="14"/>
  <c r="AG13" i="14"/>
  <c r="AI13" i="14" s="1"/>
  <c r="AM12" i="14"/>
  <c r="AL12" i="14"/>
  <c r="AK12" i="14"/>
  <c r="AJ12" i="14"/>
  <c r="AI12" i="14"/>
  <c r="AG12" i="14"/>
  <c r="AH12" i="14" s="1"/>
  <c r="AM11" i="14"/>
  <c r="AL11" i="14"/>
  <c r="AK11" i="14"/>
  <c r="AJ11" i="14"/>
  <c r="AI11" i="14"/>
  <c r="AH11" i="14"/>
  <c r="AG11" i="14"/>
  <c r="AJ10" i="14"/>
  <c r="AG10" i="14"/>
  <c r="AK9" i="14"/>
  <c r="AI9" i="14"/>
  <c r="AH9" i="14"/>
  <c r="AG9" i="14"/>
  <c r="AM9" i="14" s="1"/>
  <c r="AM8" i="14"/>
  <c r="AH8" i="14"/>
  <c r="AG8" i="14"/>
  <c r="AL7" i="14"/>
  <c r="AG7" i="14"/>
  <c r="AM6" i="14"/>
  <c r="AK6" i="14"/>
  <c r="AH6" i="14"/>
  <c r="AG6" i="14"/>
  <c r="AJ6" i="14" s="1"/>
  <c r="AM5" i="14"/>
  <c r="AL5" i="14"/>
  <c r="AJ5" i="14"/>
  <c r="AG5" i="14"/>
  <c r="AI5" i="14" s="1"/>
  <c r="AM4" i="14"/>
  <c r="AL4" i="14"/>
  <c r="AK4" i="14"/>
  <c r="AJ4" i="14"/>
  <c r="AI4" i="14"/>
  <c r="AG4" i="14"/>
  <c r="AH4" i="14" s="1"/>
  <c r="AM3" i="14"/>
  <c r="AL3" i="14"/>
  <c r="AK3" i="14"/>
  <c r="AJ3" i="14"/>
  <c r="AI3" i="14"/>
  <c r="AH3" i="14"/>
  <c r="AG3" i="14"/>
  <c r="AI2" i="14"/>
  <c r="AG2" i="14"/>
  <c r="AJ2" i="14" s="1"/>
  <c r="H2" i="14"/>
  <c r="H3" i="14"/>
  <c r="N3" i="14" s="1"/>
  <c r="H4" i="14"/>
  <c r="N4" i="14" s="1"/>
  <c r="H5" i="14"/>
  <c r="H6" i="14"/>
  <c r="H7" i="14"/>
  <c r="J7" i="14" s="1"/>
  <c r="H8" i="14"/>
  <c r="H9" i="14"/>
  <c r="H10" i="14"/>
  <c r="H11" i="14"/>
  <c r="N11" i="14" s="1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J31" i="14" s="1"/>
  <c r="H32" i="14"/>
  <c r="H33" i="14"/>
  <c r="M33" i="14" s="1"/>
  <c r="H34" i="14"/>
  <c r="H35" i="14"/>
  <c r="H36" i="14"/>
  <c r="H37" i="14"/>
  <c r="H38" i="14"/>
  <c r="H39" i="14"/>
  <c r="J39" i="14" s="1"/>
  <c r="H40" i="14"/>
  <c r="H41" i="14"/>
  <c r="M41" i="14" s="1"/>
  <c r="H42" i="14"/>
  <c r="H43" i="14"/>
  <c r="H44" i="14"/>
  <c r="H45" i="14"/>
  <c r="H46" i="14"/>
  <c r="H47" i="14"/>
  <c r="J47" i="14" s="1"/>
  <c r="H48" i="14"/>
  <c r="H49" i="14"/>
  <c r="M49" i="14" s="1"/>
  <c r="H50" i="14"/>
  <c r="H51" i="14"/>
  <c r="H52" i="14"/>
  <c r="H53" i="14"/>
  <c r="H54" i="14"/>
  <c r="H55" i="14"/>
  <c r="J55" i="14" s="1"/>
  <c r="H56" i="14"/>
  <c r="H57" i="14"/>
  <c r="M57" i="14" s="1"/>
  <c r="H58" i="14"/>
  <c r="H59" i="14"/>
  <c r="H60" i="14"/>
  <c r="H61" i="14"/>
  <c r="H62" i="14"/>
  <c r="H63" i="14"/>
  <c r="H64" i="14"/>
  <c r="H65" i="14"/>
  <c r="H66" i="14"/>
  <c r="H67" i="14"/>
  <c r="H68" i="14"/>
  <c r="H69" i="14"/>
  <c r="H70" i="14"/>
  <c r="H71" i="14"/>
  <c r="H72" i="14"/>
  <c r="H73" i="14"/>
  <c r="H74" i="14"/>
  <c r="H75" i="14"/>
  <c r="H76" i="14"/>
  <c r="H77" i="14"/>
  <c r="H78" i="14"/>
  <c r="H79" i="14"/>
  <c r="L79" i="14" s="1"/>
  <c r="H80" i="14"/>
  <c r="H81" i="14"/>
  <c r="M81" i="14" s="1"/>
  <c r="H82" i="14"/>
  <c r="H83" i="14"/>
  <c r="H84" i="14"/>
  <c r="H85" i="14"/>
  <c r="H86" i="14"/>
  <c r="H87" i="14"/>
  <c r="L87" i="14" s="1"/>
  <c r="H88" i="14"/>
  <c r="H89" i="14"/>
  <c r="M89" i="14" s="1"/>
  <c r="H90" i="14"/>
  <c r="H91" i="14"/>
  <c r="H92" i="14"/>
  <c r="H93" i="14"/>
  <c r="H94" i="14"/>
  <c r="H95" i="14"/>
  <c r="L95" i="14" s="1"/>
  <c r="H96" i="14"/>
  <c r="H97" i="14"/>
  <c r="M97" i="14" s="1"/>
  <c r="H98" i="14"/>
  <c r="H99" i="14"/>
  <c r="H100" i="14"/>
  <c r="H101" i="14"/>
  <c r="I5" i="14"/>
  <c r="M8" i="14"/>
  <c r="M9" i="14"/>
  <c r="N12" i="14"/>
  <c r="J15" i="14"/>
  <c r="M16" i="14"/>
  <c r="M17" i="14"/>
  <c r="L18" i="14"/>
  <c r="N19" i="14"/>
  <c r="N20" i="14"/>
  <c r="I21" i="14"/>
  <c r="J23" i="14"/>
  <c r="M24" i="14"/>
  <c r="M25" i="14"/>
  <c r="L26" i="14"/>
  <c r="N27" i="14"/>
  <c r="N28" i="14"/>
  <c r="M29" i="14"/>
  <c r="M32" i="14"/>
  <c r="L34" i="14"/>
  <c r="N35" i="14"/>
  <c r="N36" i="14"/>
  <c r="M37" i="14"/>
  <c r="M40" i="14"/>
  <c r="L42" i="14"/>
  <c r="N43" i="14"/>
  <c r="N44" i="14"/>
  <c r="I45" i="14"/>
  <c r="M48" i="14"/>
  <c r="L50" i="14"/>
  <c r="N51" i="14"/>
  <c r="N52" i="14"/>
  <c r="M56" i="14"/>
  <c r="L58" i="14"/>
  <c r="N59" i="14"/>
  <c r="N60" i="14"/>
  <c r="M61" i="14"/>
  <c r="L63" i="14"/>
  <c r="M64" i="14"/>
  <c r="M65" i="14"/>
  <c r="L66" i="14"/>
  <c r="N67" i="14"/>
  <c r="N68" i="14"/>
  <c r="M69" i="14"/>
  <c r="K70" i="14"/>
  <c r="L71" i="14"/>
  <c r="M72" i="14"/>
  <c r="M73" i="14"/>
  <c r="N75" i="14"/>
  <c r="N76" i="14"/>
  <c r="K78" i="14"/>
  <c r="M80" i="14"/>
  <c r="L82" i="14"/>
  <c r="N83" i="14"/>
  <c r="N84" i="14"/>
  <c r="I85" i="14"/>
  <c r="M88" i="14"/>
  <c r="L90" i="14"/>
  <c r="N91" i="14"/>
  <c r="N92" i="14"/>
  <c r="M93" i="14"/>
  <c r="K94" i="14"/>
  <c r="M96" i="14"/>
  <c r="L98" i="14"/>
  <c r="N99" i="14"/>
  <c r="N100" i="14"/>
  <c r="M101" i="14"/>
  <c r="I2" i="14"/>
  <c r="AK2" i="15" l="1"/>
  <c r="AL2" i="15"/>
  <c r="AM2" i="15"/>
  <c r="AN2" i="15"/>
  <c r="AO2" i="15"/>
  <c r="AP2" i="15"/>
  <c r="AI2" i="15"/>
  <c r="AQ2" i="15"/>
  <c r="AJ2" i="15"/>
  <c r="V82" i="15"/>
  <c r="V26" i="15"/>
  <c r="T91" i="15"/>
  <c r="T59" i="15"/>
  <c r="T27" i="15"/>
  <c r="S95" i="15"/>
  <c r="S87" i="15"/>
  <c r="S79" i="15"/>
  <c r="S71" i="15"/>
  <c r="S63" i="15"/>
  <c r="S55" i="15"/>
  <c r="S47" i="15"/>
  <c r="S39" i="15"/>
  <c r="S31" i="15"/>
  <c r="S23" i="15"/>
  <c r="S15" i="15"/>
  <c r="S7" i="15"/>
  <c r="T98" i="15"/>
  <c r="T90" i="15"/>
  <c r="T82" i="15"/>
  <c r="T74" i="15"/>
  <c r="T66" i="15"/>
  <c r="T58" i="15"/>
  <c r="T50" i="15"/>
  <c r="T42" i="15"/>
  <c r="T34" i="15"/>
  <c r="T26" i="15"/>
  <c r="T18" i="15"/>
  <c r="T10" i="15"/>
  <c r="U101" i="15"/>
  <c r="U93" i="15"/>
  <c r="U85" i="15"/>
  <c r="U77" i="15"/>
  <c r="U69" i="15"/>
  <c r="U61" i="15"/>
  <c r="U53" i="15"/>
  <c r="U45" i="15"/>
  <c r="U37" i="15"/>
  <c r="U29" i="15"/>
  <c r="U21" i="15"/>
  <c r="U13" i="15"/>
  <c r="U5" i="15"/>
  <c r="V96" i="15"/>
  <c r="V88" i="15"/>
  <c r="V80" i="15"/>
  <c r="V72" i="15"/>
  <c r="V64" i="15"/>
  <c r="V56" i="15"/>
  <c r="V48" i="15"/>
  <c r="V40" i="15"/>
  <c r="V32" i="15"/>
  <c r="V24" i="15"/>
  <c r="V16" i="15"/>
  <c r="V8" i="15"/>
  <c r="V74" i="15"/>
  <c r="V18" i="15"/>
  <c r="T99" i="15"/>
  <c r="T43" i="15"/>
  <c r="T11" i="15"/>
  <c r="S94" i="15"/>
  <c r="S86" i="15"/>
  <c r="S78" i="15"/>
  <c r="S70" i="15"/>
  <c r="S62" i="15"/>
  <c r="S54" i="15"/>
  <c r="S46" i="15"/>
  <c r="S38" i="15"/>
  <c r="S30" i="15"/>
  <c r="S22" i="15"/>
  <c r="S14" i="15"/>
  <c r="S6" i="15"/>
  <c r="T97" i="15"/>
  <c r="T89" i="15"/>
  <c r="T81" i="15"/>
  <c r="T73" i="15"/>
  <c r="T65" i="15"/>
  <c r="T57" i="15"/>
  <c r="T49" i="15"/>
  <c r="T41" i="15"/>
  <c r="T33" i="15"/>
  <c r="T25" i="15"/>
  <c r="T17" i="15"/>
  <c r="T9" i="15"/>
  <c r="U100" i="15"/>
  <c r="U92" i="15"/>
  <c r="U84" i="15"/>
  <c r="U76" i="15"/>
  <c r="U68" i="15"/>
  <c r="U60" i="15"/>
  <c r="U52" i="15"/>
  <c r="U44" i="15"/>
  <c r="U36" i="15"/>
  <c r="U28" i="15"/>
  <c r="U20" i="15"/>
  <c r="U12" i="15"/>
  <c r="U4" i="15"/>
  <c r="V95" i="15"/>
  <c r="V87" i="15"/>
  <c r="V79" i="15"/>
  <c r="V71" i="15"/>
  <c r="V63" i="15"/>
  <c r="V55" i="15"/>
  <c r="V47" i="15"/>
  <c r="V39" i="15"/>
  <c r="V31" i="15"/>
  <c r="V23" i="15"/>
  <c r="V15" i="15"/>
  <c r="V7" i="15"/>
  <c r="V98" i="15"/>
  <c r="V66" i="15"/>
  <c r="V58" i="15"/>
  <c r="V34" i="15"/>
  <c r="T67" i="15"/>
  <c r="T3" i="15"/>
  <c r="S101" i="15"/>
  <c r="S93" i="15"/>
  <c r="S85" i="15"/>
  <c r="S77" i="15"/>
  <c r="S69" i="15"/>
  <c r="S61" i="15"/>
  <c r="S53" i="15"/>
  <c r="S45" i="15"/>
  <c r="S37" i="15"/>
  <c r="S29" i="15"/>
  <c r="S21" i="15"/>
  <c r="S13" i="15"/>
  <c r="S5" i="15"/>
  <c r="T96" i="15"/>
  <c r="T88" i="15"/>
  <c r="T80" i="15"/>
  <c r="T72" i="15"/>
  <c r="T64" i="15"/>
  <c r="T56" i="15"/>
  <c r="T48" i="15"/>
  <c r="T40" i="15"/>
  <c r="T32" i="15"/>
  <c r="T24" i="15"/>
  <c r="T16" i="15"/>
  <c r="T8" i="15"/>
  <c r="U99" i="15"/>
  <c r="U91" i="15"/>
  <c r="U83" i="15"/>
  <c r="U75" i="15"/>
  <c r="U67" i="15"/>
  <c r="U59" i="15"/>
  <c r="U51" i="15"/>
  <c r="U43" i="15"/>
  <c r="U35" i="15"/>
  <c r="U27" i="15"/>
  <c r="U19" i="15"/>
  <c r="U11" i="15"/>
  <c r="U3" i="15"/>
  <c r="V94" i="15"/>
  <c r="V86" i="15"/>
  <c r="V78" i="15"/>
  <c r="V70" i="15"/>
  <c r="V62" i="15"/>
  <c r="V54" i="15"/>
  <c r="V46" i="15"/>
  <c r="V38" i="15"/>
  <c r="V30" i="15"/>
  <c r="V22" i="15"/>
  <c r="V14" i="15"/>
  <c r="V6" i="15"/>
  <c r="V90" i="15"/>
  <c r="V10" i="15"/>
  <c r="T51" i="15"/>
  <c r="S84" i="15"/>
  <c r="S76" i="15"/>
  <c r="S68" i="15"/>
  <c r="S60" i="15"/>
  <c r="S52" i="15"/>
  <c r="S44" i="15"/>
  <c r="S36" i="15"/>
  <c r="S28" i="15"/>
  <c r="S20" i="15"/>
  <c r="S12" i="15"/>
  <c r="S4" i="15"/>
  <c r="T95" i="15"/>
  <c r="T87" i="15"/>
  <c r="T79" i="15"/>
  <c r="T63" i="15"/>
  <c r="T55" i="15"/>
  <c r="T47" i="15"/>
  <c r="T39" i="15"/>
  <c r="T23" i="15"/>
  <c r="T15" i="15"/>
  <c r="T7" i="15"/>
  <c r="U98" i="15"/>
  <c r="U90" i="15"/>
  <c r="U82" i="15"/>
  <c r="U74" i="15"/>
  <c r="U66" i="15"/>
  <c r="U58" i="15"/>
  <c r="U50" i="15"/>
  <c r="U42" i="15"/>
  <c r="U34" i="15"/>
  <c r="U26" i="15"/>
  <c r="U18" i="15"/>
  <c r="U10" i="15"/>
  <c r="V101" i="15"/>
  <c r="V93" i="15"/>
  <c r="V85" i="15"/>
  <c r="V77" i="15"/>
  <c r="V69" i="15"/>
  <c r="V61" i="15"/>
  <c r="V53" i="15"/>
  <c r="V45" i="15"/>
  <c r="V37" i="15"/>
  <c r="V29" i="15"/>
  <c r="V21" i="15"/>
  <c r="V13" i="15"/>
  <c r="V5" i="15"/>
  <c r="V42" i="15"/>
  <c r="T83" i="15"/>
  <c r="T35" i="15"/>
  <c r="S99" i="15"/>
  <c r="S91" i="15"/>
  <c r="S83" i="15"/>
  <c r="S75" i="15"/>
  <c r="S67" i="15"/>
  <c r="S59" i="15"/>
  <c r="S51" i="15"/>
  <c r="S43" i="15"/>
  <c r="S35" i="15"/>
  <c r="S27" i="15"/>
  <c r="S19" i="15"/>
  <c r="S11" i="15"/>
  <c r="S3" i="15"/>
  <c r="T94" i="15"/>
  <c r="T86" i="15"/>
  <c r="T78" i="15"/>
  <c r="T62" i="15"/>
  <c r="T54" i="15"/>
  <c r="T46" i="15"/>
  <c r="T38" i="15"/>
  <c r="T30" i="15"/>
  <c r="T22" i="15"/>
  <c r="T14" i="15"/>
  <c r="T6" i="15"/>
  <c r="U97" i="15"/>
  <c r="U89" i="15"/>
  <c r="U81" i="15"/>
  <c r="U73" i="15"/>
  <c r="U65" i="15"/>
  <c r="U57" i="15"/>
  <c r="U49" i="15"/>
  <c r="U41" i="15"/>
  <c r="U33" i="15"/>
  <c r="U25" i="15"/>
  <c r="U17" i="15"/>
  <c r="U9" i="15"/>
  <c r="V100" i="15"/>
  <c r="V92" i="15"/>
  <c r="V84" i="15"/>
  <c r="V76" i="15"/>
  <c r="V68" i="15"/>
  <c r="V60" i="15"/>
  <c r="V52" i="15"/>
  <c r="V44" i="15"/>
  <c r="V36" i="15"/>
  <c r="V28" i="15"/>
  <c r="V20" i="15"/>
  <c r="V12" i="15"/>
  <c r="V4" i="15"/>
  <c r="V50" i="15"/>
  <c r="T75" i="15"/>
  <c r="T19" i="15"/>
  <c r="S98" i="15"/>
  <c r="S90" i="15"/>
  <c r="S82" i="15"/>
  <c r="S74" i="15"/>
  <c r="S66" i="15"/>
  <c r="S58" i="15"/>
  <c r="S50" i="15"/>
  <c r="S42" i="15"/>
  <c r="S34" i="15"/>
  <c r="S26" i="15"/>
  <c r="S18" i="15"/>
  <c r="S10" i="15"/>
  <c r="T101" i="15"/>
  <c r="T93" i="15"/>
  <c r="T85" i="15"/>
  <c r="T77" i="15"/>
  <c r="T69" i="15"/>
  <c r="T61" i="15"/>
  <c r="T53" i="15"/>
  <c r="T5" i="15"/>
  <c r="U96" i="15"/>
  <c r="U88" i="15"/>
  <c r="U80" i="15"/>
  <c r="U72" i="15"/>
  <c r="U64" i="15"/>
  <c r="U56" i="15"/>
  <c r="U48" i="15"/>
  <c r="U40" i="15"/>
  <c r="U32" i="15"/>
  <c r="U24" i="15"/>
  <c r="U16" i="15"/>
  <c r="U8" i="15"/>
  <c r="V99" i="15"/>
  <c r="V83" i="15"/>
  <c r="V75" i="15"/>
  <c r="V67" i="15"/>
  <c r="V51" i="15"/>
  <c r="V43" i="15"/>
  <c r="V35" i="15"/>
  <c r="V27" i="15"/>
  <c r="V19" i="15"/>
  <c r="V11" i="15"/>
  <c r="V3" i="15"/>
  <c r="O95" i="15"/>
  <c r="Q58" i="15"/>
  <c r="S2" i="15"/>
  <c r="T2" i="15"/>
  <c r="U2" i="15"/>
  <c r="V2" i="15"/>
  <c r="Q72" i="15"/>
  <c r="M99" i="15"/>
  <c r="N66" i="15"/>
  <c r="Q36" i="15"/>
  <c r="R3" i="15"/>
  <c r="M12" i="15"/>
  <c r="M35" i="15"/>
  <c r="N46" i="15"/>
  <c r="P68" i="15"/>
  <c r="P52" i="15"/>
  <c r="R27" i="15"/>
  <c r="O85" i="15"/>
  <c r="N12" i="15"/>
  <c r="M66" i="15"/>
  <c r="M83" i="15"/>
  <c r="P100" i="15"/>
  <c r="O5" i="15"/>
  <c r="P19" i="15"/>
  <c r="P30" i="15"/>
  <c r="P43" i="15"/>
  <c r="O56" i="15"/>
  <c r="Q100" i="15"/>
  <c r="M9" i="15"/>
  <c r="R19" i="15"/>
  <c r="N22" i="15"/>
  <c r="Q30" i="15"/>
  <c r="P56" i="15"/>
  <c r="M64" i="15"/>
  <c r="Q66" i="15"/>
  <c r="O72" i="15"/>
  <c r="O92" i="15"/>
  <c r="M20" i="15"/>
  <c r="O9" i="15"/>
  <c r="P18" i="15"/>
  <c r="M79" i="15"/>
  <c r="R88" i="15"/>
  <c r="Q3" i="15"/>
  <c r="Q17" i="15"/>
  <c r="R30" i="15"/>
  <c r="R36" i="15"/>
  <c r="O61" i="15"/>
  <c r="P72" i="15"/>
  <c r="N84" i="15"/>
  <c r="N87" i="15"/>
  <c r="O12" i="15"/>
  <c r="M34" i="15"/>
  <c r="P35" i="15"/>
  <c r="M38" i="15"/>
  <c r="R43" i="15"/>
  <c r="Q56" i="15"/>
  <c r="Q68" i="15"/>
  <c r="O77" i="15"/>
  <c r="N79" i="15"/>
  <c r="N83" i="15"/>
  <c r="O84" i="15"/>
  <c r="P85" i="15"/>
  <c r="O87" i="15"/>
  <c r="Q92" i="15"/>
  <c r="M96" i="15"/>
  <c r="N99" i="15"/>
  <c r="R7" i="15"/>
  <c r="N18" i="15"/>
  <c r="N34" i="15"/>
  <c r="N38" i="15"/>
  <c r="O52" i="15"/>
  <c r="M58" i="15"/>
  <c r="R68" i="15"/>
  <c r="Q77" i="15"/>
  <c r="R84" i="15"/>
  <c r="R85" i="15"/>
  <c r="R92" i="15"/>
  <c r="N96" i="15"/>
  <c r="O99" i="15"/>
  <c r="N10" i="15"/>
  <c r="P34" i="15"/>
  <c r="P38" i="15"/>
  <c r="R77" i="15"/>
  <c r="P96" i="15"/>
  <c r="O10" i="15"/>
  <c r="R11" i="15"/>
  <c r="R18" i="15"/>
  <c r="N20" i="15"/>
  <c r="P22" i="15"/>
  <c r="O33" i="15"/>
  <c r="Q34" i="15"/>
  <c r="Q52" i="15"/>
  <c r="N64" i="15"/>
  <c r="O80" i="15"/>
  <c r="M88" i="15"/>
  <c r="Q96" i="15"/>
  <c r="M5" i="15"/>
  <c r="P10" i="15"/>
  <c r="Q20" i="15"/>
  <c r="Q22" i="15"/>
  <c r="P33" i="15"/>
  <c r="R34" i="15"/>
  <c r="M36" i="15"/>
  <c r="M62" i="15"/>
  <c r="O64" i="15"/>
  <c r="Q80" i="15"/>
  <c r="N88" i="15"/>
  <c r="R96" i="15"/>
  <c r="O100" i="15"/>
  <c r="P3" i="15"/>
  <c r="N5" i="15"/>
  <c r="O17" i="15"/>
  <c r="R20" i="15"/>
  <c r="Q33" i="15"/>
  <c r="O36" i="15"/>
  <c r="N62" i="15"/>
  <c r="P64" i="15"/>
  <c r="R80" i="15"/>
  <c r="P88" i="15"/>
  <c r="M84" i="15"/>
  <c r="Q88" i="15"/>
  <c r="N92" i="15"/>
  <c r="R94" i="15"/>
  <c r="M48" i="15"/>
  <c r="M82" i="15"/>
  <c r="O93" i="15"/>
  <c r="N6" i="15"/>
  <c r="M14" i="15"/>
  <c r="N25" i="15"/>
  <c r="N26" i="15"/>
  <c r="M28" i="15"/>
  <c r="N41" i="15"/>
  <c r="N42" i="15"/>
  <c r="M44" i="15"/>
  <c r="N48" i="15"/>
  <c r="N50" i="15"/>
  <c r="N60" i="15"/>
  <c r="O69" i="15"/>
  <c r="R74" i="15"/>
  <c r="N76" i="15"/>
  <c r="P81" i="15"/>
  <c r="Q82" i="15"/>
  <c r="O89" i="15"/>
  <c r="P93" i="15"/>
  <c r="O97" i="15"/>
  <c r="M42" i="15"/>
  <c r="M76" i="15"/>
  <c r="O81" i="15"/>
  <c r="N2" i="15"/>
  <c r="O6" i="15"/>
  <c r="Q10" i="15"/>
  <c r="Q12" i="15"/>
  <c r="N14" i="15"/>
  <c r="R22" i="15"/>
  <c r="O25" i="15"/>
  <c r="P26" i="15"/>
  <c r="N28" i="15"/>
  <c r="Q38" i="15"/>
  <c r="O41" i="15"/>
  <c r="P42" i="15"/>
  <c r="N44" i="15"/>
  <c r="O48" i="15"/>
  <c r="Q50" i="15"/>
  <c r="R52" i="15"/>
  <c r="O53" i="15"/>
  <c r="R56" i="15"/>
  <c r="O60" i="15"/>
  <c r="P69" i="15"/>
  <c r="R72" i="15"/>
  <c r="O73" i="15"/>
  <c r="O76" i="15"/>
  <c r="Q81" i="15"/>
  <c r="P84" i="15"/>
  <c r="M86" i="15"/>
  <c r="P89" i="15"/>
  <c r="Q93" i="15"/>
  <c r="P97" i="15"/>
  <c r="R100" i="15"/>
  <c r="O101" i="15"/>
  <c r="O2" i="15"/>
  <c r="P6" i="15"/>
  <c r="R10" i="15"/>
  <c r="R12" i="15"/>
  <c r="P14" i="15"/>
  <c r="M18" i="15"/>
  <c r="P25" i="15"/>
  <c r="Q26" i="15"/>
  <c r="M27" i="15"/>
  <c r="O28" i="15"/>
  <c r="M30" i="15"/>
  <c r="R38" i="15"/>
  <c r="P41" i="15"/>
  <c r="Q42" i="15"/>
  <c r="O44" i="15"/>
  <c r="M46" i="15"/>
  <c r="P48" i="15"/>
  <c r="Q53" i="15"/>
  <c r="M54" i="15"/>
  <c r="P60" i="15"/>
  <c r="Q64" i="15"/>
  <c r="Q69" i="15"/>
  <c r="P73" i="15"/>
  <c r="P76" i="15"/>
  <c r="M78" i="15"/>
  <c r="M80" i="15"/>
  <c r="R81" i="15"/>
  <c r="Q86" i="15"/>
  <c r="Q89" i="15"/>
  <c r="M92" i="15"/>
  <c r="R93" i="15"/>
  <c r="Q97" i="15"/>
  <c r="P101" i="15"/>
  <c r="M50" i="15"/>
  <c r="P2" i="15"/>
  <c r="Q6" i="15"/>
  <c r="Q14" i="15"/>
  <c r="N17" i="15"/>
  <c r="R26" i="15"/>
  <c r="Q28" i="15"/>
  <c r="N30" i="15"/>
  <c r="R42" i="15"/>
  <c r="Q44" i="15"/>
  <c r="Q48" i="15"/>
  <c r="N54" i="15"/>
  <c r="Q60" i="15"/>
  <c r="M67" i="15"/>
  <c r="M68" i="15"/>
  <c r="R69" i="15"/>
  <c r="Q73" i="15"/>
  <c r="M75" i="15"/>
  <c r="Q76" i="15"/>
  <c r="Q78" i="15"/>
  <c r="N80" i="15"/>
  <c r="R89" i="15"/>
  <c r="R97" i="15"/>
  <c r="Q101" i="15"/>
  <c r="Q2" i="15"/>
  <c r="R6" i="15"/>
  <c r="P7" i="15"/>
  <c r="R14" i="15"/>
  <c r="R28" i="15"/>
  <c r="R44" i="15"/>
  <c r="M52" i="15"/>
  <c r="M56" i="15"/>
  <c r="R60" i="15"/>
  <c r="N68" i="15"/>
  <c r="M72" i="15"/>
  <c r="R73" i="15"/>
  <c r="O75" i="15"/>
  <c r="M100" i="15"/>
  <c r="R101" i="15"/>
  <c r="M26" i="15"/>
  <c r="M74" i="15"/>
  <c r="Q7" i="15"/>
  <c r="N9" i="15"/>
  <c r="Q18" i="15"/>
  <c r="O20" i="15"/>
  <c r="M22" i="15"/>
  <c r="N36" i="15"/>
  <c r="N58" i="15"/>
  <c r="P77" i="15"/>
  <c r="Q85" i="15"/>
  <c r="Q31" i="15"/>
  <c r="N31" i="15"/>
  <c r="M15" i="15"/>
  <c r="M23" i="15"/>
  <c r="M31" i="15"/>
  <c r="R51" i="15"/>
  <c r="Q51" i="15"/>
  <c r="N51" i="15"/>
  <c r="R59" i="15"/>
  <c r="Q59" i="15"/>
  <c r="P59" i="15"/>
  <c r="O59" i="15"/>
  <c r="N59" i="15"/>
  <c r="Q39" i="15"/>
  <c r="N39" i="15"/>
  <c r="M13" i="15"/>
  <c r="R13" i="15"/>
  <c r="M21" i="15"/>
  <c r="R21" i="15"/>
  <c r="O23" i="15"/>
  <c r="M29" i="15"/>
  <c r="R29" i="15"/>
  <c r="O31" i="15"/>
  <c r="M37" i="15"/>
  <c r="R37" i="15"/>
  <c r="O39" i="15"/>
  <c r="M45" i="15"/>
  <c r="R45" i="15"/>
  <c r="M59" i="15"/>
  <c r="P70" i="15"/>
  <c r="O70" i="15"/>
  <c r="N70" i="15"/>
  <c r="R70" i="15"/>
  <c r="Q70" i="15"/>
  <c r="M70" i="15"/>
  <c r="M24" i="15"/>
  <c r="N29" i="15"/>
  <c r="P31" i="15"/>
  <c r="M32" i="15"/>
  <c r="N37" i="15"/>
  <c r="P39" i="15"/>
  <c r="M40" i="15"/>
  <c r="N45" i="15"/>
  <c r="O51" i="15"/>
  <c r="Q15" i="15"/>
  <c r="N15" i="15"/>
  <c r="Q23" i="15"/>
  <c r="N23" i="15"/>
  <c r="M8" i="15"/>
  <c r="N4" i="15"/>
  <c r="P5" i="15"/>
  <c r="N8" i="15"/>
  <c r="P9" i="15"/>
  <c r="N13" i="15"/>
  <c r="P15" i="15"/>
  <c r="M16" i="15"/>
  <c r="N21" i="15"/>
  <c r="M3" i="15"/>
  <c r="O4" i="15"/>
  <c r="Q5" i="15"/>
  <c r="M7" i="15"/>
  <c r="O8" i="15"/>
  <c r="Q9" i="15"/>
  <c r="M11" i="15"/>
  <c r="O13" i="15"/>
  <c r="R15" i="15"/>
  <c r="N16" i="15"/>
  <c r="Q19" i="15"/>
  <c r="N19" i="15"/>
  <c r="O21" i="15"/>
  <c r="R23" i="15"/>
  <c r="N24" i="15"/>
  <c r="Q27" i="15"/>
  <c r="N27" i="15"/>
  <c r="O29" i="15"/>
  <c r="R31" i="15"/>
  <c r="N32" i="15"/>
  <c r="Q35" i="15"/>
  <c r="N35" i="15"/>
  <c r="O37" i="15"/>
  <c r="R39" i="15"/>
  <c r="N40" i="15"/>
  <c r="Q43" i="15"/>
  <c r="N43" i="15"/>
  <c r="O45" i="15"/>
  <c r="R47" i="15"/>
  <c r="Q47" i="15"/>
  <c r="O47" i="15"/>
  <c r="N47" i="15"/>
  <c r="M47" i="15"/>
  <c r="P51" i="15"/>
  <c r="P4" i="15"/>
  <c r="N11" i="15"/>
  <c r="O16" i="15"/>
  <c r="P21" i="15"/>
  <c r="O24" i="15"/>
  <c r="P29" i="15"/>
  <c r="O32" i="15"/>
  <c r="P37" i="15"/>
  <c r="O40" i="15"/>
  <c r="P45" i="15"/>
  <c r="R91" i="15"/>
  <c r="Q91" i="15"/>
  <c r="P91" i="15"/>
  <c r="O91" i="15"/>
  <c r="N91" i="15"/>
  <c r="M91" i="15"/>
  <c r="R55" i="15"/>
  <c r="Q55" i="15"/>
  <c r="O55" i="15"/>
  <c r="N55" i="15"/>
  <c r="M55" i="15"/>
  <c r="M4" i="15"/>
  <c r="L104" i="15"/>
  <c r="L103" i="15"/>
  <c r="N3" i="15"/>
  <c r="N7" i="15"/>
  <c r="P8" i="15"/>
  <c r="P13" i="15"/>
  <c r="M2" i="15"/>
  <c r="Q4" i="15"/>
  <c r="Q8" i="15"/>
  <c r="O11" i="15"/>
  <c r="Q13" i="15"/>
  <c r="Q16" i="15"/>
  <c r="M17" i="15"/>
  <c r="R17" i="15"/>
  <c r="O19" i="15"/>
  <c r="Q21" i="15"/>
  <c r="Q24" i="15"/>
  <c r="M25" i="15"/>
  <c r="R25" i="15"/>
  <c r="O27" i="15"/>
  <c r="Q29" i="15"/>
  <c r="Q32" i="15"/>
  <c r="M33" i="15"/>
  <c r="R33" i="15"/>
  <c r="O35" i="15"/>
  <c r="Q37" i="15"/>
  <c r="Q40" i="15"/>
  <c r="M41" i="15"/>
  <c r="R41" i="15"/>
  <c r="O43" i="15"/>
  <c r="Q45" i="15"/>
  <c r="N49" i="15"/>
  <c r="M49" i="15"/>
  <c r="Q49" i="15"/>
  <c r="P49" i="15"/>
  <c r="O49" i="15"/>
  <c r="P11" i="15"/>
  <c r="R16" i="15"/>
  <c r="R24" i="15"/>
  <c r="R32" i="15"/>
  <c r="R40" i="15"/>
  <c r="N53" i="15"/>
  <c r="M53" i="15"/>
  <c r="P53" i="15"/>
  <c r="R71" i="15"/>
  <c r="Q71" i="15"/>
  <c r="P71" i="15"/>
  <c r="O71" i="15"/>
  <c r="N71" i="15"/>
  <c r="M71" i="15"/>
  <c r="P46" i="15"/>
  <c r="O46" i="15"/>
  <c r="P54" i="15"/>
  <c r="O54" i="15"/>
  <c r="P61" i="15"/>
  <c r="P62" i="15"/>
  <c r="O62" i="15"/>
  <c r="N67" i="15"/>
  <c r="Q61" i="15"/>
  <c r="O67" i="15"/>
  <c r="Q90" i="15"/>
  <c r="P90" i="15"/>
  <c r="O90" i="15"/>
  <c r="N90" i="15"/>
  <c r="Q98" i="15"/>
  <c r="P98" i="15"/>
  <c r="O98" i="15"/>
  <c r="N98" i="15"/>
  <c r="N57" i="15"/>
  <c r="M57" i="15"/>
  <c r="R63" i="15"/>
  <c r="Q63" i="15"/>
  <c r="N65" i="15"/>
  <c r="M65" i="15"/>
  <c r="Q46" i="15"/>
  <c r="Q54" i="15"/>
  <c r="O57" i="15"/>
  <c r="Q62" i="15"/>
  <c r="M63" i="15"/>
  <c r="O65" i="15"/>
  <c r="P86" i="15"/>
  <c r="O86" i="15"/>
  <c r="N86" i="15"/>
  <c r="R87" i="15"/>
  <c r="Q87" i="15"/>
  <c r="P87" i="15"/>
  <c r="R90" i="15"/>
  <c r="R95" i="15"/>
  <c r="Q95" i="15"/>
  <c r="P95" i="15"/>
  <c r="R98" i="15"/>
  <c r="P50" i="15"/>
  <c r="O50" i="15"/>
  <c r="P57" i="15"/>
  <c r="P58" i="15"/>
  <c r="O58" i="15"/>
  <c r="N63" i="15"/>
  <c r="P65" i="15"/>
  <c r="P66" i="15"/>
  <c r="O66" i="15"/>
  <c r="P82" i="15"/>
  <c r="O82" i="15"/>
  <c r="N82" i="15"/>
  <c r="R83" i="15"/>
  <c r="Q83" i="15"/>
  <c r="P83" i="15"/>
  <c r="M95" i="15"/>
  <c r="Q57" i="15"/>
  <c r="O63" i="15"/>
  <c r="Q65" i="15"/>
  <c r="P78" i="15"/>
  <c r="O78" i="15"/>
  <c r="N78" i="15"/>
  <c r="R79" i="15"/>
  <c r="Q79" i="15"/>
  <c r="P79" i="15"/>
  <c r="Q94" i="15"/>
  <c r="P94" i="15"/>
  <c r="O94" i="15"/>
  <c r="N94" i="15"/>
  <c r="N61" i="15"/>
  <c r="M61" i="15"/>
  <c r="R67" i="15"/>
  <c r="Q67" i="15"/>
  <c r="P74" i="15"/>
  <c r="O74" i="15"/>
  <c r="N74" i="15"/>
  <c r="R75" i="15"/>
  <c r="Q75" i="15"/>
  <c r="P75" i="15"/>
  <c r="P99" i="15"/>
  <c r="M69" i="15"/>
  <c r="M73" i="15"/>
  <c r="M77" i="15"/>
  <c r="M81" i="15"/>
  <c r="M85" i="15"/>
  <c r="M89" i="15"/>
  <c r="M93" i="15"/>
  <c r="M97" i="15"/>
  <c r="Q99" i="15"/>
  <c r="M101" i="15"/>
  <c r="AL10" i="14"/>
  <c r="AM10" i="14"/>
  <c r="AK10" i="14"/>
  <c r="AH10" i="14"/>
  <c r="AL18" i="14"/>
  <c r="AM18" i="14"/>
  <c r="AK18" i="14"/>
  <c r="AJ18" i="14"/>
  <c r="AH18" i="14"/>
  <c r="AL32" i="14"/>
  <c r="AK32" i="14"/>
  <c r="AJ32" i="14"/>
  <c r="AI32" i="14"/>
  <c r="AH32" i="14"/>
  <c r="AL56" i="14"/>
  <c r="AJ56" i="14"/>
  <c r="AK56" i="14"/>
  <c r="AI56" i="14"/>
  <c r="AH56" i="14"/>
  <c r="AL8" i="14"/>
  <c r="AJ8" i="14"/>
  <c r="AK8" i="14"/>
  <c r="AI8" i="14"/>
  <c r="AI10" i="14"/>
  <c r="AI18" i="14"/>
  <c r="AL24" i="14"/>
  <c r="AJ24" i="14"/>
  <c r="AK24" i="14"/>
  <c r="AI24" i="14"/>
  <c r="AH24" i="14"/>
  <c r="AM32" i="14"/>
  <c r="AM56" i="14"/>
  <c r="AM50" i="14"/>
  <c r="AL50" i="14"/>
  <c r="AK50" i="14"/>
  <c r="AJ50" i="14"/>
  <c r="AH50" i="14"/>
  <c r="AL96" i="14"/>
  <c r="AK96" i="14"/>
  <c r="AJ96" i="14"/>
  <c r="AI96" i="14"/>
  <c r="AH96" i="14"/>
  <c r="AM96" i="14"/>
  <c r="AL16" i="14"/>
  <c r="AJ16" i="14"/>
  <c r="AK16" i="14"/>
  <c r="AI16" i="14"/>
  <c r="AH16" i="14"/>
  <c r="AM42" i="14"/>
  <c r="AL42" i="14"/>
  <c r="AK42" i="14"/>
  <c r="AJ42" i="14"/>
  <c r="AH42" i="14"/>
  <c r="AM58" i="14"/>
  <c r="AL58" i="14"/>
  <c r="AK58" i="14"/>
  <c r="AJ58" i="14"/>
  <c r="AH58" i="14"/>
  <c r="AM66" i="14"/>
  <c r="AL66" i="14"/>
  <c r="AK66" i="14"/>
  <c r="AJ66" i="14"/>
  <c r="AH66" i="14"/>
  <c r="AL88" i="14"/>
  <c r="AK88" i="14"/>
  <c r="AJ88" i="14"/>
  <c r="AI88" i="14"/>
  <c r="AH88" i="14"/>
  <c r="AM88" i="14"/>
  <c r="AM34" i="14"/>
  <c r="AL34" i="14"/>
  <c r="AK34" i="14"/>
  <c r="AJ34" i="14"/>
  <c r="AH34" i="14"/>
  <c r="AL48" i="14"/>
  <c r="AK48" i="14"/>
  <c r="AJ48" i="14"/>
  <c r="AI48" i="14"/>
  <c r="AH48" i="14"/>
  <c r="AL80" i="14"/>
  <c r="AK80" i="14"/>
  <c r="AJ80" i="14"/>
  <c r="AI80" i="14"/>
  <c r="AH80" i="14"/>
  <c r="AM80" i="14"/>
  <c r="AL2" i="14"/>
  <c r="AM2" i="14"/>
  <c r="AG104" i="14"/>
  <c r="AG103" i="14"/>
  <c r="AK2" i="14"/>
  <c r="AH2" i="14"/>
  <c r="AK7" i="14"/>
  <c r="AI7" i="14"/>
  <c r="AJ7" i="14"/>
  <c r="AH7" i="14"/>
  <c r="AM7" i="14"/>
  <c r="AM26" i="14"/>
  <c r="AL26" i="14"/>
  <c r="AK26" i="14"/>
  <c r="AJ26" i="14"/>
  <c r="AH26" i="14"/>
  <c r="AI34" i="14"/>
  <c r="AL40" i="14"/>
  <c r="AJ40" i="14"/>
  <c r="AK40" i="14"/>
  <c r="AI40" i="14"/>
  <c r="AH40" i="14"/>
  <c r="AM48" i="14"/>
  <c r="AL64" i="14"/>
  <c r="AJ64" i="14"/>
  <c r="AK64" i="14"/>
  <c r="AI64" i="14"/>
  <c r="AH64" i="14"/>
  <c r="AL72" i="14"/>
  <c r="AK72" i="14"/>
  <c r="AJ72" i="14"/>
  <c r="AI72" i="14"/>
  <c r="AH72" i="14"/>
  <c r="AM72" i="14"/>
  <c r="AK5" i="14"/>
  <c r="AL6" i="14"/>
  <c r="AK13" i="14"/>
  <c r="AL14" i="14"/>
  <c r="AM15" i="14"/>
  <c r="AK21" i="14"/>
  <c r="AL22" i="14"/>
  <c r="AM23" i="14"/>
  <c r="AK29" i="14"/>
  <c r="AL30" i="14"/>
  <c r="AM31" i="14"/>
  <c r="AK37" i="14"/>
  <c r="AL38" i="14"/>
  <c r="AM39" i="14"/>
  <c r="AK45" i="14"/>
  <c r="AL46" i="14"/>
  <c r="AM47" i="14"/>
  <c r="AK53" i="14"/>
  <c r="AL54" i="14"/>
  <c r="AK61" i="14"/>
  <c r="AL62" i="14"/>
  <c r="AK69" i="14"/>
  <c r="AL70" i="14"/>
  <c r="AH74" i="14"/>
  <c r="AK77" i="14"/>
  <c r="AL78" i="14"/>
  <c r="AH82" i="14"/>
  <c r="AK85" i="14"/>
  <c r="AL86" i="14"/>
  <c r="AH90" i="14"/>
  <c r="AK93" i="14"/>
  <c r="AL94" i="14"/>
  <c r="AH98" i="14"/>
  <c r="AJ100" i="14"/>
  <c r="AK101" i="14"/>
  <c r="AM53" i="14"/>
  <c r="AI57" i="14"/>
  <c r="AL60" i="14"/>
  <c r="AM61" i="14"/>
  <c r="AI65" i="14"/>
  <c r="AL68" i="14"/>
  <c r="AM69" i="14"/>
  <c r="AI73" i="14"/>
  <c r="AJ74" i="14"/>
  <c r="AL76" i="14"/>
  <c r="AM77" i="14"/>
  <c r="AI81" i="14"/>
  <c r="AJ82" i="14"/>
  <c r="AL84" i="14"/>
  <c r="AM85" i="14"/>
  <c r="AI89" i="14"/>
  <c r="AJ90" i="14"/>
  <c r="AL92" i="14"/>
  <c r="AM93" i="14"/>
  <c r="AI97" i="14"/>
  <c r="AJ98" i="14"/>
  <c r="AL100" i="14"/>
  <c r="AM101" i="14"/>
  <c r="AM29" i="14"/>
  <c r="AM37" i="14"/>
  <c r="AM45" i="14"/>
  <c r="AJ9" i="14"/>
  <c r="AH15" i="14"/>
  <c r="AJ17" i="14"/>
  <c r="AH23" i="14"/>
  <c r="AJ25" i="14"/>
  <c r="AH31" i="14"/>
  <c r="AJ33" i="14"/>
  <c r="AH39" i="14"/>
  <c r="AJ41" i="14"/>
  <c r="AH47" i="14"/>
  <c r="AJ49" i="14"/>
  <c r="AJ57" i="14"/>
  <c r="AK74" i="14"/>
  <c r="AK82" i="14"/>
  <c r="AK90" i="14"/>
  <c r="AK98" i="14"/>
  <c r="AL82" i="14"/>
  <c r="AL90" i="14"/>
  <c r="AL98" i="14"/>
  <c r="AI15" i="14"/>
  <c r="AI23" i="14"/>
  <c r="AL74" i="14"/>
  <c r="AH5" i="14"/>
  <c r="AI6" i="14"/>
  <c r="AL9" i="14"/>
  <c r="AH13" i="14"/>
  <c r="AI14" i="14"/>
  <c r="AJ15" i="14"/>
  <c r="AL17" i="14"/>
  <c r="AH21" i="14"/>
  <c r="AI22" i="14"/>
  <c r="AJ23" i="14"/>
  <c r="AL25" i="14"/>
  <c r="AH29" i="14"/>
  <c r="AI30" i="14"/>
  <c r="AJ31" i="14"/>
  <c r="AL33" i="14"/>
  <c r="AH37" i="14"/>
  <c r="AI38" i="14"/>
  <c r="AJ39" i="14"/>
  <c r="AL41" i="14"/>
  <c r="AH45" i="14"/>
  <c r="AI46" i="14"/>
  <c r="AJ47" i="14"/>
  <c r="AL49" i="14"/>
  <c r="AH53" i="14"/>
  <c r="AI54" i="14"/>
  <c r="AL57" i="14"/>
  <c r="AH61" i="14"/>
  <c r="AI62" i="14"/>
  <c r="AL65" i="14"/>
  <c r="AH69" i="14"/>
  <c r="AI70" i="14"/>
  <c r="AL73" i="14"/>
  <c r="AH77" i="14"/>
  <c r="AI78" i="14"/>
  <c r="AL81" i="14"/>
  <c r="AH85" i="14"/>
  <c r="AI86" i="14"/>
  <c r="AL89" i="14"/>
  <c r="AH93" i="14"/>
  <c r="AI94" i="14"/>
  <c r="AL97" i="14"/>
  <c r="AH101" i="14"/>
  <c r="I91" i="14"/>
  <c r="I75" i="14"/>
  <c r="I17" i="14"/>
  <c r="I3" i="14"/>
  <c r="K83" i="14"/>
  <c r="K51" i="14"/>
  <c r="J2" i="14"/>
  <c r="I65" i="14"/>
  <c r="J71" i="14"/>
  <c r="K19" i="14"/>
  <c r="K2" i="14"/>
  <c r="I51" i="14"/>
  <c r="J52" i="14"/>
  <c r="M52" i="14"/>
  <c r="L2" i="14"/>
  <c r="I48" i="14"/>
  <c r="J36" i="14"/>
  <c r="N72" i="14"/>
  <c r="I36" i="14"/>
  <c r="J32" i="14"/>
  <c r="N40" i="14"/>
  <c r="I33" i="14"/>
  <c r="J16" i="14"/>
  <c r="H103" i="14"/>
  <c r="I20" i="14"/>
  <c r="J11" i="14"/>
  <c r="H104" i="14"/>
  <c r="I61" i="14"/>
  <c r="I89" i="14"/>
  <c r="I73" i="14"/>
  <c r="I60" i="14"/>
  <c r="I32" i="14"/>
  <c r="I16" i="14"/>
  <c r="J100" i="14"/>
  <c r="J84" i="14"/>
  <c r="J68" i="14"/>
  <c r="J51" i="14"/>
  <c r="J28" i="14"/>
  <c r="J8" i="14"/>
  <c r="K79" i="14"/>
  <c r="K47" i="14"/>
  <c r="K15" i="14"/>
  <c r="M92" i="14"/>
  <c r="M44" i="14"/>
  <c r="M4" i="14"/>
  <c r="N71" i="14"/>
  <c r="N39" i="14"/>
  <c r="I88" i="14"/>
  <c r="I72" i="14"/>
  <c r="I59" i="14"/>
  <c r="I44" i="14"/>
  <c r="I28" i="14"/>
  <c r="I12" i="14"/>
  <c r="J99" i="14"/>
  <c r="J83" i="14"/>
  <c r="J67" i="14"/>
  <c r="J48" i="14"/>
  <c r="J27" i="14"/>
  <c r="J4" i="14"/>
  <c r="K75" i="14"/>
  <c r="K43" i="14"/>
  <c r="K7" i="14"/>
  <c r="M84" i="14"/>
  <c r="N96" i="14"/>
  <c r="N64" i="14"/>
  <c r="N32" i="14"/>
  <c r="I100" i="14"/>
  <c r="I84" i="14"/>
  <c r="I69" i="14"/>
  <c r="I57" i="14"/>
  <c r="I43" i="14"/>
  <c r="I27" i="14"/>
  <c r="I11" i="14"/>
  <c r="J96" i="14"/>
  <c r="J80" i="14"/>
  <c r="J64" i="14"/>
  <c r="J44" i="14"/>
  <c r="J24" i="14"/>
  <c r="J3" i="14"/>
  <c r="K71" i="14"/>
  <c r="K39" i="14"/>
  <c r="M76" i="14"/>
  <c r="M36" i="14"/>
  <c r="N95" i="14"/>
  <c r="N63" i="14"/>
  <c r="N31" i="14"/>
  <c r="J87" i="14"/>
  <c r="M5" i="14"/>
  <c r="I99" i="14"/>
  <c r="I83" i="14"/>
  <c r="I68" i="14"/>
  <c r="I56" i="14"/>
  <c r="I41" i="14"/>
  <c r="I25" i="14"/>
  <c r="I9" i="14"/>
  <c r="J95" i="14"/>
  <c r="J79" i="14"/>
  <c r="J63" i="14"/>
  <c r="J43" i="14"/>
  <c r="J20" i="14"/>
  <c r="K99" i="14"/>
  <c r="K67" i="14"/>
  <c r="K35" i="14"/>
  <c r="N88" i="14"/>
  <c r="N56" i="14"/>
  <c r="N24" i="14"/>
  <c r="I97" i="14"/>
  <c r="I81" i="14"/>
  <c r="I67" i="14"/>
  <c r="I52" i="14"/>
  <c r="I40" i="14"/>
  <c r="I24" i="14"/>
  <c r="I8" i="14"/>
  <c r="J92" i="14"/>
  <c r="J76" i="14"/>
  <c r="J60" i="14"/>
  <c r="J40" i="14"/>
  <c r="J19" i="14"/>
  <c r="K95" i="14"/>
  <c r="K63" i="14"/>
  <c r="K31" i="14"/>
  <c r="M68" i="14"/>
  <c r="M28" i="14"/>
  <c r="N87" i="14"/>
  <c r="N55" i="14"/>
  <c r="N23" i="14"/>
  <c r="I96" i="14"/>
  <c r="I80" i="14"/>
  <c r="J91" i="14"/>
  <c r="J75" i="14"/>
  <c r="J59" i="14"/>
  <c r="K91" i="14"/>
  <c r="K59" i="14"/>
  <c r="K27" i="14"/>
  <c r="M20" i="14"/>
  <c r="N80" i="14"/>
  <c r="N48" i="14"/>
  <c r="N16" i="14"/>
  <c r="N2" i="14"/>
  <c r="I92" i="14"/>
  <c r="I76" i="14"/>
  <c r="I64" i="14"/>
  <c r="I49" i="14"/>
  <c r="I35" i="14"/>
  <c r="I19" i="14"/>
  <c r="I4" i="14"/>
  <c r="J88" i="14"/>
  <c r="J72" i="14"/>
  <c r="J56" i="14"/>
  <c r="J35" i="14"/>
  <c r="J12" i="14"/>
  <c r="K87" i="14"/>
  <c r="K55" i="14"/>
  <c r="K23" i="14"/>
  <c r="M100" i="14"/>
  <c r="M60" i="14"/>
  <c r="M12" i="14"/>
  <c r="N79" i="14"/>
  <c r="N47" i="14"/>
  <c r="N15" i="14"/>
  <c r="L86" i="14"/>
  <c r="I86" i="14"/>
  <c r="N86" i="14"/>
  <c r="M86" i="14"/>
  <c r="J86" i="14"/>
  <c r="L62" i="14"/>
  <c r="I62" i="14"/>
  <c r="K62" i="14"/>
  <c r="N62" i="14"/>
  <c r="M62" i="14"/>
  <c r="J62" i="14"/>
  <c r="L54" i="14"/>
  <c r="I54" i="14"/>
  <c r="N54" i="14"/>
  <c r="K54" i="14"/>
  <c r="M54" i="14"/>
  <c r="J54" i="14"/>
  <c r="L38" i="14"/>
  <c r="I38" i="14"/>
  <c r="N38" i="14"/>
  <c r="K38" i="14"/>
  <c r="M38" i="14"/>
  <c r="J38" i="14"/>
  <c r="L22" i="14"/>
  <c r="I22" i="14"/>
  <c r="N22" i="14"/>
  <c r="K22" i="14"/>
  <c r="M22" i="14"/>
  <c r="J22" i="14"/>
  <c r="L101" i="14"/>
  <c r="N101" i="14"/>
  <c r="K101" i="14"/>
  <c r="J101" i="14"/>
  <c r="L93" i="14"/>
  <c r="N93" i="14"/>
  <c r="K93" i="14"/>
  <c r="J93" i="14"/>
  <c r="L85" i="14"/>
  <c r="N85" i="14"/>
  <c r="K85" i="14"/>
  <c r="J85" i="14"/>
  <c r="L77" i="14"/>
  <c r="N77" i="14"/>
  <c r="K77" i="14"/>
  <c r="J77" i="14"/>
  <c r="L69" i="14"/>
  <c r="N69" i="14"/>
  <c r="K69" i="14"/>
  <c r="J69" i="14"/>
  <c r="L61" i="14"/>
  <c r="N61" i="14"/>
  <c r="K61" i="14"/>
  <c r="J61" i="14"/>
  <c r="L53" i="14"/>
  <c r="N53" i="14"/>
  <c r="K53" i="14"/>
  <c r="J53" i="14"/>
  <c r="L45" i="14"/>
  <c r="N45" i="14"/>
  <c r="K45" i="14"/>
  <c r="J45" i="14"/>
  <c r="L37" i="14"/>
  <c r="N37" i="14"/>
  <c r="K37" i="14"/>
  <c r="J37" i="14"/>
  <c r="L29" i="14"/>
  <c r="N29" i="14"/>
  <c r="K29" i="14"/>
  <c r="J29" i="14"/>
  <c r="L21" i="14"/>
  <c r="N21" i="14"/>
  <c r="K21" i="14"/>
  <c r="J21" i="14"/>
  <c r="L13" i="14"/>
  <c r="N13" i="14"/>
  <c r="K13" i="14"/>
  <c r="J13" i="14"/>
  <c r="L5" i="14"/>
  <c r="N5" i="14"/>
  <c r="K5" i="14"/>
  <c r="J5" i="14"/>
  <c r="I93" i="14"/>
  <c r="I29" i="14"/>
  <c r="M85" i="14"/>
  <c r="M53" i="14"/>
  <c r="M21" i="14"/>
  <c r="L6" i="14"/>
  <c r="I6" i="14"/>
  <c r="N6" i="14"/>
  <c r="K6" i="14"/>
  <c r="M6" i="14"/>
  <c r="J6" i="14"/>
  <c r="I53" i="14"/>
  <c r="L94" i="14"/>
  <c r="I94" i="14"/>
  <c r="N94" i="14"/>
  <c r="M94" i="14"/>
  <c r="J94" i="14"/>
  <c r="L70" i="14"/>
  <c r="I70" i="14"/>
  <c r="N70" i="14"/>
  <c r="M70" i="14"/>
  <c r="J70" i="14"/>
  <c r="L14" i="14"/>
  <c r="I14" i="14"/>
  <c r="K14" i="14"/>
  <c r="N14" i="14"/>
  <c r="M14" i="14"/>
  <c r="J14" i="14"/>
  <c r="I77" i="14"/>
  <c r="I13" i="14"/>
  <c r="K86" i="14"/>
  <c r="M77" i="14"/>
  <c r="M45" i="14"/>
  <c r="M13" i="14"/>
  <c r="L78" i="14"/>
  <c r="I78" i="14"/>
  <c r="N78" i="14"/>
  <c r="M78" i="14"/>
  <c r="J78" i="14"/>
  <c r="L46" i="14"/>
  <c r="I46" i="14"/>
  <c r="K46" i="14"/>
  <c r="N46" i="14"/>
  <c r="M46" i="14"/>
  <c r="J46" i="14"/>
  <c r="L30" i="14"/>
  <c r="I30" i="14"/>
  <c r="K30" i="14"/>
  <c r="N30" i="14"/>
  <c r="M30" i="14"/>
  <c r="J30" i="14"/>
  <c r="K98" i="14"/>
  <c r="M98" i="14"/>
  <c r="J98" i="14"/>
  <c r="I98" i="14"/>
  <c r="N98" i="14"/>
  <c r="K90" i="14"/>
  <c r="M90" i="14"/>
  <c r="J90" i="14"/>
  <c r="I90" i="14"/>
  <c r="N90" i="14"/>
  <c r="K82" i="14"/>
  <c r="M82" i="14"/>
  <c r="J82" i="14"/>
  <c r="I82" i="14"/>
  <c r="N82" i="14"/>
  <c r="K74" i="14"/>
  <c r="M74" i="14"/>
  <c r="J74" i="14"/>
  <c r="I74" i="14"/>
  <c r="N74" i="14"/>
  <c r="K66" i="14"/>
  <c r="M66" i="14"/>
  <c r="J66" i="14"/>
  <c r="I66" i="14"/>
  <c r="N66" i="14"/>
  <c r="K58" i="14"/>
  <c r="M58" i="14"/>
  <c r="J58" i="14"/>
  <c r="I58" i="14"/>
  <c r="N58" i="14"/>
  <c r="K50" i="14"/>
  <c r="M50" i="14"/>
  <c r="J50" i="14"/>
  <c r="I50" i="14"/>
  <c r="N50" i="14"/>
  <c r="K42" i="14"/>
  <c r="M42" i="14"/>
  <c r="J42" i="14"/>
  <c r="I42" i="14"/>
  <c r="N42" i="14"/>
  <c r="K34" i="14"/>
  <c r="M34" i="14"/>
  <c r="J34" i="14"/>
  <c r="I34" i="14"/>
  <c r="N34" i="14"/>
  <c r="K26" i="14"/>
  <c r="M26" i="14"/>
  <c r="J26" i="14"/>
  <c r="I26" i="14"/>
  <c r="N26" i="14"/>
  <c r="K18" i="14"/>
  <c r="M18" i="14"/>
  <c r="J18" i="14"/>
  <c r="I18" i="14"/>
  <c r="N18" i="14"/>
  <c r="K10" i="14"/>
  <c r="M10" i="14"/>
  <c r="J10" i="14"/>
  <c r="I10" i="14"/>
  <c r="N10" i="14"/>
  <c r="I101" i="14"/>
  <c r="I37" i="14"/>
  <c r="L74" i="14"/>
  <c r="L10" i="14"/>
  <c r="K97" i="14"/>
  <c r="K89" i="14"/>
  <c r="K81" i="14"/>
  <c r="K73" i="14"/>
  <c r="K65" i="14"/>
  <c r="K57" i="14"/>
  <c r="K49" i="14"/>
  <c r="K41" i="14"/>
  <c r="K33" i="14"/>
  <c r="K25" i="14"/>
  <c r="K17" i="14"/>
  <c r="K9" i="14"/>
  <c r="L100" i="14"/>
  <c r="L92" i="14"/>
  <c r="L84" i="14"/>
  <c r="L76" i="14"/>
  <c r="L68" i="14"/>
  <c r="L60" i="14"/>
  <c r="L52" i="14"/>
  <c r="L44" i="14"/>
  <c r="L36" i="14"/>
  <c r="L28" i="14"/>
  <c r="L20" i="14"/>
  <c r="L12" i="14"/>
  <c r="L4" i="14"/>
  <c r="M95" i="14"/>
  <c r="M87" i="14"/>
  <c r="M79" i="14"/>
  <c r="M71" i="14"/>
  <c r="M63" i="14"/>
  <c r="M55" i="14"/>
  <c r="M47" i="14"/>
  <c r="M39" i="14"/>
  <c r="M31" i="14"/>
  <c r="M23" i="14"/>
  <c r="M15" i="14"/>
  <c r="M7" i="14"/>
  <c r="M2" i="14"/>
  <c r="K96" i="14"/>
  <c r="K88" i="14"/>
  <c r="K80" i="14"/>
  <c r="K72" i="14"/>
  <c r="K64" i="14"/>
  <c r="K56" i="14"/>
  <c r="K48" i="14"/>
  <c r="K40" i="14"/>
  <c r="K32" i="14"/>
  <c r="K24" i="14"/>
  <c r="K16" i="14"/>
  <c r="K8" i="14"/>
  <c r="L99" i="14"/>
  <c r="L91" i="14"/>
  <c r="L83" i="14"/>
  <c r="L75" i="14"/>
  <c r="L67" i="14"/>
  <c r="L59" i="14"/>
  <c r="L51" i="14"/>
  <c r="L43" i="14"/>
  <c r="L35" i="14"/>
  <c r="L27" i="14"/>
  <c r="L19" i="14"/>
  <c r="L11" i="14"/>
  <c r="L3" i="14"/>
  <c r="N97" i="14"/>
  <c r="N89" i="14"/>
  <c r="N81" i="14"/>
  <c r="N73" i="14"/>
  <c r="N65" i="14"/>
  <c r="N57" i="14"/>
  <c r="N49" i="14"/>
  <c r="N41" i="14"/>
  <c r="N33" i="14"/>
  <c r="N25" i="14"/>
  <c r="N17" i="14"/>
  <c r="N9" i="14"/>
  <c r="N8" i="14"/>
  <c r="N7" i="14"/>
  <c r="L89" i="14"/>
  <c r="L73" i="14"/>
  <c r="L65" i="14"/>
  <c r="L49" i="14"/>
  <c r="L33" i="14"/>
  <c r="L25" i="14"/>
  <c r="L9" i="14"/>
  <c r="I95" i="14"/>
  <c r="I87" i="14"/>
  <c r="I79" i="14"/>
  <c r="I71" i="14"/>
  <c r="I63" i="14"/>
  <c r="I55" i="14"/>
  <c r="I47" i="14"/>
  <c r="I39" i="14"/>
  <c r="I31" i="14"/>
  <c r="I23" i="14"/>
  <c r="I15" i="14"/>
  <c r="I7" i="14"/>
  <c r="L96" i="14"/>
  <c r="L88" i="14"/>
  <c r="L80" i="14"/>
  <c r="L72" i="14"/>
  <c r="L64" i="14"/>
  <c r="L56" i="14"/>
  <c r="L48" i="14"/>
  <c r="L40" i="14"/>
  <c r="L32" i="14"/>
  <c r="L24" i="14"/>
  <c r="L16" i="14"/>
  <c r="L8" i="14"/>
  <c r="M99" i="14"/>
  <c r="M91" i="14"/>
  <c r="M83" i="14"/>
  <c r="M75" i="14"/>
  <c r="M67" i="14"/>
  <c r="M59" i="14"/>
  <c r="M51" i="14"/>
  <c r="M43" i="14"/>
  <c r="M35" i="14"/>
  <c r="M27" i="14"/>
  <c r="M19" i="14"/>
  <c r="M11" i="14"/>
  <c r="M3" i="14"/>
  <c r="L97" i="14"/>
  <c r="L81" i="14"/>
  <c r="L57" i="14"/>
  <c r="L41" i="14"/>
  <c r="L17" i="14"/>
  <c r="J97" i="14"/>
  <c r="J89" i="14"/>
  <c r="J81" i="14"/>
  <c r="J73" i="14"/>
  <c r="J65" i="14"/>
  <c r="J57" i="14"/>
  <c r="J49" i="14"/>
  <c r="J41" i="14"/>
  <c r="J33" i="14"/>
  <c r="J25" i="14"/>
  <c r="J17" i="14"/>
  <c r="J9" i="14"/>
  <c r="K100" i="14"/>
  <c r="K92" i="14"/>
  <c r="K84" i="14"/>
  <c r="K76" i="14"/>
  <c r="K68" i="14"/>
  <c r="K60" i="14"/>
  <c r="K52" i="14"/>
  <c r="K44" i="14"/>
  <c r="K36" i="14"/>
  <c r="K28" i="14"/>
  <c r="K20" i="14"/>
  <c r="K12" i="14"/>
  <c r="K4" i="14"/>
  <c r="L55" i="14"/>
  <c r="L47" i="14"/>
  <c r="L39" i="14"/>
  <c r="L31" i="14"/>
  <c r="L23" i="14"/>
  <c r="L15" i="14"/>
  <c r="L7" i="14"/>
  <c r="K11" i="14"/>
  <c r="K3" i="14"/>
  <c r="L106" i="15" l="1"/>
  <c r="L105" i="15"/>
  <c r="AG106" i="14"/>
  <c r="AG105" i="14"/>
  <c r="H105" i="14"/>
  <c r="H106" i="14"/>
  <c r="E3" i="12" l="1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E58" i="12"/>
  <c r="E59" i="12"/>
  <c r="E60" i="12"/>
  <c r="E61" i="12"/>
  <c r="E62" i="12"/>
  <c r="E63" i="12"/>
  <c r="E64" i="12"/>
  <c r="E65" i="12"/>
  <c r="E66" i="12"/>
  <c r="E67" i="12"/>
  <c r="E68" i="12"/>
  <c r="E69" i="12"/>
  <c r="E70" i="12"/>
  <c r="E71" i="12"/>
  <c r="E72" i="12"/>
  <c r="E73" i="12"/>
  <c r="E74" i="12"/>
  <c r="E75" i="12"/>
  <c r="E76" i="12"/>
  <c r="E77" i="12"/>
  <c r="E78" i="12"/>
  <c r="E79" i="12"/>
  <c r="E80" i="12"/>
  <c r="E81" i="12"/>
  <c r="E82" i="12"/>
  <c r="E83" i="12"/>
  <c r="E84" i="12"/>
  <c r="E85" i="12"/>
  <c r="E86" i="12"/>
  <c r="E87" i="12"/>
  <c r="E88" i="12"/>
  <c r="E89" i="12"/>
  <c r="E90" i="12"/>
  <c r="E91" i="12"/>
  <c r="E92" i="12"/>
  <c r="E93" i="12"/>
  <c r="E94" i="12"/>
  <c r="E95" i="12"/>
  <c r="E96" i="12"/>
  <c r="E97" i="12"/>
  <c r="E98" i="12"/>
  <c r="E99" i="12"/>
  <c r="E100" i="12"/>
  <c r="E101" i="12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D58" i="12"/>
  <c r="D59" i="12"/>
  <c r="D60" i="12"/>
  <c r="D61" i="12"/>
  <c r="D62" i="12"/>
  <c r="D63" i="12"/>
  <c r="D64" i="12"/>
  <c r="D65" i="12"/>
  <c r="D66" i="12"/>
  <c r="D67" i="12"/>
  <c r="D68" i="12"/>
  <c r="D69" i="12"/>
  <c r="D70" i="12"/>
  <c r="D71" i="12"/>
  <c r="D72" i="12"/>
  <c r="D73" i="12"/>
  <c r="D74" i="12"/>
  <c r="D75" i="12"/>
  <c r="D76" i="12"/>
  <c r="D77" i="12"/>
  <c r="D78" i="12"/>
  <c r="D79" i="12"/>
  <c r="D80" i="12"/>
  <c r="D81" i="12"/>
  <c r="D82" i="12"/>
  <c r="D83" i="12"/>
  <c r="D84" i="12"/>
  <c r="D85" i="12"/>
  <c r="D86" i="12"/>
  <c r="D87" i="12"/>
  <c r="D88" i="12"/>
  <c r="D89" i="12"/>
  <c r="D90" i="12"/>
  <c r="D91" i="12"/>
  <c r="D92" i="12"/>
  <c r="D93" i="12"/>
  <c r="D94" i="12"/>
  <c r="D95" i="12"/>
  <c r="D96" i="12"/>
  <c r="D97" i="12"/>
  <c r="D98" i="12"/>
  <c r="D99" i="12"/>
  <c r="D100" i="12"/>
  <c r="D101" i="12"/>
  <c r="E2" i="12"/>
  <c r="D2" i="12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57" i="11"/>
  <c r="E58" i="11"/>
  <c r="E59" i="11"/>
  <c r="E60" i="11"/>
  <c r="E61" i="11"/>
  <c r="E62" i="11"/>
  <c r="E63" i="11"/>
  <c r="E64" i="11"/>
  <c r="E65" i="11"/>
  <c r="E66" i="11"/>
  <c r="E67" i="11"/>
  <c r="E68" i="11"/>
  <c r="E69" i="11"/>
  <c r="E70" i="11"/>
  <c r="E71" i="11"/>
  <c r="E72" i="11"/>
  <c r="E73" i="11"/>
  <c r="E74" i="11"/>
  <c r="E75" i="11"/>
  <c r="E76" i="11"/>
  <c r="E77" i="11"/>
  <c r="E78" i="11"/>
  <c r="E79" i="11"/>
  <c r="E80" i="11"/>
  <c r="E81" i="11"/>
  <c r="E82" i="11"/>
  <c r="E83" i="11"/>
  <c r="E84" i="11"/>
  <c r="E85" i="11"/>
  <c r="E86" i="11"/>
  <c r="E87" i="11"/>
  <c r="E88" i="11"/>
  <c r="E89" i="11"/>
  <c r="E90" i="11"/>
  <c r="E91" i="11"/>
  <c r="E92" i="11"/>
  <c r="E93" i="11"/>
  <c r="E94" i="11"/>
  <c r="E95" i="11"/>
  <c r="E96" i="11"/>
  <c r="E97" i="11"/>
  <c r="E98" i="11"/>
  <c r="E99" i="11"/>
  <c r="E100" i="11"/>
  <c r="E101" i="11"/>
  <c r="D3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D55" i="11"/>
  <c r="D56" i="11"/>
  <c r="D57" i="11"/>
  <c r="D58" i="11"/>
  <c r="D59" i="11"/>
  <c r="D60" i="11"/>
  <c r="D61" i="11"/>
  <c r="D62" i="11"/>
  <c r="D63" i="11"/>
  <c r="D64" i="11"/>
  <c r="D65" i="11"/>
  <c r="D66" i="11"/>
  <c r="D67" i="11"/>
  <c r="D68" i="11"/>
  <c r="D69" i="11"/>
  <c r="D70" i="11"/>
  <c r="D71" i="11"/>
  <c r="D72" i="11"/>
  <c r="D73" i="11"/>
  <c r="D74" i="11"/>
  <c r="D75" i="11"/>
  <c r="D76" i="11"/>
  <c r="D77" i="11"/>
  <c r="D78" i="11"/>
  <c r="D79" i="11"/>
  <c r="D80" i="11"/>
  <c r="D81" i="11"/>
  <c r="D82" i="11"/>
  <c r="D83" i="11"/>
  <c r="D84" i="11"/>
  <c r="D85" i="11"/>
  <c r="D86" i="11"/>
  <c r="D87" i="11"/>
  <c r="D88" i="11"/>
  <c r="D89" i="11"/>
  <c r="D90" i="11"/>
  <c r="D91" i="11"/>
  <c r="D92" i="11"/>
  <c r="D93" i="11"/>
  <c r="D94" i="11"/>
  <c r="D95" i="11"/>
  <c r="D96" i="11"/>
  <c r="D97" i="11"/>
  <c r="D98" i="11"/>
  <c r="D99" i="11"/>
  <c r="D100" i="11"/>
  <c r="D101" i="11"/>
  <c r="E2" i="11"/>
  <c r="D2" i="11"/>
  <c r="L102" i="10"/>
  <c r="L44" i="10"/>
  <c r="L3" i="10"/>
  <c r="W102" i="10"/>
  <c r="W101" i="10"/>
  <c r="L101" i="10"/>
  <c r="W100" i="10"/>
  <c r="L100" i="10"/>
  <c r="W99" i="10"/>
  <c r="L99" i="10"/>
  <c r="W98" i="10"/>
  <c r="L98" i="10"/>
  <c r="W97" i="10"/>
  <c r="L97" i="10"/>
  <c r="W96" i="10"/>
  <c r="L96" i="10"/>
  <c r="W95" i="10"/>
  <c r="L95" i="10"/>
  <c r="W94" i="10"/>
  <c r="L94" i="10"/>
  <c r="W93" i="10"/>
  <c r="L93" i="10"/>
  <c r="W92" i="10"/>
  <c r="L92" i="10"/>
  <c r="W91" i="10"/>
  <c r="L91" i="10"/>
  <c r="W90" i="10"/>
  <c r="L90" i="10"/>
  <c r="W89" i="10"/>
  <c r="L89" i="10"/>
  <c r="W88" i="10"/>
  <c r="L88" i="10"/>
  <c r="W87" i="10"/>
  <c r="L87" i="10"/>
  <c r="W86" i="10"/>
  <c r="L86" i="10"/>
  <c r="W85" i="10"/>
  <c r="L85" i="10"/>
  <c r="W84" i="10"/>
  <c r="L84" i="10"/>
  <c r="W83" i="10"/>
  <c r="L83" i="10"/>
  <c r="W82" i="10"/>
  <c r="L82" i="10"/>
  <c r="W81" i="10"/>
  <c r="L81" i="10"/>
  <c r="W80" i="10"/>
  <c r="L80" i="10"/>
  <c r="W79" i="10"/>
  <c r="L79" i="10"/>
  <c r="W78" i="10"/>
  <c r="L78" i="10"/>
  <c r="W77" i="10"/>
  <c r="L77" i="10"/>
  <c r="W76" i="10"/>
  <c r="L76" i="10"/>
  <c r="W75" i="10"/>
  <c r="L75" i="10"/>
  <c r="W74" i="10"/>
  <c r="L74" i="10"/>
  <c r="W73" i="10"/>
  <c r="L73" i="10"/>
  <c r="W72" i="10"/>
  <c r="L72" i="10"/>
  <c r="W71" i="10"/>
  <c r="L71" i="10"/>
  <c r="W70" i="10"/>
  <c r="L70" i="10"/>
  <c r="W69" i="10"/>
  <c r="L69" i="10"/>
  <c r="W68" i="10"/>
  <c r="L68" i="10"/>
  <c r="W67" i="10"/>
  <c r="L67" i="10"/>
  <c r="W66" i="10"/>
  <c r="L66" i="10"/>
  <c r="W65" i="10"/>
  <c r="L65" i="10"/>
  <c r="W64" i="10"/>
  <c r="L64" i="10"/>
  <c r="W63" i="10"/>
  <c r="L63" i="10"/>
  <c r="W62" i="10"/>
  <c r="L62" i="10"/>
  <c r="W61" i="10"/>
  <c r="L61" i="10"/>
  <c r="W60" i="10"/>
  <c r="L60" i="10"/>
  <c r="W59" i="10"/>
  <c r="L59" i="10"/>
  <c r="W58" i="10"/>
  <c r="L58" i="10"/>
  <c r="W57" i="10"/>
  <c r="L57" i="10"/>
  <c r="W56" i="10"/>
  <c r="L56" i="10"/>
  <c r="W55" i="10"/>
  <c r="L55" i="10"/>
  <c r="W54" i="10"/>
  <c r="L54" i="10"/>
  <c r="W53" i="10"/>
  <c r="L53" i="10"/>
  <c r="W52" i="10"/>
  <c r="L52" i="10"/>
  <c r="W51" i="10"/>
  <c r="L51" i="10"/>
  <c r="W50" i="10"/>
  <c r="L50" i="10"/>
  <c r="W49" i="10"/>
  <c r="L49" i="10"/>
  <c r="W48" i="10"/>
  <c r="L48" i="10"/>
  <c r="W47" i="10"/>
  <c r="L47" i="10"/>
  <c r="W46" i="10"/>
  <c r="L46" i="10"/>
  <c r="W45" i="10"/>
  <c r="L45" i="10"/>
  <c r="W44" i="10"/>
  <c r="W43" i="10"/>
  <c r="L43" i="10"/>
  <c r="W42" i="10"/>
  <c r="L42" i="10"/>
  <c r="W41" i="10"/>
  <c r="L41" i="10"/>
  <c r="W40" i="10"/>
  <c r="L40" i="10"/>
  <c r="W39" i="10"/>
  <c r="L39" i="10"/>
  <c r="W38" i="10"/>
  <c r="L38" i="10"/>
  <c r="W37" i="10"/>
  <c r="L37" i="10"/>
  <c r="W36" i="10"/>
  <c r="L36" i="10"/>
  <c r="W35" i="10"/>
  <c r="L35" i="10"/>
  <c r="W34" i="10"/>
  <c r="L34" i="10"/>
  <c r="W33" i="10"/>
  <c r="L33" i="10"/>
  <c r="W32" i="10"/>
  <c r="L32" i="10"/>
  <c r="W31" i="10"/>
  <c r="L31" i="10"/>
  <c r="W30" i="10"/>
  <c r="L30" i="10"/>
  <c r="W29" i="10"/>
  <c r="L29" i="10"/>
  <c r="W28" i="10"/>
  <c r="L28" i="10"/>
  <c r="W27" i="10"/>
  <c r="L27" i="10"/>
  <c r="W26" i="10"/>
  <c r="L26" i="10"/>
  <c r="W25" i="10"/>
  <c r="L25" i="10"/>
  <c r="W24" i="10"/>
  <c r="L24" i="10"/>
  <c r="W23" i="10"/>
  <c r="L23" i="10"/>
  <c r="W22" i="10"/>
  <c r="L22" i="10"/>
  <c r="W21" i="10"/>
  <c r="L21" i="10"/>
  <c r="W20" i="10"/>
  <c r="L20" i="10"/>
  <c r="W19" i="10"/>
  <c r="L19" i="10"/>
  <c r="W18" i="10"/>
  <c r="L18" i="10"/>
  <c r="W17" i="10"/>
  <c r="L17" i="10"/>
  <c r="W16" i="10"/>
  <c r="L16" i="10"/>
  <c r="W15" i="10"/>
  <c r="L15" i="10"/>
  <c r="W14" i="10"/>
  <c r="L14" i="10"/>
  <c r="W13" i="10"/>
  <c r="L13" i="10"/>
  <c r="W12" i="10"/>
  <c r="L12" i="10"/>
  <c r="W11" i="10"/>
  <c r="L11" i="10"/>
  <c r="W10" i="10"/>
  <c r="L10" i="10"/>
  <c r="W9" i="10"/>
  <c r="L9" i="10"/>
  <c r="W8" i="10"/>
  <c r="L8" i="10"/>
  <c r="W7" i="10"/>
  <c r="L7" i="10"/>
  <c r="W6" i="10"/>
  <c r="L6" i="10"/>
  <c r="W5" i="10"/>
  <c r="L5" i="10"/>
  <c r="W4" i="10"/>
  <c r="L4" i="10"/>
  <c r="W3" i="10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O6" i="9"/>
  <c r="O7" i="9"/>
  <c r="O8" i="9"/>
  <c r="O9" i="9"/>
  <c r="O10" i="9"/>
  <c r="O11" i="9"/>
  <c r="O12" i="9"/>
  <c r="O13" i="9"/>
  <c r="O14" i="9"/>
  <c r="O15" i="9"/>
  <c r="O16" i="9"/>
  <c r="O17" i="9"/>
  <c r="O18" i="9"/>
  <c r="O19" i="9"/>
  <c r="O20" i="9"/>
  <c r="O21" i="9"/>
  <c r="O22" i="9"/>
  <c r="O23" i="9"/>
  <c r="O24" i="9"/>
  <c r="O25" i="9"/>
  <c r="O26" i="9"/>
  <c r="O27" i="9"/>
  <c r="O28" i="9"/>
  <c r="O29" i="9"/>
  <c r="O30" i="9"/>
  <c r="O31" i="9"/>
  <c r="O32" i="9"/>
  <c r="O33" i="9"/>
  <c r="O34" i="9"/>
  <c r="O35" i="9"/>
  <c r="O36" i="9"/>
  <c r="O37" i="9"/>
  <c r="O38" i="9"/>
  <c r="O39" i="9"/>
  <c r="O40" i="9"/>
  <c r="O41" i="9"/>
  <c r="O42" i="9"/>
  <c r="O43" i="9"/>
  <c r="O44" i="9"/>
  <c r="O45" i="9"/>
  <c r="O46" i="9"/>
  <c r="O47" i="9"/>
  <c r="O48" i="9"/>
  <c r="O49" i="9"/>
  <c r="O50" i="9"/>
  <c r="O51" i="9"/>
  <c r="O52" i="9"/>
  <c r="O53" i="9"/>
  <c r="O54" i="9"/>
  <c r="O55" i="9"/>
  <c r="O56" i="9"/>
  <c r="O57" i="9"/>
  <c r="O58" i="9"/>
  <c r="O59" i="9"/>
  <c r="O60" i="9"/>
  <c r="O61" i="9"/>
  <c r="O62" i="9"/>
  <c r="O63" i="9"/>
  <c r="O64" i="9"/>
  <c r="O65" i="9"/>
  <c r="O66" i="9"/>
  <c r="O67" i="9"/>
  <c r="O68" i="9"/>
  <c r="O69" i="9"/>
  <c r="O70" i="9"/>
  <c r="O71" i="9"/>
  <c r="O72" i="9"/>
  <c r="O73" i="9"/>
  <c r="O74" i="9"/>
  <c r="O75" i="9"/>
  <c r="O76" i="9"/>
  <c r="O77" i="9"/>
  <c r="O78" i="9"/>
  <c r="O79" i="9"/>
  <c r="O80" i="9"/>
  <c r="O81" i="9"/>
  <c r="O82" i="9"/>
  <c r="O83" i="9"/>
  <c r="O84" i="9"/>
  <c r="O85" i="9"/>
  <c r="O86" i="9"/>
  <c r="O87" i="9"/>
  <c r="O88" i="9"/>
  <c r="O89" i="9"/>
  <c r="O90" i="9"/>
  <c r="O91" i="9"/>
  <c r="O92" i="9"/>
  <c r="O93" i="9"/>
  <c r="O94" i="9"/>
  <c r="O95" i="9"/>
  <c r="O96" i="9"/>
  <c r="O97" i="9"/>
  <c r="O98" i="9"/>
  <c r="O99" i="9"/>
  <c r="O100" i="9"/>
  <c r="O101" i="9"/>
  <c r="O102" i="9"/>
  <c r="O4" i="9"/>
  <c r="O5" i="9"/>
  <c r="O3" i="9"/>
  <c r="D104" i="11" l="1"/>
  <c r="D104" i="12"/>
  <c r="D103" i="11"/>
  <c r="D103" i="12"/>
  <c r="G3" i="6"/>
  <c r="G4" i="6"/>
  <c r="G5" i="6"/>
  <c r="G6" i="6"/>
  <c r="G7" i="6"/>
  <c r="G8" i="6"/>
  <c r="G9" i="6"/>
  <c r="G10" i="6"/>
  <c r="G11" i="6"/>
  <c r="G2" i="6"/>
  <c r="D106" i="12" l="1"/>
  <c r="D105" i="12"/>
  <c r="D106" i="11"/>
  <c r="D105" i="11"/>
  <c r="G15" i="6"/>
  <c r="G16" i="6" s="1"/>
  <c r="G14" i="6"/>
  <c r="G13" i="6"/>
  <c r="G12" i="6"/>
  <c r="G20" i="6"/>
  <c r="G21" i="6"/>
  <c r="G22" i="6"/>
  <c r="G23" i="6"/>
  <c r="G24" i="6"/>
  <c r="G19" i="6"/>
  <c r="F29" i="7"/>
  <c r="F30" i="7"/>
  <c r="F31" i="7"/>
  <c r="F32" i="7"/>
  <c r="F33" i="7"/>
  <c r="E29" i="7"/>
  <c r="E35" i="7" s="1"/>
  <c r="E30" i="7"/>
  <c r="E37" i="7" s="1"/>
  <c r="E38" i="7" s="1"/>
  <c r="E31" i="7"/>
  <c r="E32" i="7"/>
  <c r="E33" i="7"/>
  <c r="F28" i="7"/>
  <c r="F35" i="7" s="1"/>
  <c r="E28" i="7"/>
  <c r="F13" i="7"/>
  <c r="F14" i="7"/>
  <c r="F15" i="7"/>
  <c r="F16" i="7"/>
  <c r="F17" i="7"/>
  <c r="F18" i="7"/>
  <c r="F19" i="7"/>
  <c r="F20" i="7"/>
  <c r="F21" i="7"/>
  <c r="F12" i="7"/>
  <c r="E13" i="7"/>
  <c r="E14" i="7"/>
  <c r="E15" i="7"/>
  <c r="E16" i="7"/>
  <c r="E17" i="7"/>
  <c r="E18" i="7"/>
  <c r="E19" i="7"/>
  <c r="E20" i="7"/>
  <c r="E21" i="7"/>
  <c r="E12" i="7"/>
  <c r="F2" i="6"/>
  <c r="F3" i="6"/>
  <c r="F4" i="6"/>
  <c r="F5" i="6"/>
  <c r="F6" i="6"/>
  <c r="F7" i="6"/>
  <c r="F8" i="6"/>
  <c r="F9" i="6"/>
  <c r="F10" i="6"/>
  <c r="F11" i="6"/>
  <c r="C15" i="6"/>
  <c r="C16" i="6" s="1"/>
  <c r="D15" i="6"/>
  <c r="D16" i="6" s="1"/>
  <c r="C14" i="6"/>
  <c r="D14" i="6"/>
  <c r="C13" i="6"/>
  <c r="D13" i="6"/>
  <c r="C12" i="6"/>
  <c r="D12" i="6"/>
  <c r="C28" i="6"/>
  <c r="C29" i="6" s="1"/>
  <c r="D28" i="6"/>
  <c r="D29" i="6" s="1"/>
  <c r="C27" i="6"/>
  <c r="D27" i="6"/>
  <c r="C26" i="6"/>
  <c r="D26" i="6"/>
  <c r="C25" i="6"/>
  <c r="D25" i="6"/>
  <c r="J8" i="5"/>
  <c r="E24" i="7" l="1"/>
  <c r="E22" i="7"/>
  <c r="F22" i="7"/>
  <c r="F24" i="7"/>
  <c r="E34" i="7"/>
  <c r="F25" i="7"/>
  <c r="F26" i="7" s="1"/>
  <c r="F36" i="7"/>
  <c r="E25" i="7"/>
  <c r="E26" i="7" s="1"/>
  <c r="E36" i="7"/>
  <c r="F37" i="7"/>
  <c r="F38" i="7" s="1"/>
  <c r="F23" i="7"/>
  <c r="F34" i="7"/>
  <c r="E23" i="7"/>
  <c r="G28" i="6"/>
  <c r="G29" i="6" s="1"/>
  <c r="G25" i="6"/>
  <c r="G27" i="6"/>
  <c r="G26" i="6"/>
  <c r="J12" i="5"/>
  <c r="J13" i="5" s="1"/>
  <c r="I12" i="5"/>
  <c r="I13" i="5" s="1"/>
  <c r="C16" i="5"/>
  <c r="C17" i="5" s="1"/>
  <c r="B16" i="5"/>
  <c r="B17" i="5" s="1"/>
  <c r="K6" i="5"/>
  <c r="K7" i="5"/>
  <c r="K4" i="5"/>
  <c r="K5" i="5"/>
  <c r="J10" i="5" l="1"/>
  <c r="I10" i="5"/>
  <c r="J9" i="5"/>
  <c r="I9" i="5"/>
  <c r="C14" i="5"/>
  <c r="B14" i="5"/>
  <c r="C13" i="5"/>
  <c r="B13" i="5"/>
  <c r="G28" i="7"/>
  <c r="H12" i="7"/>
  <c r="G12" i="7"/>
  <c r="F4" i="7"/>
  <c r="G4" i="7" s="1"/>
  <c r="I4" i="7" s="1"/>
  <c r="F5" i="7"/>
  <c r="G5" i="7" s="1"/>
  <c r="I5" i="7" s="1"/>
  <c r="H13" i="7"/>
  <c r="H14" i="7"/>
  <c r="H15" i="7"/>
  <c r="H16" i="7"/>
  <c r="H17" i="7"/>
  <c r="H18" i="7"/>
  <c r="H19" i="7"/>
  <c r="H20" i="7"/>
  <c r="H21" i="7"/>
  <c r="H28" i="7"/>
  <c r="H29" i="7"/>
  <c r="H30" i="7"/>
  <c r="H31" i="7"/>
  <c r="H32" i="7"/>
  <c r="H33" i="7"/>
  <c r="G13" i="7"/>
  <c r="G14" i="7"/>
  <c r="G15" i="7"/>
  <c r="G16" i="7"/>
  <c r="G17" i="7"/>
  <c r="G18" i="7"/>
  <c r="G19" i="7"/>
  <c r="G20" i="7"/>
  <c r="G21" i="7"/>
  <c r="G29" i="7"/>
  <c r="G30" i="7"/>
  <c r="G31" i="7"/>
  <c r="G32" i="7"/>
  <c r="G33" i="7"/>
  <c r="F3" i="7"/>
  <c r="G3" i="7" s="1"/>
  <c r="I3" i="7" s="1"/>
  <c r="F2" i="7"/>
  <c r="G2" i="7" s="1"/>
  <c r="I2" i="7" s="1"/>
  <c r="F20" i="6"/>
  <c r="F21" i="6"/>
  <c r="F22" i="6"/>
  <c r="F23" i="6"/>
  <c r="F24" i="6"/>
  <c r="F19" i="6"/>
  <c r="J11" i="5"/>
  <c r="I8" i="5"/>
  <c r="K3" i="5"/>
  <c r="K2" i="5"/>
  <c r="D9" i="5"/>
  <c r="C12" i="5"/>
  <c r="B12" i="5"/>
  <c r="D3" i="5"/>
  <c r="D4" i="5"/>
  <c r="D5" i="5"/>
  <c r="D6" i="5"/>
  <c r="D7" i="5"/>
  <c r="D8" i="5"/>
  <c r="D10" i="5"/>
  <c r="D11" i="5"/>
  <c r="D2" i="5"/>
  <c r="P20" i="2"/>
  <c r="I20" i="2"/>
  <c r="R9" i="2"/>
  <c r="R10" i="2"/>
  <c r="R11" i="2"/>
  <c r="R12" i="2"/>
  <c r="R3" i="2"/>
  <c r="R4" i="2"/>
  <c r="R5" i="2"/>
  <c r="R6" i="2"/>
  <c r="R7" i="2"/>
  <c r="R8" i="2"/>
  <c r="Q4" i="2"/>
  <c r="Q5" i="2"/>
  <c r="Q6" i="2"/>
  <c r="Q7" i="2"/>
  <c r="Q8" i="2"/>
  <c r="Q3" i="2"/>
  <c r="K9" i="2"/>
  <c r="K10" i="2"/>
  <c r="K11" i="2"/>
  <c r="K12" i="2"/>
  <c r="K3" i="2"/>
  <c r="K4" i="2"/>
  <c r="K5" i="2"/>
  <c r="K6" i="2"/>
  <c r="K7" i="2"/>
  <c r="K8" i="2"/>
  <c r="J4" i="2"/>
  <c r="J5" i="2"/>
  <c r="J6" i="2"/>
  <c r="J7" i="2"/>
  <c r="J8" i="2"/>
  <c r="J3" i="2"/>
  <c r="C3" i="2"/>
  <c r="D3" i="4"/>
  <c r="D2" i="4"/>
  <c r="B15" i="5" l="1"/>
  <c r="P16" i="2"/>
  <c r="I15" i="2"/>
  <c r="J14" i="2"/>
  <c r="T10" i="2"/>
  <c r="T6" i="2"/>
  <c r="T12" i="2"/>
  <c r="J15" i="2"/>
  <c r="K10" i="5"/>
  <c r="K12" i="5"/>
  <c r="K13" i="5" s="1"/>
  <c r="L16" i="2"/>
  <c r="M11" i="2" s="1"/>
  <c r="P14" i="2"/>
  <c r="S16" i="2"/>
  <c r="S7" i="2" s="1"/>
  <c r="I16" i="2"/>
  <c r="Q14" i="2"/>
  <c r="J16" i="2"/>
  <c r="P15" i="2"/>
  <c r="C15" i="5"/>
  <c r="Q15" i="2"/>
  <c r="I14" i="2"/>
  <c r="Q16" i="2"/>
  <c r="H36" i="7"/>
  <c r="H35" i="7"/>
  <c r="H34" i="7"/>
  <c r="H37" i="7"/>
  <c r="H38" i="7" s="1"/>
  <c r="G25" i="7"/>
  <c r="G26" i="7" s="1"/>
  <c r="G22" i="7"/>
  <c r="G23" i="7"/>
  <c r="G24" i="7"/>
  <c r="G34" i="7"/>
  <c r="G36" i="7"/>
  <c r="G35" i="7"/>
  <c r="G37" i="7"/>
  <c r="G38" i="7" s="1"/>
  <c r="F15" i="6"/>
  <c r="F16" i="6" s="1"/>
  <c r="F14" i="6"/>
  <c r="F13" i="6"/>
  <c r="F12" i="6"/>
  <c r="F28" i="6"/>
  <c r="F29" i="6" s="1"/>
  <c r="F27" i="6"/>
  <c r="F26" i="6"/>
  <c r="F25" i="6"/>
  <c r="D14" i="5"/>
  <c r="D16" i="5"/>
  <c r="D17" i="5" s="1"/>
  <c r="K9" i="5"/>
  <c r="K11" i="5" s="1"/>
  <c r="D13" i="5"/>
  <c r="H24" i="7"/>
  <c r="H23" i="7"/>
  <c r="H25" i="7"/>
  <c r="H26" i="7" s="1"/>
  <c r="H22" i="7"/>
  <c r="I11" i="5"/>
  <c r="K8" i="5"/>
  <c r="D12" i="5"/>
  <c r="D31" i="1"/>
  <c r="D33" i="1" s="1"/>
  <c r="D12" i="1"/>
  <c r="D14" i="1" s="1"/>
  <c r="D12" i="2"/>
  <c r="C5" i="2"/>
  <c r="N11" i="1"/>
  <c r="M4" i="2" l="1"/>
  <c r="M3" i="2"/>
  <c r="L7" i="2"/>
  <c r="L3" i="2"/>
  <c r="L8" i="2"/>
  <c r="I17" i="2"/>
  <c r="M12" i="2"/>
  <c r="Q17" i="2"/>
  <c r="T9" i="2"/>
  <c r="M9" i="2"/>
  <c r="S5" i="2"/>
  <c r="T7" i="2"/>
  <c r="P17" i="2"/>
  <c r="S3" i="2"/>
  <c r="P19" i="2" s="1"/>
  <c r="P21" i="2" s="1"/>
  <c r="L5" i="2"/>
  <c r="M7" i="2"/>
  <c r="T8" i="2"/>
  <c r="L6" i="2"/>
  <c r="T11" i="2"/>
  <c r="M10" i="2"/>
  <c r="M6" i="2"/>
  <c r="L4" i="2"/>
  <c r="T5" i="2"/>
  <c r="M8" i="2"/>
  <c r="T3" i="2"/>
  <c r="T4" i="2"/>
  <c r="S8" i="2"/>
  <c r="S4" i="2"/>
  <c r="J17" i="2"/>
  <c r="I19" i="2" s="1"/>
  <c r="I21" i="2" s="1"/>
  <c r="S6" i="2"/>
  <c r="M5" i="2"/>
  <c r="D15" i="5"/>
  <c r="D3" i="2"/>
  <c r="C4" i="2"/>
  <c r="C6" i="2"/>
  <c r="C7" i="2"/>
  <c r="C8" i="2"/>
  <c r="P10" i="1"/>
  <c r="O10" i="1"/>
  <c r="N10" i="1"/>
  <c r="B15" i="2" l="1"/>
  <c r="B16" i="2"/>
  <c r="B14" i="2"/>
  <c r="N30" i="1"/>
  <c r="N27" i="1"/>
  <c r="N28" i="1"/>
  <c r="N29" i="1"/>
  <c r="D4" i="2"/>
  <c r="D5" i="2"/>
  <c r="D6" i="2"/>
  <c r="D7" i="2"/>
  <c r="D8" i="2"/>
  <c r="D9" i="2"/>
  <c r="D10" i="2"/>
  <c r="D11" i="2"/>
  <c r="P30" i="1"/>
  <c r="O30" i="1"/>
  <c r="P29" i="1"/>
  <c r="O29" i="1"/>
  <c r="B20" i="2"/>
  <c r="C15" i="2" l="1"/>
  <c r="C16" i="2"/>
  <c r="C14" i="2"/>
  <c r="E16" i="2"/>
  <c r="N7" i="1"/>
  <c r="O27" i="1"/>
  <c r="P27" i="1"/>
  <c r="O28" i="1"/>
  <c r="P28" i="1"/>
  <c r="P25" i="1"/>
  <c r="F11" i="2" l="1"/>
  <c r="E8" i="2"/>
  <c r="E7" i="2"/>
  <c r="C17" i="2"/>
  <c r="F12" i="2"/>
  <c r="B17" i="2"/>
  <c r="F4" i="2"/>
  <c r="F6" i="2"/>
  <c r="F5" i="2"/>
  <c r="N25" i="1"/>
  <c r="O25" i="1"/>
  <c r="O24" i="1"/>
  <c r="N24" i="1"/>
  <c r="P24" i="1"/>
  <c r="N23" i="1"/>
  <c r="P23" i="1"/>
  <c r="O23" i="1"/>
  <c r="N21" i="1"/>
  <c r="O21" i="1"/>
  <c r="P21" i="1"/>
  <c r="N20" i="1"/>
  <c r="O20" i="1"/>
  <c r="P20" i="1"/>
  <c r="N18" i="1"/>
  <c r="N32" i="1" s="1"/>
  <c r="N33" i="1" s="1"/>
  <c r="O18" i="1"/>
  <c r="P18" i="1"/>
  <c r="P32" i="1" l="1"/>
  <c r="P33" i="1" s="1"/>
  <c r="O32" i="1"/>
  <c r="O33" i="1" s="1"/>
  <c r="P34" i="1"/>
  <c r="P35" i="1"/>
  <c r="O35" i="1"/>
  <c r="O34" i="1"/>
  <c r="N35" i="1"/>
  <c r="N34" i="1"/>
  <c r="P31" i="1"/>
  <c r="N31" i="1"/>
  <c r="O31" i="1"/>
  <c r="E5" i="2"/>
  <c r="F10" i="2"/>
  <c r="E4" i="2"/>
  <c r="F9" i="2"/>
  <c r="F3" i="2"/>
  <c r="F7" i="2"/>
  <c r="E6" i="2"/>
  <c r="E3" i="2"/>
  <c r="F8" i="2"/>
  <c r="P11" i="1"/>
  <c r="O11" i="1"/>
  <c r="P3" i="1"/>
  <c r="P6" i="1"/>
  <c r="P7" i="1"/>
  <c r="P2" i="1"/>
  <c r="O7" i="1"/>
  <c r="O3" i="1"/>
  <c r="O6" i="1"/>
  <c r="O2" i="1"/>
  <c r="O13" i="1" s="1"/>
  <c r="O14" i="1" s="1"/>
  <c r="N3" i="1"/>
  <c r="N6" i="1"/>
  <c r="N2" i="1"/>
  <c r="P13" i="1" l="1"/>
  <c r="P14" i="1" s="1"/>
  <c r="N13" i="1"/>
  <c r="N14" i="1" s="1"/>
  <c r="N15" i="1"/>
  <c r="N16" i="1"/>
  <c r="O16" i="1"/>
  <c r="O15" i="1"/>
  <c r="P16" i="1"/>
  <c r="P15" i="1"/>
  <c r="N12" i="1"/>
  <c r="B19" i="2"/>
  <c r="B21" i="2" s="1"/>
  <c r="P12" i="1"/>
  <c r="O12" i="1"/>
</calcChain>
</file>

<file path=xl/sharedStrings.xml><?xml version="1.0" encoding="utf-8"?>
<sst xmlns="http://schemas.openxmlformats.org/spreadsheetml/2006/main" count="614" uniqueCount="203">
  <si>
    <t>Folder</t>
  </si>
  <si>
    <t>Day 1</t>
  </si>
  <si>
    <t>File Name</t>
  </si>
  <si>
    <t>F021214121251.txt</t>
  </si>
  <si>
    <t>F031214120220.txt</t>
  </si>
  <si>
    <t>Passage Recorded</t>
  </si>
  <si>
    <t>Yes</t>
  </si>
  <si>
    <t>Sensor Type</t>
  </si>
  <si>
    <t>Fish Species</t>
  </si>
  <si>
    <t>European Eel</t>
  </si>
  <si>
    <t>Backpack V2</t>
  </si>
  <si>
    <t>Date Recorded</t>
  </si>
  <si>
    <t>2021.12.14</t>
  </si>
  <si>
    <t>Start Time</t>
  </si>
  <si>
    <t>F101215110846.txt</t>
  </si>
  <si>
    <t>F141215103002.txt</t>
  </si>
  <si>
    <t>F151215103002.txt</t>
  </si>
  <si>
    <t>F171215103002.txt</t>
  </si>
  <si>
    <t>F191215103002.txt</t>
  </si>
  <si>
    <t>Day 2</t>
  </si>
  <si>
    <t>2012.12.15</t>
  </si>
  <si>
    <t>No</t>
  </si>
  <si>
    <t>U011215114457.txt</t>
  </si>
  <si>
    <t>U031215114513.txt</t>
  </si>
  <si>
    <t>U041215114530.txt</t>
  </si>
  <si>
    <t>U061215114535.txt</t>
  </si>
  <si>
    <t>U071215114557.txt</t>
  </si>
  <si>
    <t>U081215114505.txt</t>
  </si>
  <si>
    <t>U091215114625.txt</t>
  </si>
  <si>
    <t>U091215123455.txt</t>
  </si>
  <si>
    <t>U101215123459.txt</t>
  </si>
  <si>
    <t>U111215123507.txt</t>
  </si>
  <si>
    <t>U121215123524.txt</t>
  </si>
  <si>
    <t>BDS C</t>
  </si>
  <si>
    <t>NA</t>
  </si>
  <si>
    <t>Injection (s)</t>
  </si>
  <si>
    <t>Post Nadir (s)</t>
  </si>
  <si>
    <t>Nadir (s)</t>
  </si>
  <si>
    <t>Max Pre-Nadir Pressure (s)</t>
  </si>
  <si>
    <t>Max Post-Nadir Pressure (s)</t>
  </si>
  <si>
    <t>Tailwater (s)</t>
  </si>
  <si>
    <t>Passage Duration (s)</t>
  </si>
  <si>
    <t>Injection to Nadir Duration (s)</t>
  </si>
  <si>
    <t>Nadir to Tailwater Duration (s)</t>
  </si>
  <si>
    <t>Dataset Count</t>
  </si>
  <si>
    <t>Utility Rate</t>
  </si>
  <si>
    <t>EEL</t>
  </si>
  <si>
    <t>BDS</t>
  </si>
  <si>
    <t>RANK EEL</t>
  </si>
  <si>
    <t>RANK BDS</t>
  </si>
  <si>
    <t>Group Size n</t>
  </si>
  <si>
    <t>H</t>
  </si>
  <si>
    <t>DOF</t>
  </si>
  <si>
    <t>p</t>
  </si>
  <si>
    <t>Rank Sums R</t>
  </si>
  <si>
    <t>Long entrainment period at 1215 mbar, 2700 to 3300 seconds.</t>
  </si>
  <si>
    <t>Long entrainment period at 1210 mbar, 210 to 335 seconds.</t>
  </si>
  <si>
    <t>Long entrainment period at 1200 mbar, 230 to 420 seconds.</t>
  </si>
  <si>
    <t>Long entrainment period at 1200 mbar, 150 to 260 seconds.</t>
  </si>
  <si>
    <t>Long entrainment period at 1217 mbar, 2835 to 2870 seconds.</t>
  </si>
  <si>
    <t>Long multiple entrainment periods at 1210 mbar, 2550 to 2685 seconds.</t>
  </si>
  <si>
    <t>Long dual entrainment periods at 1200 mbar, 2650 to 2700 seconds.</t>
  </si>
  <si>
    <t>No entrainment.</t>
  </si>
  <si>
    <t>No entrainment. Very "flat" pressure profile, suggesting sensor remained in top of water column.</t>
  </si>
  <si>
    <t>Long entrainment at 1250 mbar, 3500 to 3550 seconds.</t>
  </si>
  <si>
    <t>No significant difference in injection to nadir times for Eel vs. BDS.</t>
  </si>
  <si>
    <r>
      <t>(R</t>
    </r>
    <r>
      <rPr>
        <b/>
        <vertAlign val="subscript"/>
        <sz val="11"/>
        <color theme="1"/>
        <rFont val="Calibri"/>
        <family val="2"/>
        <scheme val="minor"/>
      </rPr>
      <t>eel</t>
    </r>
    <r>
      <rPr>
        <b/>
        <sz val="11"/>
        <color theme="1"/>
        <rFont val="Calibri"/>
        <family val="2"/>
        <scheme val="minor"/>
      </rPr>
      <t xml:space="preserve">  - R</t>
    </r>
    <r>
      <rPr>
        <b/>
        <vertAlign val="subscript"/>
        <sz val="11"/>
        <color theme="1"/>
        <rFont val="Calibri"/>
        <family val="2"/>
        <scheme val="minor"/>
      </rPr>
      <t>avg</t>
    </r>
    <r>
      <rPr>
        <b/>
        <sz val="11"/>
        <color theme="1"/>
        <rFont val="Calibri"/>
        <family val="2"/>
        <scheme val="minor"/>
      </rPr>
      <t>)</t>
    </r>
    <r>
      <rPr>
        <b/>
        <vertAlign val="superscript"/>
        <sz val="11"/>
        <color theme="1"/>
        <rFont val="Calibri"/>
        <family val="2"/>
        <scheme val="minor"/>
      </rPr>
      <t>2</t>
    </r>
  </si>
  <si>
    <r>
      <t>(R</t>
    </r>
    <r>
      <rPr>
        <b/>
        <vertAlign val="subscript"/>
        <sz val="11"/>
        <color theme="1"/>
        <rFont val="Calibri"/>
        <family val="2"/>
        <scheme val="minor"/>
      </rPr>
      <t>BDS</t>
    </r>
    <r>
      <rPr>
        <b/>
        <sz val="11"/>
        <color theme="1"/>
        <rFont val="Calibri"/>
        <family val="2"/>
        <scheme val="minor"/>
      </rPr>
      <t xml:space="preserve">  - R</t>
    </r>
    <r>
      <rPr>
        <b/>
        <vertAlign val="subscript"/>
        <sz val="11"/>
        <color theme="1"/>
        <rFont val="Calibri"/>
        <family val="2"/>
        <scheme val="minor"/>
      </rPr>
      <t>avg</t>
    </r>
    <r>
      <rPr>
        <b/>
        <sz val="11"/>
        <color theme="1"/>
        <rFont val="Calibri"/>
        <family val="2"/>
        <scheme val="minor"/>
      </rPr>
      <t>)</t>
    </r>
    <r>
      <rPr>
        <b/>
        <vertAlign val="superscript"/>
        <sz val="11"/>
        <color theme="1"/>
        <rFont val="Calibri"/>
        <family val="2"/>
        <scheme val="minor"/>
      </rPr>
      <t>2</t>
    </r>
  </si>
  <si>
    <r>
      <t>R</t>
    </r>
    <r>
      <rPr>
        <b/>
        <vertAlign val="subscript"/>
        <sz val="11"/>
        <color theme="1"/>
        <rFont val="Calibri"/>
        <family val="2"/>
        <scheme val="minor"/>
      </rPr>
      <t>group_avg</t>
    </r>
  </si>
  <si>
    <r>
      <t>n</t>
    </r>
    <r>
      <rPr>
        <b/>
        <vertAlign val="subscript"/>
        <sz val="11"/>
        <color theme="1"/>
        <rFont val="Calibri"/>
        <family val="2"/>
        <scheme val="minor"/>
      </rPr>
      <t>i</t>
    </r>
    <r>
      <rPr>
        <b/>
        <sz val="11"/>
        <color theme="1"/>
        <rFont val="Calibri"/>
        <family val="2"/>
        <scheme val="minor"/>
      </rPr>
      <t>(R</t>
    </r>
    <r>
      <rPr>
        <b/>
        <vertAlign val="subscript"/>
        <sz val="11"/>
        <color theme="1"/>
        <rFont val="Calibri"/>
        <family val="2"/>
        <scheme val="minor"/>
      </rPr>
      <t>group_avg</t>
    </r>
    <r>
      <rPr>
        <b/>
        <sz val="11"/>
        <color theme="1"/>
        <rFont val="Calibri"/>
        <family val="2"/>
        <scheme val="minor"/>
      </rPr>
      <t>-R</t>
    </r>
    <r>
      <rPr>
        <b/>
        <vertAlign val="subscript"/>
        <sz val="11"/>
        <color theme="1"/>
        <rFont val="Calibri"/>
        <family val="2"/>
        <scheme val="minor"/>
      </rPr>
      <t>avg</t>
    </r>
    <r>
      <rPr>
        <b/>
        <sz val="11"/>
        <color theme="1"/>
        <rFont val="Calibri"/>
        <family val="2"/>
        <scheme val="minor"/>
      </rPr>
      <t>)</t>
    </r>
    <r>
      <rPr>
        <b/>
        <vertAlign val="superscript"/>
        <sz val="11"/>
        <color theme="1"/>
        <rFont val="Calibri"/>
        <family val="2"/>
        <scheme val="minor"/>
      </rPr>
      <t>2</t>
    </r>
  </si>
  <si>
    <r>
      <t>R</t>
    </r>
    <r>
      <rPr>
        <b/>
        <vertAlign val="subscript"/>
        <sz val="11"/>
        <color theme="1"/>
        <rFont val="Calibri"/>
        <family val="2"/>
        <scheme val="minor"/>
      </rPr>
      <t>avg</t>
    </r>
  </si>
  <si>
    <t>F05</t>
  </si>
  <si>
    <t>F040114100002.txt</t>
  </si>
  <si>
    <t>F181215103002.txt</t>
  </si>
  <si>
    <t>Sluice passage, no pump.</t>
  </si>
  <si>
    <t>Recovered via sluice.</t>
  </si>
  <si>
    <t>Long entrainment at 1215 mbar, 5885 to 6060 seconds. Recovered via sluice.</t>
  </si>
  <si>
    <t>Long entrainment at 1200 mbar, 5850 to 6700 seconds. Recovered via sluice.</t>
  </si>
  <si>
    <t>U021215114449.txt</t>
  </si>
  <si>
    <t>U051215114535.txt</t>
  </si>
  <si>
    <t>Data to be recovered physically due to broken pin.</t>
  </si>
  <si>
    <t>Scenario</t>
  </si>
  <si>
    <t>Injection to Nadir</t>
  </si>
  <si>
    <t>Nadir to Tailwater</t>
  </si>
  <si>
    <t>Total Passage Duration</t>
  </si>
  <si>
    <t>Eel</t>
  </si>
  <si>
    <t>Injection to nadir</t>
  </si>
  <si>
    <t>Passage duration</t>
  </si>
  <si>
    <t>Nadir to tailwater</t>
  </si>
  <si>
    <t>No significant difference in passage duration</t>
  </si>
  <si>
    <t>No significant difference in nadir to tailwater</t>
  </si>
  <si>
    <t>ID</t>
  </si>
  <si>
    <t>Max pressure (hPa)</t>
  </si>
  <si>
    <t>Min pressure (hPa)</t>
  </si>
  <si>
    <t>U01</t>
  </si>
  <si>
    <t>U03</t>
  </si>
  <si>
    <t>U04</t>
  </si>
  <si>
    <t>Pressure change (hPa)</t>
  </si>
  <si>
    <t>Mean</t>
  </si>
  <si>
    <t xml:space="preserve">Lowest </t>
  </si>
  <si>
    <t xml:space="preserve">Highest </t>
  </si>
  <si>
    <t>Range</t>
  </si>
  <si>
    <t>Gradually return to atmospheric</t>
  </si>
  <si>
    <t>No instant mortality</t>
  </si>
  <si>
    <t>12 eels (13.3%) had some form of injury</t>
  </si>
  <si>
    <t>https://www.kmae-journal.org/articles/kmae/pdf/2019/01/kmae180107.pdf</t>
  </si>
  <si>
    <t>Increased to just over 4000hPa over 20s</t>
  </si>
  <si>
    <t>Rapid decompression over 1s to around 300 hPa</t>
  </si>
  <si>
    <t>Increase to over just 3000hPa over 2s</t>
  </si>
  <si>
    <t>U06</t>
  </si>
  <si>
    <t>U07</t>
  </si>
  <si>
    <t>U08</t>
  </si>
  <si>
    <t>U09</t>
  </si>
  <si>
    <t>U10</t>
  </si>
  <si>
    <t>U11</t>
  </si>
  <si>
    <t>U12</t>
  </si>
  <si>
    <t>F02</t>
  </si>
  <si>
    <t>F03</t>
  </si>
  <si>
    <t>F10</t>
  </si>
  <si>
    <t>F14</t>
  </si>
  <si>
    <t>F18</t>
  </si>
  <si>
    <t>F19</t>
  </si>
  <si>
    <t>Nadir (hPa)</t>
  </si>
  <si>
    <t>Nadir (ms)</t>
  </si>
  <si>
    <t>BDS ID</t>
  </si>
  <si>
    <t>BP ID</t>
  </si>
  <si>
    <t>Pmax-Pnadir (PRC)</t>
  </si>
  <si>
    <t>Lrp=log(acclimation/nadir)</t>
  </si>
  <si>
    <t>P=rho*g*h</t>
  </si>
  <si>
    <t>rho</t>
  </si>
  <si>
    <t>g</t>
  </si>
  <si>
    <t>h</t>
  </si>
  <si>
    <t>p (mbar)</t>
  </si>
  <si>
    <t>Min</t>
  </si>
  <si>
    <t>Max</t>
  </si>
  <si>
    <t>P (min)</t>
  </si>
  <si>
    <t>P (max)</t>
  </si>
  <si>
    <t>LRP (min)</t>
  </si>
  <si>
    <t>LRP (max)</t>
  </si>
  <si>
    <t>Backpack</t>
  </si>
  <si>
    <t>local atmospheric pressure (mbar)</t>
  </si>
  <si>
    <t>p+ LAP (mbar)</t>
  </si>
  <si>
    <t>(acclimation)</t>
  </si>
  <si>
    <t>(nadir)</t>
  </si>
  <si>
    <t>(Log ratio pressure)</t>
  </si>
  <si>
    <t>Std</t>
  </si>
  <si>
    <t>STD</t>
  </si>
  <si>
    <t>Confidence (95%)</t>
  </si>
  <si>
    <t>confidence</t>
  </si>
  <si>
    <t>LRPC (min)</t>
  </si>
  <si>
    <t>LRPC (max)</t>
  </si>
  <si>
    <t>BDS (min) (n=10)</t>
  </si>
  <si>
    <t>BDS (max) (n=10)</t>
  </si>
  <si>
    <t>Backpack (min) (n=6)</t>
  </si>
  <si>
    <t>Backpack (max) (n=6)</t>
  </si>
  <si>
    <t>BDS (n=10)</t>
  </si>
  <si>
    <t>Backpack (n=6)</t>
  </si>
  <si>
    <t>SD</t>
  </si>
  <si>
    <t>PRC (0.5s)</t>
  </si>
  <si>
    <t>Confidence 95%</t>
  </si>
  <si>
    <t>Confidence 95% (eel)</t>
  </si>
  <si>
    <t>Confidence 95% (BDS)</t>
  </si>
  <si>
    <t>Confidence- eel</t>
  </si>
  <si>
    <t>Confidence- bds</t>
  </si>
  <si>
    <t>acclimation/nadir</t>
  </si>
  <si>
    <t>(min)</t>
  </si>
  <si>
    <t>(max)</t>
  </si>
  <si>
    <t>Pre nadir (hPa)-0.5s</t>
  </si>
  <si>
    <t>Pre nadir (hPa)-1s</t>
  </si>
  <si>
    <t>PRC (1s)</t>
  </si>
  <si>
    <t>Pmax-Pnadir (PRC) 1s</t>
  </si>
  <si>
    <t>Pmax-Pnadir (PRC) 0.5s</t>
  </si>
  <si>
    <t>Sensor type</t>
  </si>
  <si>
    <t>Normalized Time (0-1)</t>
  </si>
  <si>
    <t>Acceleration Magnitude (m/s2)</t>
  </si>
  <si>
    <t>Total Pressure (mbar)</t>
  </si>
  <si>
    <t>Mean Acceleration Magnitude (m/s)</t>
  </si>
  <si>
    <t>Mean Total Pressure (mbar)</t>
  </si>
  <si>
    <t>Time</t>
  </si>
  <si>
    <t>Difference</t>
  </si>
  <si>
    <t>Bias</t>
  </si>
  <si>
    <t>St.Dev</t>
  </si>
  <si>
    <t>Lower LOA</t>
  </si>
  <si>
    <t>Upper LOA</t>
  </si>
  <si>
    <r>
      <t>Acceleration Magnitude (m/s</t>
    </r>
    <r>
      <rPr>
        <b/>
        <sz val="11"/>
        <rFont val="Calibri"/>
        <family val="2"/>
      </rPr>
      <t>²</t>
    </r>
    <r>
      <rPr>
        <b/>
        <sz val="11"/>
        <rFont val="Calibri"/>
        <family val="2"/>
        <scheme val="minor"/>
      </rPr>
      <t>)</t>
    </r>
  </si>
  <si>
    <t>F02 diff</t>
  </si>
  <si>
    <t>F03 diff</t>
  </si>
  <si>
    <t>F10 diff</t>
  </si>
  <si>
    <t>F14 diff</t>
  </si>
  <si>
    <t>F18 diff</t>
  </si>
  <si>
    <t>F19 diff</t>
  </si>
  <si>
    <t>Mean acceleration</t>
  </si>
  <si>
    <t>Mean pressure</t>
  </si>
  <si>
    <t>U01 diff</t>
  </si>
  <si>
    <t>U03 diff</t>
  </si>
  <si>
    <t>U04 diff</t>
  </si>
  <si>
    <t>U06 diff</t>
  </si>
  <si>
    <t>U07 diff</t>
  </si>
  <si>
    <t>U08 diff</t>
  </si>
  <si>
    <t>U09 diff</t>
  </si>
  <si>
    <t>U10 diff</t>
  </si>
  <si>
    <t>U11 diff</t>
  </si>
  <si>
    <t>U12 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</si>
</sst>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h:mm:ss;@"/>
    <numFmt numFmtId="165" formatCode="[$-F400]h:mm:ss\ AM/PM"/>
    <numFmt numFmtId="166" formatCode="0.000"/>
    <numFmt numFmtId="167" formatCode="0.0000"/>
    <numFmt numFmtId="168" formatCode="0.0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sz val="11"/>
      <color rgb="FFFF0000"/>
      <name val="Arial"/>
      <family val="2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0" fontId="9" fillId="0" borderId="0" applyNumberFormat="0" applyFill="0" applyBorder="0" applyAlignment="0" applyProtection="0"/>
  </cellStyleXfs>
  <cellXfs count="101">
    <xf numFmtId="0" fontId="0" fillId="0" borderId="0" xfId="0"/>
    <xf numFmtId="0" fontId="2" fillId="0" borderId="0" xfId="0" applyFont="1"/>
    <xf numFmtId="0" fontId="2" fillId="0" borderId="1" xfId="0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2" fontId="1" fillId="0" borderId="1" xfId="0" applyNumberFormat="1" applyFont="1" applyBorder="1" applyAlignment="1">
      <alignment horizontal="center"/>
    </xf>
    <xf numFmtId="164" fontId="2" fillId="4" borderId="1" xfId="0" applyNumberFormat="1" applyFont="1" applyFill="1" applyBorder="1" applyAlignment="1">
      <alignment horizontal="center"/>
    </xf>
    <xf numFmtId="2" fontId="2" fillId="4" borderId="1" xfId="0" applyNumberFormat="1" applyFont="1" applyFill="1" applyBorder="1" applyAlignment="1">
      <alignment horizontal="center"/>
    </xf>
    <xf numFmtId="2" fontId="1" fillId="4" borderId="1" xfId="0" applyNumberFormat="1" applyFont="1" applyFill="1" applyBorder="1" applyAlignment="1">
      <alignment horizontal="center"/>
    </xf>
    <xf numFmtId="165" fontId="2" fillId="4" borderId="1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2" fontId="2" fillId="0" borderId="6" xfId="0" applyNumberFormat="1" applyFont="1" applyBorder="1" applyAlignment="1">
      <alignment horizontal="center"/>
    </xf>
    <xf numFmtId="2" fontId="2" fillId="4" borderId="6" xfId="0" applyNumberFormat="1" applyFont="1" applyFill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2" fontId="2" fillId="0" borderId="8" xfId="0" applyNumberFormat="1" applyFont="1" applyBorder="1" applyAlignment="1">
      <alignment horizontal="center"/>
    </xf>
    <xf numFmtId="2" fontId="1" fillId="0" borderId="8" xfId="0" applyNumberFormat="1" applyFont="1" applyBorder="1" applyAlignment="1">
      <alignment horizontal="center"/>
    </xf>
    <xf numFmtId="2" fontId="2" fillId="0" borderId="9" xfId="0" applyNumberFormat="1" applyFont="1" applyBorder="1" applyAlignment="1">
      <alignment horizontal="center"/>
    </xf>
    <xf numFmtId="166" fontId="0" fillId="0" borderId="0" xfId="0" applyNumberFormat="1"/>
    <xf numFmtId="0" fontId="0" fillId="0" borderId="0" xfId="0" applyAlignment="1">
      <alignment horizontal="center"/>
    </xf>
    <xf numFmtId="167" fontId="5" fillId="4" borderId="11" xfId="0" applyNumberFormat="1" applyFont="1" applyFill="1" applyBorder="1"/>
    <xf numFmtId="0" fontId="2" fillId="5" borderId="12" xfId="0" applyFont="1" applyFill="1" applyBorder="1" applyAlignment="1">
      <alignment horizontal="right"/>
    </xf>
    <xf numFmtId="0" fontId="2" fillId="5" borderId="13" xfId="0" applyFont="1" applyFill="1" applyBorder="1" applyAlignment="1">
      <alignment horizontal="center"/>
    </xf>
    <xf numFmtId="0" fontId="2" fillId="5" borderId="14" xfId="0" applyFont="1" applyFill="1" applyBorder="1" applyAlignment="1">
      <alignment horizontal="right"/>
    </xf>
    <xf numFmtId="9" fontId="2" fillId="5" borderId="15" xfId="1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2" fontId="0" fillId="0" borderId="1" xfId="0" applyNumberFormat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4" fillId="0" borderId="0" xfId="0" applyFont="1"/>
    <xf numFmtId="1" fontId="0" fillId="0" borderId="1" xfId="0" applyNumberFormat="1" applyBorder="1" applyAlignment="1">
      <alignment horizontal="center"/>
    </xf>
    <xf numFmtId="0" fontId="5" fillId="4" borderId="10" xfId="0" applyFont="1" applyFill="1" applyBorder="1" applyAlignment="1">
      <alignment horizontal="center"/>
    </xf>
    <xf numFmtId="0" fontId="2" fillId="5" borderId="16" xfId="0" applyFont="1" applyFill="1" applyBorder="1" applyAlignment="1">
      <alignment horizontal="right"/>
    </xf>
    <xf numFmtId="0" fontId="2" fillId="5" borderId="17" xfId="0" applyFont="1" applyFill="1" applyBorder="1" applyAlignment="1">
      <alignment horizontal="center"/>
    </xf>
    <xf numFmtId="0" fontId="2" fillId="4" borderId="0" xfId="0" applyFont="1" applyFill="1"/>
    <xf numFmtId="165" fontId="2" fillId="0" borderId="8" xfId="0" applyNumberFormat="1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2" fontId="2" fillId="0" borderId="18" xfId="0" applyNumberFormat="1" applyFont="1" applyBorder="1" applyAlignment="1">
      <alignment horizontal="center"/>
    </xf>
    <xf numFmtId="0" fontId="8" fillId="0" borderId="0" xfId="0" applyFont="1"/>
    <xf numFmtId="0" fontId="2" fillId="0" borderId="19" xfId="0" applyFont="1" applyBorder="1" applyAlignment="1">
      <alignment horizontal="center"/>
    </xf>
    <xf numFmtId="164" fontId="2" fillId="0" borderId="19" xfId="0" applyNumberFormat="1" applyFont="1" applyBorder="1" applyAlignment="1">
      <alignment horizontal="center"/>
    </xf>
    <xf numFmtId="0" fontId="2" fillId="3" borderId="0" xfId="0" applyFont="1" applyFill="1"/>
    <xf numFmtId="0" fontId="2" fillId="4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left"/>
    </xf>
    <xf numFmtId="0" fontId="2" fillId="7" borderId="18" xfId="0" applyFont="1" applyFill="1" applyBorder="1" applyAlignment="1">
      <alignment horizontal="left"/>
    </xf>
    <xf numFmtId="0" fontId="2" fillId="7" borderId="8" xfId="0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4" borderId="1" xfId="0" applyFont="1" applyFill="1" applyBorder="1" applyAlignment="1">
      <alignment horizontal="left"/>
    </xf>
    <xf numFmtId="0" fontId="4" fillId="0" borderId="0" xfId="0" applyFont="1" applyAlignment="1">
      <alignment horizontal="center"/>
    </xf>
    <xf numFmtId="2" fontId="0" fillId="0" borderId="1" xfId="0" applyNumberFormat="1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4" fillId="0" borderId="0" xfId="0" applyNumberFormat="1" applyFont="1"/>
    <xf numFmtId="0" fontId="0" fillId="0" borderId="12" xfId="0" applyBorder="1"/>
    <xf numFmtId="0" fontId="0" fillId="0" borderId="20" xfId="0" applyBorder="1"/>
    <xf numFmtId="0" fontId="0" fillId="0" borderId="13" xfId="0" applyBorder="1"/>
    <xf numFmtId="0" fontId="0" fillId="0" borderId="16" xfId="0" applyBorder="1"/>
    <xf numFmtId="0" fontId="0" fillId="0" borderId="17" xfId="0" applyBorder="1"/>
    <xf numFmtId="0" fontId="9" fillId="0" borderId="16" xfId="2" applyBorder="1"/>
    <xf numFmtId="0" fontId="0" fillId="0" borderId="14" xfId="0" applyBorder="1"/>
    <xf numFmtId="0" fontId="0" fillId="0" borderId="21" xfId="0" applyBorder="1"/>
    <xf numFmtId="0" fontId="0" fillId="0" borderId="15" xfId="0" applyBorder="1"/>
    <xf numFmtId="1" fontId="0" fillId="0" borderId="0" xfId="0" applyNumberFormat="1"/>
    <xf numFmtId="0" fontId="1" fillId="9" borderId="0" xfId="0" applyFont="1" applyFill="1"/>
    <xf numFmtId="2" fontId="1" fillId="9" borderId="0" xfId="0" applyNumberFormat="1" applyFont="1" applyFill="1" applyAlignment="1">
      <alignment horizontal="center"/>
    </xf>
    <xf numFmtId="0" fontId="4" fillId="0" borderId="0" xfId="0" applyFont="1" applyAlignment="1">
      <alignment horizontal="right"/>
    </xf>
    <xf numFmtId="0" fontId="10" fillId="8" borderId="0" xfId="0" applyFont="1" applyFill="1"/>
    <xf numFmtId="0" fontId="10" fillId="8" borderId="0" xfId="0" applyFont="1" applyFill="1" applyAlignment="1">
      <alignment horizontal="center"/>
    </xf>
    <xf numFmtId="0" fontId="11" fillId="0" borderId="0" xfId="0" applyFont="1"/>
    <xf numFmtId="0" fontId="10" fillId="0" borderId="0" xfId="0" applyFont="1"/>
    <xf numFmtId="2" fontId="10" fillId="0" borderId="0" xfId="0" applyNumberFormat="1" applyFont="1" applyAlignment="1">
      <alignment horizontal="center"/>
    </xf>
    <xf numFmtId="2" fontId="4" fillId="6" borderId="0" xfId="0" applyNumberFormat="1" applyFont="1" applyFill="1"/>
    <xf numFmtId="2" fontId="0" fillId="0" borderId="0" xfId="0" applyNumberFormat="1" applyAlignment="1">
      <alignment horizontal="center"/>
    </xf>
    <xf numFmtId="2" fontId="12" fillId="8" borderId="22" xfId="0" applyNumberFormat="1" applyFont="1" applyFill="1" applyBorder="1" applyAlignment="1">
      <alignment horizontal="center"/>
    </xf>
    <xf numFmtId="166" fontId="0" fillId="0" borderId="0" xfId="0" applyNumberFormat="1" applyAlignment="1">
      <alignment horizontal="center"/>
    </xf>
    <xf numFmtId="166" fontId="12" fillId="8" borderId="22" xfId="0" applyNumberFormat="1" applyFont="1" applyFill="1" applyBorder="1" applyAlignment="1">
      <alignment horizontal="center"/>
    </xf>
    <xf numFmtId="166" fontId="0" fillId="0" borderId="24" xfId="0" applyNumberFormat="1" applyBorder="1" applyAlignment="1">
      <alignment horizontal="center"/>
    </xf>
    <xf numFmtId="166" fontId="0" fillId="0" borderId="25" xfId="0" applyNumberFormat="1" applyBorder="1" applyAlignment="1">
      <alignment horizontal="center"/>
    </xf>
    <xf numFmtId="2" fontId="0" fillId="0" borderId="16" xfId="0" applyNumberFormat="1" applyBorder="1"/>
    <xf numFmtId="2" fontId="0" fillId="0" borderId="17" xfId="0" applyNumberFormat="1" applyBorder="1"/>
    <xf numFmtId="2" fontId="0" fillId="0" borderId="14" xfId="0" applyNumberFormat="1" applyBorder="1"/>
    <xf numFmtId="2" fontId="0" fillId="0" borderId="21" xfId="0" applyNumberFormat="1" applyBorder="1"/>
    <xf numFmtId="2" fontId="0" fillId="0" borderId="15" xfId="0" applyNumberFormat="1" applyBorder="1"/>
    <xf numFmtId="166" fontId="0" fillId="0" borderId="23" xfId="0" applyNumberFormat="1" applyBorder="1" applyAlignment="1">
      <alignment horizontal="center"/>
    </xf>
    <xf numFmtId="2" fontId="0" fillId="0" borderId="12" xfId="0" applyNumberFormat="1" applyBorder="1"/>
    <xf numFmtId="2" fontId="0" fillId="0" borderId="20" xfId="0" applyNumberFormat="1" applyBorder="1"/>
    <xf numFmtId="2" fontId="0" fillId="0" borderId="13" xfId="0" applyNumberFormat="1" applyBorder="1"/>
    <xf numFmtId="2" fontId="0" fillId="10" borderId="23" xfId="0" applyNumberFormat="1" applyFill="1" applyBorder="1" applyAlignment="1">
      <alignment horizontal="center"/>
    </xf>
    <xf numFmtId="2" fontId="0" fillId="10" borderId="24" xfId="0" applyNumberFormat="1" applyFill="1" applyBorder="1" applyAlignment="1">
      <alignment horizontal="center"/>
    </xf>
    <xf numFmtId="2" fontId="0" fillId="10" borderId="25" xfId="0" applyNumberFormat="1" applyFill="1" applyBorder="1" applyAlignment="1">
      <alignment horizontal="center"/>
    </xf>
    <xf numFmtId="168" fontId="0" fillId="0" borderId="0" xfId="0" applyNumberFormat="1" applyAlignment="1">
      <alignment horizontal="center"/>
    </xf>
    <xf numFmtId="0" fontId="4" fillId="0" borderId="0" xfId="0" applyFont="1" applyAlignment="1">
      <alignment horizontal="center"/>
    </xf>
    <xf numFmtId="2" fontId="12" fillId="8" borderId="10" xfId="0" applyNumberFormat="1" applyFont="1" applyFill="1" applyBorder="1" applyAlignment="1">
      <alignment horizontal="center"/>
    </xf>
    <xf numFmtId="2" fontId="12" fillId="8" borderId="26" xfId="0" applyNumberFormat="1" applyFont="1" applyFill="1" applyBorder="1" applyAlignment="1">
      <alignment horizontal="center"/>
    </xf>
    <xf numFmtId="2" fontId="12" fillId="8" borderId="11" xfId="0" applyNumberFormat="1" applyFont="1" applyFill="1" applyBorder="1" applyAlignment="1">
      <alignment horizont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 Plot'!$A$2</c:f>
              <c:strCache>
                <c:ptCount val="1"/>
                <c:pt idx="0">
                  <c:v>Eel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'Bar Plot'!$B$1:$D$1</c:f>
              <c:strCache>
                <c:ptCount val="3"/>
                <c:pt idx="0">
                  <c:v>Injection to Nadir</c:v>
                </c:pt>
                <c:pt idx="1">
                  <c:v>Nadir to Tailwater</c:v>
                </c:pt>
                <c:pt idx="2">
                  <c:v>Total Passage Duration</c:v>
                </c:pt>
              </c:strCache>
            </c:strRef>
          </c:cat>
          <c:val>
            <c:numRef>
              <c:f>'Bar Plot'!$B$2:$D$2</c:f>
              <c:numCache>
                <c:formatCode>0.00</c:formatCode>
                <c:ptCount val="3"/>
                <c:pt idx="0">
                  <c:v>13.193333333333277</c:v>
                </c:pt>
                <c:pt idx="1">
                  <c:v>8.0150000000001658</c:v>
                </c:pt>
                <c:pt idx="2">
                  <c:v>21.208333333333442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25-43A5-89CB-36488824ED01}"/>
            </c:ext>
          </c:extLst>
        </c:ser>
        <c:ser>
          <c:idx val="1"/>
          <c:order val="1"/>
          <c:tx>
            <c:strRef>
              <c:f>'Bar Plot'!$A$3</c:f>
              <c:strCache>
                <c:ptCount val="1"/>
                <c:pt idx="0">
                  <c:v>BDS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'Bar Plot'!$B$1:$D$1</c:f>
              <c:strCache>
                <c:ptCount val="3"/>
                <c:pt idx="0">
                  <c:v>Injection to Nadir</c:v>
                </c:pt>
                <c:pt idx="1">
                  <c:v>Nadir to Tailwater</c:v>
                </c:pt>
                <c:pt idx="2">
                  <c:v>Total Passage Duration</c:v>
                </c:pt>
              </c:strCache>
            </c:strRef>
          </c:cat>
          <c:val>
            <c:numRef>
              <c:f>'Bar Plot'!$B$3:$D$3</c:f>
              <c:numCache>
                <c:formatCode>0.00</c:formatCode>
                <c:ptCount val="3"/>
                <c:pt idx="0">
                  <c:v>17.910209999999985</c:v>
                </c:pt>
                <c:pt idx="1">
                  <c:v>8.3638000000000119</c:v>
                </c:pt>
                <c:pt idx="2">
                  <c:v>26.274009999999997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25-43A5-89CB-36488824ED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0"/>
        <c:axId val="606430623"/>
        <c:axId val="600076687"/>
      </c:barChart>
      <c:catAx>
        <c:axId val="60643062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00076687"/>
        <c:crosses val="autoZero"/>
        <c:auto val="1"/>
        <c:lblAlgn val="ctr"/>
        <c:lblOffset val="100"/>
        <c:noMultiLvlLbl val="0"/>
      </c:catAx>
      <c:valAx>
        <c:axId val="60007668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Arial" panose="020B0604020202020204" pitchFamily="34" charset="0"/>
                  </a:defRPr>
                </a:pPr>
                <a:r>
                  <a:rPr lang="en-US" sz="1000" b="0">
                    <a:latin typeface="+mn-lt"/>
                  </a:rPr>
                  <a:t>Duration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06430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 b="1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/>
              <a:t>LRPC</a:t>
            </a:r>
          </a:p>
          <a:p>
            <a:pPr>
              <a:defRPr/>
            </a:pPr>
            <a:r>
              <a:rPr lang="en-GB" sz="1800"/>
              <a:t>(Backpack n=6)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LRPC!$G$11</c:f>
              <c:strCache>
                <c:ptCount val="1"/>
                <c:pt idx="0">
                  <c:v>LRP (min)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LRPC!$A$28:$A$33</c:f>
              <c:strCache>
                <c:ptCount val="6"/>
                <c:pt idx="0">
                  <c:v>F02</c:v>
                </c:pt>
                <c:pt idx="1">
                  <c:v>F03</c:v>
                </c:pt>
                <c:pt idx="2">
                  <c:v>F10</c:v>
                </c:pt>
                <c:pt idx="3">
                  <c:v>F14</c:v>
                </c:pt>
                <c:pt idx="4">
                  <c:v>F18</c:v>
                </c:pt>
                <c:pt idx="5">
                  <c:v>F19</c:v>
                </c:pt>
              </c:strCache>
            </c:strRef>
          </c:cat>
          <c:val>
            <c:numRef>
              <c:f>LRPC!$G$28:$G$33</c:f>
              <c:numCache>
                <c:formatCode>0.00</c:formatCode>
                <c:ptCount val="6"/>
                <c:pt idx="0">
                  <c:v>9.9584154287396184E-2</c:v>
                </c:pt>
                <c:pt idx="1">
                  <c:v>0.12152541510511161</c:v>
                </c:pt>
                <c:pt idx="2">
                  <c:v>0.28716779435319056</c:v>
                </c:pt>
                <c:pt idx="3">
                  <c:v>0.45010101752172449</c:v>
                </c:pt>
                <c:pt idx="4">
                  <c:v>0.14576846039254832</c:v>
                </c:pt>
                <c:pt idx="5">
                  <c:v>9.8464304548595671E-2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76-4277-99A3-B5E19FD1FBF1}"/>
            </c:ext>
          </c:extLst>
        </c:ser>
        <c:ser>
          <c:idx val="1"/>
          <c:order val="1"/>
          <c:tx>
            <c:strRef>
              <c:f>LRPC!$H$11</c:f>
              <c:strCache>
                <c:ptCount val="1"/>
                <c:pt idx="0">
                  <c:v>LRP (max)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LRPC!$A$28:$A$33</c:f>
              <c:strCache>
                <c:ptCount val="6"/>
                <c:pt idx="0">
                  <c:v>F02</c:v>
                </c:pt>
                <c:pt idx="1">
                  <c:v>F03</c:v>
                </c:pt>
                <c:pt idx="2">
                  <c:v>F10</c:v>
                </c:pt>
                <c:pt idx="3">
                  <c:v>F14</c:v>
                </c:pt>
                <c:pt idx="4">
                  <c:v>F18</c:v>
                </c:pt>
                <c:pt idx="5">
                  <c:v>F19</c:v>
                </c:pt>
              </c:strCache>
            </c:strRef>
          </c:cat>
          <c:val>
            <c:numRef>
              <c:f>LRPC!$H$28:$H$33</c:f>
              <c:numCache>
                <c:formatCode>0.00</c:formatCode>
                <c:ptCount val="6"/>
                <c:pt idx="0">
                  <c:v>0.15194298202549983</c:v>
                </c:pt>
                <c:pt idx="1">
                  <c:v>0.17388424284321527</c:v>
                </c:pt>
                <c:pt idx="2">
                  <c:v>0.33952662209129425</c:v>
                </c:pt>
                <c:pt idx="3">
                  <c:v>0.50245984525982823</c:v>
                </c:pt>
                <c:pt idx="4">
                  <c:v>0.198127288130652</c:v>
                </c:pt>
                <c:pt idx="5">
                  <c:v>0.15082313228669936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76-4277-99A3-B5E19FD1FB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592271168"/>
        <c:axId val="592272000"/>
      </c:barChart>
      <c:catAx>
        <c:axId val="592271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272000"/>
        <c:crosses val="autoZero"/>
        <c:auto val="1"/>
        <c:lblAlgn val="ctr"/>
        <c:lblOffset val="100"/>
        <c:noMultiLvlLbl val="0"/>
      </c:catAx>
      <c:valAx>
        <c:axId val="592272000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0" i="0" baseline="0">
                    <a:effectLst/>
                  </a:rPr>
                  <a:t>LRPC</a:t>
                </a:r>
                <a:endParaRPr lang="en-GB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271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LRPC!$N$3</c:f>
              <c:strCache>
                <c:ptCount val="1"/>
                <c:pt idx="0">
                  <c:v>BDS (min) (n=10)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LRPC!$P$3</c:f>
                <c:numCache>
                  <c:formatCode>General</c:formatCode>
                  <c:ptCount val="1"/>
                  <c:pt idx="0">
                    <c:v>3.449448835385209E-2</c:v>
                  </c:pt>
                </c:numCache>
              </c:numRef>
            </c:plus>
            <c:minus>
              <c:numRef>
                <c:f>LRPC!$P$3</c:f>
                <c:numCache>
                  <c:formatCode>General</c:formatCode>
                  <c:ptCount val="1"/>
                  <c:pt idx="0">
                    <c:v>3.449448835385209E-2</c:v>
                  </c:pt>
                </c:numCache>
              </c:numRef>
            </c:minus>
            <c:spPr>
              <a:noFill/>
              <a:ln w="38100" cap="sq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LRPC!$O$2:$O$6</c:f>
              <c:strCache>
                <c:ptCount val="5"/>
                <c:pt idx="0">
                  <c:v>Sensor type</c:v>
                </c:pt>
                <c:pt idx="1">
                  <c:v>0.11</c:v>
                </c:pt>
                <c:pt idx="2">
                  <c:v>0.17</c:v>
                </c:pt>
                <c:pt idx="3">
                  <c:v>0.20</c:v>
                </c:pt>
                <c:pt idx="4">
                  <c:v>0.25</c:v>
                </c:pt>
              </c:strCache>
            </c:strRef>
          </c:cat>
          <c:val>
            <c:numRef>
              <c:f>LRPC!$O$3</c:f>
              <c:numCache>
                <c:formatCode>0.00</c:formatCode>
                <c:ptCount val="1"/>
                <c:pt idx="0">
                  <c:v>0.11426840936655787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8A-4486-B43B-D313E15E583C}"/>
            </c:ext>
          </c:extLst>
        </c:ser>
        <c:ser>
          <c:idx val="2"/>
          <c:order val="1"/>
          <c:tx>
            <c:strRef>
              <c:f>LRPC!$N$5</c:f>
              <c:strCache>
                <c:ptCount val="1"/>
                <c:pt idx="0">
                  <c:v>Backpack (min) (n=6)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LRPC!$P$5</c:f>
                <c:numCache>
                  <c:formatCode>General</c:formatCode>
                  <c:ptCount val="1"/>
                  <c:pt idx="0">
                    <c:v>0.10311294526849259</c:v>
                  </c:pt>
                </c:numCache>
              </c:numRef>
            </c:plus>
            <c:minus>
              <c:numRef>
                <c:f>LRPC!$P$5</c:f>
                <c:numCache>
                  <c:formatCode>General</c:formatCode>
                  <c:ptCount val="1"/>
                  <c:pt idx="0">
                    <c:v>0.10311294526849259</c:v>
                  </c:pt>
                </c:numCache>
              </c:numRef>
            </c:minus>
            <c:spPr>
              <a:noFill/>
              <a:ln w="38100" cap="sq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LRPC!$O$2:$O$6</c:f>
              <c:strCache>
                <c:ptCount val="5"/>
                <c:pt idx="0">
                  <c:v>Sensor type</c:v>
                </c:pt>
                <c:pt idx="1">
                  <c:v>0.11</c:v>
                </c:pt>
                <c:pt idx="2">
                  <c:v>0.17</c:v>
                </c:pt>
                <c:pt idx="3">
                  <c:v>0.20</c:v>
                </c:pt>
                <c:pt idx="4">
                  <c:v>0.25</c:v>
                </c:pt>
              </c:strCache>
            </c:strRef>
          </c:cat>
          <c:val>
            <c:numRef>
              <c:f>LRPC!$O$5</c:f>
              <c:numCache>
                <c:formatCode>0.00</c:formatCode>
                <c:ptCount val="1"/>
                <c:pt idx="0">
                  <c:v>0.20043519103476112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38A-4486-B43B-D313E15E583C}"/>
            </c:ext>
          </c:extLst>
        </c:ser>
        <c:ser>
          <c:idx val="1"/>
          <c:order val="2"/>
          <c:tx>
            <c:strRef>
              <c:f>LRPC!$N$4</c:f>
              <c:strCache>
                <c:ptCount val="1"/>
                <c:pt idx="0">
                  <c:v>BDS (max) (n=10)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LRPC!$P$4</c:f>
                <c:numCache>
                  <c:formatCode>General</c:formatCode>
                  <c:ptCount val="1"/>
                  <c:pt idx="0">
                    <c:v>3.449448835385209E-2</c:v>
                  </c:pt>
                </c:numCache>
              </c:numRef>
            </c:plus>
            <c:minus>
              <c:numRef>
                <c:f>LRPC!$P$4</c:f>
                <c:numCache>
                  <c:formatCode>General</c:formatCode>
                  <c:ptCount val="1"/>
                  <c:pt idx="0">
                    <c:v>3.449448835385209E-2</c:v>
                  </c:pt>
                </c:numCache>
              </c:numRef>
            </c:minus>
            <c:spPr>
              <a:noFill/>
              <a:ln w="38100" cap="sq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LRPC!$O$2:$O$6</c:f>
              <c:strCache>
                <c:ptCount val="5"/>
                <c:pt idx="0">
                  <c:v>Sensor type</c:v>
                </c:pt>
                <c:pt idx="1">
                  <c:v>0.11</c:v>
                </c:pt>
                <c:pt idx="2">
                  <c:v>0.17</c:v>
                </c:pt>
                <c:pt idx="3">
                  <c:v>0.20</c:v>
                </c:pt>
                <c:pt idx="4">
                  <c:v>0.25</c:v>
                </c:pt>
              </c:strCache>
            </c:strRef>
          </c:cat>
          <c:val>
            <c:numRef>
              <c:f>LRPC!$O$4</c:f>
              <c:numCache>
                <c:formatCode>0.00</c:formatCode>
                <c:ptCount val="1"/>
                <c:pt idx="0">
                  <c:v>0.16747207906169287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38A-4486-B43B-D313E15E583C}"/>
            </c:ext>
          </c:extLst>
        </c:ser>
        <c:ser>
          <c:idx val="3"/>
          <c:order val="3"/>
          <c:tx>
            <c:strRef>
              <c:f>LRPC!$N$6</c:f>
              <c:strCache>
                <c:ptCount val="1"/>
                <c:pt idx="0">
                  <c:v>Backpack (max) (n=6)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LRPC!$P$5</c:f>
                <c:numCache>
                  <c:formatCode>General</c:formatCode>
                  <c:ptCount val="1"/>
                  <c:pt idx="0">
                    <c:v>0.10311294526849259</c:v>
                  </c:pt>
                </c:numCache>
              </c:numRef>
            </c:plus>
            <c:minus>
              <c:numRef>
                <c:f>LRPC!$P$6</c:f>
                <c:numCache>
                  <c:formatCode>General</c:formatCode>
                  <c:ptCount val="1"/>
                  <c:pt idx="0">
                    <c:v>0.10311294526849259</c:v>
                  </c:pt>
                </c:numCache>
              </c:numRef>
            </c:minus>
            <c:spPr>
              <a:noFill/>
              <a:ln w="38100" cap="sq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LRPC!$O$2:$O$6</c:f>
              <c:strCache>
                <c:ptCount val="5"/>
                <c:pt idx="0">
                  <c:v>Sensor type</c:v>
                </c:pt>
                <c:pt idx="1">
                  <c:v>0.11</c:v>
                </c:pt>
                <c:pt idx="2">
                  <c:v>0.17</c:v>
                </c:pt>
                <c:pt idx="3">
                  <c:v>0.20</c:v>
                </c:pt>
                <c:pt idx="4">
                  <c:v>0.25</c:v>
                </c:pt>
              </c:strCache>
            </c:strRef>
          </c:cat>
          <c:val>
            <c:numRef>
              <c:f>LRPC!$O$6</c:f>
              <c:numCache>
                <c:formatCode>0.00</c:formatCode>
                <c:ptCount val="1"/>
                <c:pt idx="0">
                  <c:v>0.25279401877286484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38A-4486-B43B-D313E15E58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568406864"/>
        <c:axId val="568401456"/>
      </c:barChart>
      <c:catAx>
        <c:axId val="568406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401456"/>
        <c:crosses val="autoZero"/>
        <c:auto val="1"/>
        <c:lblAlgn val="ctr"/>
        <c:lblOffset val="100"/>
        <c:noMultiLvlLbl val="0"/>
      </c:catAx>
      <c:valAx>
        <c:axId val="5684014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LRPC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406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PRC </a:t>
            </a:r>
            <a:endParaRPr lang="en-GB" sz="1800">
              <a:effectLst/>
            </a:endParaRPr>
          </a:p>
          <a:p>
            <a:pPr>
              <a:defRPr/>
            </a:pPr>
            <a:r>
              <a:rPr lang="en-GB" sz="1800" b="0" i="0" baseline="0">
                <a:effectLst/>
              </a:rPr>
              <a:t>(BDS n=10) (Backpack n=6)</a:t>
            </a:r>
            <a:endParaRPr lang="en-GB" sz="18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CB45-42C1-A976-946735987E1E}"/>
              </c:ext>
            </c:extLst>
          </c:dPt>
          <c:dPt>
            <c:idx val="1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CB45-42C1-A976-946735987E1E}"/>
              </c:ext>
            </c:extLst>
          </c:dPt>
          <c:dPt>
            <c:idx val="8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CB45-42C1-A976-946735987E1E}"/>
              </c:ext>
            </c:extLst>
          </c:dPt>
          <c:dPt>
            <c:idx val="11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B45-42C1-A976-946735987E1E}"/>
              </c:ext>
            </c:extLst>
          </c:dPt>
          <c:dPt>
            <c:idx val="14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CB45-42C1-A976-946735987E1E}"/>
              </c:ext>
            </c:extLst>
          </c:dPt>
          <c:dPt>
            <c:idx val="15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CB45-42C1-A976-946735987E1E}"/>
              </c:ext>
            </c:extLst>
          </c:dPt>
          <c:cat>
            <c:strRef>
              <c:f>'BP vs BDS'!$A$2:$A$17</c:f>
              <c:strCache>
                <c:ptCount val="16"/>
                <c:pt idx="0">
                  <c:v>F19</c:v>
                </c:pt>
                <c:pt idx="1">
                  <c:v>F02</c:v>
                </c:pt>
                <c:pt idx="2">
                  <c:v>U03</c:v>
                </c:pt>
                <c:pt idx="3">
                  <c:v>U08</c:v>
                </c:pt>
                <c:pt idx="4">
                  <c:v>U06</c:v>
                </c:pt>
                <c:pt idx="5">
                  <c:v>U04</c:v>
                </c:pt>
                <c:pt idx="6">
                  <c:v>U07</c:v>
                </c:pt>
                <c:pt idx="7">
                  <c:v>U09</c:v>
                </c:pt>
                <c:pt idx="8">
                  <c:v>F03</c:v>
                </c:pt>
                <c:pt idx="9">
                  <c:v>U11</c:v>
                </c:pt>
                <c:pt idx="10">
                  <c:v>U01</c:v>
                </c:pt>
                <c:pt idx="11">
                  <c:v>F18</c:v>
                </c:pt>
                <c:pt idx="12">
                  <c:v>U10</c:v>
                </c:pt>
                <c:pt idx="13">
                  <c:v>U12</c:v>
                </c:pt>
                <c:pt idx="14">
                  <c:v>F10</c:v>
                </c:pt>
                <c:pt idx="15">
                  <c:v>F14</c:v>
                </c:pt>
              </c:strCache>
            </c:strRef>
          </c:cat>
          <c:val>
            <c:numRef>
              <c:f>'BP vs BDS'!$B$2:$B$17</c:f>
              <c:numCache>
                <c:formatCode>0</c:formatCode>
                <c:ptCount val="16"/>
                <c:pt idx="0">
                  <c:v>32.230000000000018</c:v>
                </c:pt>
                <c:pt idx="1">
                  <c:v>37.159999999999968</c:v>
                </c:pt>
                <c:pt idx="2">
                  <c:v>201.80300000000011</c:v>
                </c:pt>
                <c:pt idx="3">
                  <c:v>226.23000000000002</c:v>
                </c:pt>
                <c:pt idx="4">
                  <c:v>267.81299999999987</c:v>
                </c:pt>
                <c:pt idx="5">
                  <c:v>312.02700000000004</c:v>
                </c:pt>
                <c:pt idx="6">
                  <c:v>313.14700000000005</c:v>
                </c:pt>
                <c:pt idx="7">
                  <c:v>313.76300000000003</c:v>
                </c:pt>
                <c:pt idx="8">
                  <c:v>317.50999999999988</c:v>
                </c:pt>
                <c:pt idx="9">
                  <c:v>329.79700000000003</c:v>
                </c:pt>
                <c:pt idx="10">
                  <c:v>365.00979999999993</c:v>
                </c:pt>
                <c:pt idx="11">
                  <c:v>384.15000000000009</c:v>
                </c:pt>
                <c:pt idx="12">
                  <c:v>529.59379999999999</c:v>
                </c:pt>
                <c:pt idx="13">
                  <c:v>606.63380000000006</c:v>
                </c:pt>
                <c:pt idx="14">
                  <c:v>706.56</c:v>
                </c:pt>
                <c:pt idx="15">
                  <c:v>864.29000000000008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B45-42C1-A976-946735987E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782623904"/>
        <c:axId val="1782618080"/>
      </c:barChart>
      <c:catAx>
        <c:axId val="1782623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BDS/ backpack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2618080"/>
        <c:crosses val="autoZero"/>
        <c:auto val="1"/>
        <c:lblAlgn val="ctr"/>
        <c:lblOffset val="100"/>
        <c:noMultiLvlLbl val="0"/>
      </c:catAx>
      <c:valAx>
        <c:axId val="17826180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PRC (mbar/0.5s)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2623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/>
              <a:t>LRPC</a:t>
            </a:r>
            <a:endParaRPr lang="en-GB" sz="1800" baseline="0"/>
          </a:p>
          <a:p>
            <a:pPr>
              <a:defRPr/>
            </a:pPr>
            <a:r>
              <a:rPr lang="en-GB" sz="1800"/>
              <a:t> (BDS n=10) (Backpack (n=6)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'BP vs BDS'!$U$1</c:f>
              <c:strCache>
                <c:ptCount val="1"/>
                <c:pt idx="0">
                  <c:v>LRPC (min)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'BP vs BDS'!$T$2:$T$17</c:f>
              <c:strCache>
                <c:ptCount val="16"/>
                <c:pt idx="0">
                  <c:v>U01</c:v>
                </c:pt>
                <c:pt idx="1">
                  <c:v>U03</c:v>
                </c:pt>
                <c:pt idx="2">
                  <c:v>U04</c:v>
                </c:pt>
                <c:pt idx="3">
                  <c:v>U06</c:v>
                </c:pt>
                <c:pt idx="4">
                  <c:v>U07</c:v>
                </c:pt>
                <c:pt idx="5">
                  <c:v>U08</c:v>
                </c:pt>
                <c:pt idx="6">
                  <c:v>U09</c:v>
                </c:pt>
                <c:pt idx="7">
                  <c:v>U10</c:v>
                </c:pt>
                <c:pt idx="8">
                  <c:v>U11</c:v>
                </c:pt>
                <c:pt idx="9">
                  <c:v>U12</c:v>
                </c:pt>
                <c:pt idx="10">
                  <c:v>F02</c:v>
                </c:pt>
                <c:pt idx="11">
                  <c:v>F03</c:v>
                </c:pt>
                <c:pt idx="12">
                  <c:v>F10</c:v>
                </c:pt>
                <c:pt idx="13">
                  <c:v>F14</c:v>
                </c:pt>
                <c:pt idx="14">
                  <c:v>F18</c:v>
                </c:pt>
                <c:pt idx="15">
                  <c:v>F19</c:v>
                </c:pt>
              </c:strCache>
            </c:strRef>
          </c:cat>
          <c:val>
            <c:numRef>
              <c:f>'BP vs BDS'!$U$2:$U$17</c:f>
              <c:numCache>
                <c:formatCode>0.00</c:formatCode>
                <c:ptCount val="16"/>
                <c:pt idx="0">
                  <c:v>0.11987356198924812</c:v>
                </c:pt>
                <c:pt idx="1">
                  <c:v>6.6807976734525404E-2</c:v>
                </c:pt>
                <c:pt idx="2">
                  <c:v>9.4086923685622173E-2</c:v>
                </c:pt>
                <c:pt idx="3">
                  <c:v>6.990292497595739E-2</c:v>
                </c:pt>
                <c:pt idx="4">
                  <c:v>8.6330357674151384E-2</c:v>
                </c:pt>
                <c:pt idx="5">
                  <c:v>6.9217526162190013E-2</c:v>
                </c:pt>
                <c:pt idx="6">
                  <c:v>9.7345299974498326E-2</c:v>
                </c:pt>
                <c:pt idx="7">
                  <c:v>0.19934225836820388</c:v>
                </c:pt>
                <c:pt idx="8">
                  <c:v>9.9911357020244423E-2</c:v>
                </c:pt>
                <c:pt idx="9">
                  <c:v>0.23986590708093752</c:v>
                </c:pt>
                <c:pt idx="10">
                  <c:v>9.9584154287396184E-2</c:v>
                </c:pt>
                <c:pt idx="11">
                  <c:v>0.12152541510511161</c:v>
                </c:pt>
                <c:pt idx="12">
                  <c:v>0.28716779435319056</c:v>
                </c:pt>
                <c:pt idx="13">
                  <c:v>0.45010101752172449</c:v>
                </c:pt>
                <c:pt idx="14">
                  <c:v>0.14576846039254832</c:v>
                </c:pt>
                <c:pt idx="15">
                  <c:v>9.8464304548595671E-2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CA-412D-915E-4705A1BBDDD9}"/>
            </c:ext>
          </c:extLst>
        </c:ser>
        <c:ser>
          <c:idx val="1"/>
          <c:order val="1"/>
          <c:tx>
            <c:strRef>
              <c:f>'BP vs BDS'!$V$1</c:f>
              <c:strCache>
                <c:ptCount val="1"/>
                <c:pt idx="0">
                  <c:v>LRPC (max)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'BP vs BDS'!$T$2:$T$17</c:f>
              <c:strCache>
                <c:ptCount val="16"/>
                <c:pt idx="0">
                  <c:v>U01</c:v>
                </c:pt>
                <c:pt idx="1">
                  <c:v>U03</c:v>
                </c:pt>
                <c:pt idx="2">
                  <c:v>U04</c:v>
                </c:pt>
                <c:pt idx="3">
                  <c:v>U06</c:v>
                </c:pt>
                <c:pt idx="4">
                  <c:v>U07</c:v>
                </c:pt>
                <c:pt idx="5">
                  <c:v>U08</c:v>
                </c:pt>
                <c:pt idx="6">
                  <c:v>U09</c:v>
                </c:pt>
                <c:pt idx="7">
                  <c:v>U10</c:v>
                </c:pt>
                <c:pt idx="8">
                  <c:v>U11</c:v>
                </c:pt>
                <c:pt idx="9">
                  <c:v>U12</c:v>
                </c:pt>
                <c:pt idx="10">
                  <c:v>F02</c:v>
                </c:pt>
                <c:pt idx="11">
                  <c:v>F03</c:v>
                </c:pt>
                <c:pt idx="12">
                  <c:v>F10</c:v>
                </c:pt>
                <c:pt idx="13">
                  <c:v>F14</c:v>
                </c:pt>
                <c:pt idx="14">
                  <c:v>F18</c:v>
                </c:pt>
                <c:pt idx="15">
                  <c:v>F19</c:v>
                </c:pt>
              </c:strCache>
            </c:strRef>
          </c:cat>
          <c:val>
            <c:numRef>
              <c:f>'BP vs BDS'!$V$2:$V$17</c:f>
              <c:numCache>
                <c:formatCode>0.00</c:formatCode>
                <c:ptCount val="16"/>
                <c:pt idx="0">
                  <c:v>0.17307723168438316</c:v>
                </c:pt>
                <c:pt idx="1">
                  <c:v>0.12001164642966047</c:v>
                </c:pt>
                <c:pt idx="2">
                  <c:v>0.14729059338075717</c:v>
                </c:pt>
                <c:pt idx="3">
                  <c:v>0.12310659467109239</c:v>
                </c:pt>
                <c:pt idx="4">
                  <c:v>0.13953402736928641</c:v>
                </c:pt>
                <c:pt idx="5">
                  <c:v>0.12242119585732504</c:v>
                </c:pt>
                <c:pt idx="6">
                  <c:v>0.15054896966963333</c:v>
                </c:pt>
                <c:pt idx="7">
                  <c:v>0.25254592806333892</c:v>
                </c:pt>
                <c:pt idx="8">
                  <c:v>0.15311502671537938</c:v>
                </c:pt>
                <c:pt idx="9">
                  <c:v>0.29306957677607259</c:v>
                </c:pt>
                <c:pt idx="10">
                  <c:v>0.15194298202549983</c:v>
                </c:pt>
                <c:pt idx="11">
                  <c:v>0.17388424284321527</c:v>
                </c:pt>
                <c:pt idx="12">
                  <c:v>0.33952662209129425</c:v>
                </c:pt>
                <c:pt idx="13">
                  <c:v>0.50245984525982823</c:v>
                </c:pt>
                <c:pt idx="14">
                  <c:v>0.198127288130652</c:v>
                </c:pt>
                <c:pt idx="15">
                  <c:v>0.15082313228669936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CA-412D-915E-4705A1BBDD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592271168"/>
        <c:axId val="592272000"/>
      </c:barChart>
      <c:catAx>
        <c:axId val="592271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BDS/ backpack</a:t>
                </a:r>
                <a:r>
                  <a:rPr lang="en-GB" sz="1200" baseline="0"/>
                  <a:t> ID</a:t>
                </a:r>
                <a:endParaRPr lang="en-GB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272000"/>
        <c:crosses val="autoZero"/>
        <c:auto val="1"/>
        <c:lblAlgn val="ctr"/>
        <c:lblOffset val="100"/>
        <c:noMultiLvlLbl val="0"/>
      </c:catAx>
      <c:valAx>
        <c:axId val="592272000"/>
        <c:scaling>
          <c:orientation val="minMax"/>
          <c:max val="0.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LRPC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271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LRPC minimum vs maximum values</a:t>
            </a:r>
            <a:endParaRPr lang="en-GB" sz="1800">
              <a:effectLst/>
            </a:endParaRPr>
          </a:p>
          <a:p>
            <a:pPr>
              <a:defRPr/>
            </a:pPr>
            <a:r>
              <a:rPr lang="en-GB" sz="1800" b="0" i="0" baseline="0">
                <a:effectLst/>
              </a:rPr>
              <a:t>(BDS n=10) (Backpack n=6)</a:t>
            </a:r>
            <a:endParaRPr lang="en-GB" sz="18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'BP vs BDS'!$B$21</c:f>
              <c:strCache>
                <c:ptCount val="1"/>
                <c:pt idx="0">
                  <c:v>LRPC (min)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6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C96C-41ED-8C49-CF6A4A83F812}"/>
              </c:ext>
            </c:extLst>
          </c:dPt>
          <c:dPt>
            <c:idx val="7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C96C-41ED-8C49-CF6A4A83F812}"/>
              </c:ext>
            </c:extLst>
          </c:dPt>
          <c:dPt>
            <c:idx val="10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C96C-41ED-8C49-CF6A4A83F812}"/>
              </c:ext>
            </c:extLst>
          </c:dPt>
          <c:dPt>
            <c:idx val="11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C96C-41ED-8C49-CF6A4A83F812}"/>
              </c:ext>
            </c:extLst>
          </c:dPt>
          <c:dPt>
            <c:idx val="14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C96C-41ED-8C49-CF6A4A83F812}"/>
              </c:ext>
            </c:extLst>
          </c:dPt>
          <c:dPt>
            <c:idx val="15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C96C-41ED-8C49-CF6A4A83F812}"/>
              </c:ext>
            </c:extLst>
          </c:dPt>
          <c:cat>
            <c:strRef>
              <c:f>'BP vs BDS'!$A$22:$A$37</c:f>
              <c:strCache>
                <c:ptCount val="16"/>
                <c:pt idx="0">
                  <c:v>U03</c:v>
                </c:pt>
                <c:pt idx="1">
                  <c:v>U08</c:v>
                </c:pt>
                <c:pt idx="2">
                  <c:v>U06</c:v>
                </c:pt>
                <c:pt idx="3">
                  <c:v>U07</c:v>
                </c:pt>
                <c:pt idx="4">
                  <c:v>U04</c:v>
                </c:pt>
                <c:pt idx="5">
                  <c:v>U09</c:v>
                </c:pt>
                <c:pt idx="6">
                  <c:v>F19</c:v>
                </c:pt>
                <c:pt idx="7">
                  <c:v>F02</c:v>
                </c:pt>
                <c:pt idx="8">
                  <c:v>U11</c:v>
                </c:pt>
                <c:pt idx="9">
                  <c:v>U01</c:v>
                </c:pt>
                <c:pt idx="10">
                  <c:v>F03</c:v>
                </c:pt>
                <c:pt idx="11">
                  <c:v>F18</c:v>
                </c:pt>
                <c:pt idx="12">
                  <c:v>U10</c:v>
                </c:pt>
                <c:pt idx="13">
                  <c:v>U12</c:v>
                </c:pt>
                <c:pt idx="14">
                  <c:v>F10</c:v>
                </c:pt>
                <c:pt idx="15">
                  <c:v>F14</c:v>
                </c:pt>
              </c:strCache>
            </c:strRef>
          </c:cat>
          <c:val>
            <c:numRef>
              <c:f>'BP vs BDS'!$B$22:$B$37</c:f>
              <c:numCache>
                <c:formatCode>0.00</c:formatCode>
                <c:ptCount val="16"/>
                <c:pt idx="0">
                  <c:v>6.6807976734525404E-2</c:v>
                </c:pt>
                <c:pt idx="1">
                  <c:v>6.9217526162190013E-2</c:v>
                </c:pt>
                <c:pt idx="2">
                  <c:v>6.990292497595739E-2</c:v>
                </c:pt>
                <c:pt idx="3">
                  <c:v>8.6330357674151384E-2</c:v>
                </c:pt>
                <c:pt idx="4">
                  <c:v>9.4086923685622173E-2</c:v>
                </c:pt>
                <c:pt idx="5">
                  <c:v>9.7345299974498326E-2</c:v>
                </c:pt>
                <c:pt idx="6">
                  <c:v>9.8464304548595671E-2</c:v>
                </c:pt>
                <c:pt idx="7">
                  <c:v>9.9584154287396184E-2</c:v>
                </c:pt>
                <c:pt idx="8">
                  <c:v>9.9911357020244423E-2</c:v>
                </c:pt>
                <c:pt idx="9">
                  <c:v>0.11987356198924812</c:v>
                </c:pt>
                <c:pt idx="10">
                  <c:v>0.12152541510511161</c:v>
                </c:pt>
                <c:pt idx="11">
                  <c:v>0.14576846039254832</c:v>
                </c:pt>
                <c:pt idx="12">
                  <c:v>0.19934225836820388</c:v>
                </c:pt>
                <c:pt idx="13">
                  <c:v>0.23986590708093752</c:v>
                </c:pt>
                <c:pt idx="14">
                  <c:v>0.28716779435319056</c:v>
                </c:pt>
                <c:pt idx="15">
                  <c:v>0.45010101752172449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96C-41ED-8C49-CF6A4A83F812}"/>
            </c:ext>
          </c:extLst>
        </c:ser>
        <c:ser>
          <c:idx val="1"/>
          <c:order val="1"/>
          <c:tx>
            <c:strRef>
              <c:f>'BP vs BDS'!$C$21</c:f>
              <c:strCache>
                <c:ptCount val="1"/>
                <c:pt idx="0">
                  <c:v>LRPC (max)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0-C96C-41ED-8C49-CF6A4A83F812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C96C-41ED-8C49-CF6A4A83F812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C96C-41ED-8C49-CF6A4A83F812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C96C-41ED-8C49-CF6A4A83F812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C-C96C-41ED-8C49-CF6A4A83F812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C96C-41ED-8C49-CF6A4A83F812}"/>
              </c:ext>
            </c:extLst>
          </c:dPt>
          <c:dPt>
            <c:idx val="6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C96C-41ED-8C49-CF6A4A83F812}"/>
              </c:ext>
            </c:extLst>
          </c:dPt>
          <c:dPt>
            <c:idx val="7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C96C-41ED-8C49-CF6A4A83F812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C96C-41ED-8C49-CF6A4A83F812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C96C-41ED-8C49-CF6A4A83F812}"/>
              </c:ext>
            </c:extLst>
          </c:dPt>
          <c:dPt>
            <c:idx val="10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C96C-41ED-8C49-CF6A4A83F812}"/>
              </c:ext>
            </c:extLst>
          </c:dPt>
          <c:dPt>
            <c:idx val="11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C96C-41ED-8C49-CF6A4A83F812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C96C-41ED-8C49-CF6A4A83F812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C96C-41ED-8C49-CF6A4A83F812}"/>
              </c:ext>
            </c:extLst>
          </c:dPt>
          <c:dPt>
            <c:idx val="14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C96C-41ED-8C49-CF6A4A83F812}"/>
              </c:ext>
            </c:extLst>
          </c:dPt>
          <c:dPt>
            <c:idx val="15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C96C-41ED-8C49-CF6A4A83F812}"/>
              </c:ext>
            </c:extLst>
          </c:dPt>
          <c:val>
            <c:numRef>
              <c:f>'BP vs BDS'!$C$22:$C$37</c:f>
              <c:numCache>
                <c:formatCode>0.00</c:formatCode>
                <c:ptCount val="16"/>
                <c:pt idx="0">
                  <c:v>0.12001164642966047</c:v>
                </c:pt>
                <c:pt idx="1">
                  <c:v>0.12242119585732504</c:v>
                </c:pt>
                <c:pt idx="2">
                  <c:v>0.12310659467109239</c:v>
                </c:pt>
                <c:pt idx="3">
                  <c:v>0.13953402736928641</c:v>
                </c:pt>
                <c:pt idx="4">
                  <c:v>0.14729059338075717</c:v>
                </c:pt>
                <c:pt idx="5">
                  <c:v>0.15054896966963333</c:v>
                </c:pt>
                <c:pt idx="6">
                  <c:v>0.15082313228669936</c:v>
                </c:pt>
                <c:pt idx="7">
                  <c:v>0.15194298202549983</c:v>
                </c:pt>
                <c:pt idx="8">
                  <c:v>0.15311502671537938</c:v>
                </c:pt>
                <c:pt idx="9">
                  <c:v>0.17307723168438316</c:v>
                </c:pt>
                <c:pt idx="10">
                  <c:v>0.17388424284321527</c:v>
                </c:pt>
                <c:pt idx="11">
                  <c:v>0.198127288130652</c:v>
                </c:pt>
                <c:pt idx="12">
                  <c:v>0.25254592806333892</c:v>
                </c:pt>
                <c:pt idx="13">
                  <c:v>0.29306957677607259</c:v>
                </c:pt>
                <c:pt idx="14">
                  <c:v>0.33952662209129425</c:v>
                </c:pt>
                <c:pt idx="15">
                  <c:v>0.50245984525982823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C96C-41ED-8C49-CF6A4A83F8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10"/>
        <c:axId val="1782623904"/>
        <c:axId val="1782618080"/>
      </c:barChart>
      <c:catAx>
        <c:axId val="1782623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BDS/ backpack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2618080"/>
        <c:crosses val="autoZero"/>
        <c:auto val="1"/>
        <c:lblAlgn val="ctr"/>
        <c:lblOffset val="100"/>
        <c:noMultiLvlLbl val="0"/>
      </c:catAx>
      <c:valAx>
        <c:axId val="1782618080"/>
        <c:scaling>
          <c:orientation val="minMax"/>
          <c:max val="0.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LRPC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2623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328-4AC5-886A-9286E2AAD271}"/>
              </c:ext>
            </c:extLst>
          </c:dPt>
          <c:dPt>
            <c:idx val="1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328-4AC5-886A-9286E2AAD271}"/>
              </c:ext>
            </c:extLst>
          </c:dPt>
          <c:dPt>
            <c:idx val="8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B328-4AC5-886A-9286E2AAD271}"/>
              </c:ext>
            </c:extLst>
          </c:dPt>
          <c:dPt>
            <c:idx val="11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B328-4AC5-886A-9286E2AAD271}"/>
              </c:ext>
            </c:extLst>
          </c:dPt>
          <c:dPt>
            <c:idx val="14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B328-4AC5-886A-9286E2AAD271}"/>
              </c:ext>
            </c:extLst>
          </c:dPt>
          <c:dPt>
            <c:idx val="15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B328-4AC5-886A-9286E2AAD271}"/>
              </c:ext>
            </c:extLst>
          </c:dPt>
          <c:cat>
            <c:strRef>
              <c:f>'BP vs BDS'!$A$2:$A$17</c:f>
              <c:strCache>
                <c:ptCount val="16"/>
                <c:pt idx="0">
                  <c:v>F19</c:v>
                </c:pt>
                <c:pt idx="1">
                  <c:v>F02</c:v>
                </c:pt>
                <c:pt idx="2">
                  <c:v>U03</c:v>
                </c:pt>
                <c:pt idx="3">
                  <c:v>U08</c:v>
                </c:pt>
                <c:pt idx="4">
                  <c:v>U06</c:v>
                </c:pt>
                <c:pt idx="5">
                  <c:v>U04</c:v>
                </c:pt>
                <c:pt idx="6">
                  <c:v>U07</c:v>
                </c:pt>
                <c:pt idx="7">
                  <c:v>U09</c:v>
                </c:pt>
                <c:pt idx="8">
                  <c:v>F03</c:v>
                </c:pt>
                <c:pt idx="9">
                  <c:v>U11</c:v>
                </c:pt>
                <c:pt idx="10">
                  <c:v>U01</c:v>
                </c:pt>
                <c:pt idx="11">
                  <c:v>F18</c:v>
                </c:pt>
                <c:pt idx="12">
                  <c:v>U10</c:v>
                </c:pt>
                <c:pt idx="13">
                  <c:v>U12</c:v>
                </c:pt>
                <c:pt idx="14">
                  <c:v>F10</c:v>
                </c:pt>
                <c:pt idx="15">
                  <c:v>F14</c:v>
                </c:pt>
              </c:strCache>
            </c:strRef>
          </c:cat>
          <c:val>
            <c:numRef>
              <c:f>'BP vs BDS'!$E$2:$E$17</c:f>
              <c:numCache>
                <c:formatCode>0</c:formatCode>
                <c:ptCount val="16"/>
                <c:pt idx="0">
                  <c:v>32.230000000000018</c:v>
                </c:pt>
                <c:pt idx="1">
                  <c:v>58.090000000000032</c:v>
                </c:pt>
                <c:pt idx="2">
                  <c:v>247.18299999999999</c:v>
                </c:pt>
                <c:pt idx="3">
                  <c:v>269.98299999999995</c:v>
                </c:pt>
                <c:pt idx="4">
                  <c:v>279.01700000000005</c:v>
                </c:pt>
                <c:pt idx="5">
                  <c:v>314.21000000000004</c:v>
                </c:pt>
                <c:pt idx="6">
                  <c:v>343.2700000000001</c:v>
                </c:pt>
                <c:pt idx="7">
                  <c:v>362.12700000000007</c:v>
                </c:pt>
                <c:pt idx="8">
                  <c:v>374.57380000000001</c:v>
                </c:pt>
                <c:pt idx="9">
                  <c:v>375.63000000000011</c:v>
                </c:pt>
                <c:pt idx="10">
                  <c:v>388.303</c:v>
                </c:pt>
                <c:pt idx="11">
                  <c:v>416.42000000000007</c:v>
                </c:pt>
                <c:pt idx="12">
                  <c:v>563.31979999999987</c:v>
                </c:pt>
                <c:pt idx="13">
                  <c:v>636.63679999999999</c:v>
                </c:pt>
                <c:pt idx="14">
                  <c:v>706.56</c:v>
                </c:pt>
                <c:pt idx="15">
                  <c:v>942.17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328-4AC5-886A-9286E2AAD2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782623904"/>
        <c:axId val="1782618080"/>
      </c:barChart>
      <c:catAx>
        <c:axId val="1782623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>
                    <a:solidFill>
                      <a:sysClr val="windowText" lastClr="000000"/>
                    </a:solidFill>
                  </a:rPr>
                  <a:t>BDS/ backpack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2618080"/>
        <c:crosses val="autoZero"/>
        <c:auto val="1"/>
        <c:lblAlgn val="ctr"/>
        <c:lblOffset val="100"/>
        <c:noMultiLvlLbl val="0"/>
      </c:catAx>
      <c:valAx>
        <c:axId val="1782618080"/>
        <c:scaling>
          <c:orientation val="minMax"/>
          <c:max val="1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>
                    <a:solidFill>
                      <a:sysClr val="windowText" lastClr="000000"/>
                    </a:solidFill>
                  </a:rPr>
                  <a:t>PRC (mbar/s)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2623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Eel</c:v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Eel_Normalized!$A$3:$A$102</c:f>
              <c:numCache>
                <c:formatCode>0.000</c:formatCode>
                <c:ptCount val="100"/>
                <c:pt idx="0">
                  <c:v>0</c:v>
                </c:pt>
                <c:pt idx="1">
                  <c:v>1.01010101010101E-2</c:v>
                </c:pt>
                <c:pt idx="2">
                  <c:v>2.02020202020202E-2</c:v>
                </c:pt>
                <c:pt idx="3">
                  <c:v>3.03030303030303E-2</c:v>
                </c:pt>
                <c:pt idx="4">
                  <c:v>4.0404040404040401E-2</c:v>
                </c:pt>
                <c:pt idx="5">
                  <c:v>5.0505050505050497E-2</c:v>
                </c:pt>
                <c:pt idx="6">
                  <c:v>6.0606060606060601E-2</c:v>
                </c:pt>
                <c:pt idx="7">
                  <c:v>7.0707070707070704E-2</c:v>
                </c:pt>
                <c:pt idx="8">
                  <c:v>8.0808080808080801E-2</c:v>
                </c:pt>
                <c:pt idx="9">
                  <c:v>9.0909090909090898E-2</c:v>
                </c:pt>
                <c:pt idx="10">
                  <c:v>0.10101010101010099</c:v>
                </c:pt>
                <c:pt idx="11">
                  <c:v>0.11111111111111099</c:v>
                </c:pt>
                <c:pt idx="12">
                  <c:v>0.12121212121212099</c:v>
                </c:pt>
                <c:pt idx="13">
                  <c:v>0.13131313131313099</c:v>
                </c:pt>
                <c:pt idx="14">
                  <c:v>0.14141414141414099</c:v>
                </c:pt>
                <c:pt idx="15">
                  <c:v>0.15151515151515199</c:v>
                </c:pt>
                <c:pt idx="16">
                  <c:v>0.16161616161616199</c:v>
                </c:pt>
                <c:pt idx="17">
                  <c:v>0.17171717171717199</c:v>
                </c:pt>
                <c:pt idx="18">
                  <c:v>0.18181818181818199</c:v>
                </c:pt>
                <c:pt idx="19">
                  <c:v>0.19191919191919199</c:v>
                </c:pt>
                <c:pt idx="20">
                  <c:v>0.20202020202020199</c:v>
                </c:pt>
                <c:pt idx="21">
                  <c:v>0.21212121212121199</c:v>
                </c:pt>
                <c:pt idx="22">
                  <c:v>0.22222222222222199</c:v>
                </c:pt>
                <c:pt idx="23">
                  <c:v>0.23232323232323199</c:v>
                </c:pt>
                <c:pt idx="24">
                  <c:v>0.24242424242424199</c:v>
                </c:pt>
                <c:pt idx="25">
                  <c:v>0.25252525252525299</c:v>
                </c:pt>
                <c:pt idx="26">
                  <c:v>0.26262626262626299</c:v>
                </c:pt>
                <c:pt idx="27">
                  <c:v>0.27272727272727298</c:v>
                </c:pt>
                <c:pt idx="28">
                  <c:v>0.28282828282828298</c:v>
                </c:pt>
                <c:pt idx="29">
                  <c:v>0.29292929292929298</c:v>
                </c:pt>
                <c:pt idx="30">
                  <c:v>0.30303030303030298</c:v>
                </c:pt>
                <c:pt idx="31">
                  <c:v>0.31313131313131298</c:v>
                </c:pt>
                <c:pt idx="32">
                  <c:v>0.32323232323232298</c:v>
                </c:pt>
                <c:pt idx="33">
                  <c:v>0.33333333333333298</c:v>
                </c:pt>
                <c:pt idx="34">
                  <c:v>0.34343434343434298</c:v>
                </c:pt>
                <c:pt idx="35">
                  <c:v>0.35353535353535398</c:v>
                </c:pt>
                <c:pt idx="36">
                  <c:v>0.36363636363636398</c:v>
                </c:pt>
                <c:pt idx="37">
                  <c:v>0.37373737373737398</c:v>
                </c:pt>
                <c:pt idx="38">
                  <c:v>0.38383838383838398</c:v>
                </c:pt>
                <c:pt idx="39">
                  <c:v>0.39393939393939398</c:v>
                </c:pt>
                <c:pt idx="40">
                  <c:v>0.40404040404040398</c:v>
                </c:pt>
                <c:pt idx="41">
                  <c:v>0.41414141414141398</c:v>
                </c:pt>
                <c:pt idx="42">
                  <c:v>0.42424242424242398</c:v>
                </c:pt>
                <c:pt idx="43">
                  <c:v>0.43434343434343398</c:v>
                </c:pt>
                <c:pt idx="44">
                  <c:v>0.44444444444444398</c:v>
                </c:pt>
                <c:pt idx="45">
                  <c:v>0.45454545454545497</c:v>
                </c:pt>
                <c:pt idx="46">
                  <c:v>0.46464646464646497</c:v>
                </c:pt>
                <c:pt idx="47">
                  <c:v>0.47474747474747497</c:v>
                </c:pt>
                <c:pt idx="48">
                  <c:v>0.48484848484848497</c:v>
                </c:pt>
                <c:pt idx="49">
                  <c:v>0.49494949494949497</c:v>
                </c:pt>
                <c:pt idx="50">
                  <c:v>0.50505050505050497</c:v>
                </c:pt>
                <c:pt idx="51">
                  <c:v>0.51515151515151503</c:v>
                </c:pt>
                <c:pt idx="52">
                  <c:v>0.52525252525252497</c:v>
                </c:pt>
                <c:pt idx="53">
                  <c:v>0.53535353535353503</c:v>
                </c:pt>
                <c:pt idx="54">
                  <c:v>0.54545454545454497</c:v>
                </c:pt>
                <c:pt idx="55">
                  <c:v>0.55555555555555602</c:v>
                </c:pt>
                <c:pt idx="56">
                  <c:v>0.56565656565656597</c:v>
                </c:pt>
                <c:pt idx="57">
                  <c:v>0.57575757575757602</c:v>
                </c:pt>
                <c:pt idx="58">
                  <c:v>0.58585858585858597</c:v>
                </c:pt>
                <c:pt idx="59">
                  <c:v>0.59595959595959602</c:v>
                </c:pt>
                <c:pt idx="60">
                  <c:v>0.60606060606060597</c:v>
                </c:pt>
                <c:pt idx="61">
                  <c:v>0.61616161616161602</c:v>
                </c:pt>
                <c:pt idx="62">
                  <c:v>0.62626262626262597</c:v>
                </c:pt>
                <c:pt idx="63">
                  <c:v>0.63636363636363602</c:v>
                </c:pt>
                <c:pt idx="64">
                  <c:v>0.64646464646464696</c:v>
                </c:pt>
                <c:pt idx="65">
                  <c:v>0.65656565656565702</c:v>
                </c:pt>
                <c:pt idx="66">
                  <c:v>0.66666666666666696</c:v>
                </c:pt>
                <c:pt idx="67">
                  <c:v>0.67676767676767702</c:v>
                </c:pt>
                <c:pt idx="68">
                  <c:v>0.68686868686868696</c:v>
                </c:pt>
                <c:pt idx="69">
                  <c:v>0.69696969696969702</c:v>
                </c:pt>
                <c:pt idx="70">
                  <c:v>0.70707070707070696</c:v>
                </c:pt>
                <c:pt idx="71">
                  <c:v>0.71717171717171702</c:v>
                </c:pt>
                <c:pt idx="72">
                  <c:v>0.72727272727272696</c:v>
                </c:pt>
                <c:pt idx="73">
                  <c:v>0.73737373737373701</c:v>
                </c:pt>
                <c:pt idx="74">
                  <c:v>0.74747474747474796</c:v>
                </c:pt>
                <c:pt idx="75">
                  <c:v>0.75757575757575801</c:v>
                </c:pt>
                <c:pt idx="76">
                  <c:v>0.76767676767676796</c:v>
                </c:pt>
                <c:pt idx="77">
                  <c:v>0.77777777777777801</c:v>
                </c:pt>
                <c:pt idx="78">
                  <c:v>0.78787878787878796</c:v>
                </c:pt>
                <c:pt idx="79">
                  <c:v>0.79797979797979801</c:v>
                </c:pt>
                <c:pt idx="80">
                  <c:v>0.80808080808080796</c:v>
                </c:pt>
                <c:pt idx="81">
                  <c:v>0.81818181818181801</c:v>
                </c:pt>
                <c:pt idx="82">
                  <c:v>0.82828282828282795</c:v>
                </c:pt>
                <c:pt idx="83">
                  <c:v>0.83838383838383801</c:v>
                </c:pt>
                <c:pt idx="84">
                  <c:v>0.84848484848484895</c:v>
                </c:pt>
                <c:pt idx="85">
                  <c:v>0.85858585858585901</c:v>
                </c:pt>
                <c:pt idx="86">
                  <c:v>0.86868686868686895</c:v>
                </c:pt>
                <c:pt idx="87">
                  <c:v>0.87878787878787901</c:v>
                </c:pt>
                <c:pt idx="88">
                  <c:v>0.88888888888888895</c:v>
                </c:pt>
                <c:pt idx="89">
                  <c:v>0.89898989898989901</c:v>
                </c:pt>
                <c:pt idx="90">
                  <c:v>0.90909090909090895</c:v>
                </c:pt>
                <c:pt idx="91">
                  <c:v>0.919191919191919</c:v>
                </c:pt>
                <c:pt idx="92">
                  <c:v>0.92929292929292895</c:v>
                </c:pt>
                <c:pt idx="93">
                  <c:v>0.939393939393939</c:v>
                </c:pt>
                <c:pt idx="94">
                  <c:v>0.94949494949494995</c:v>
                </c:pt>
                <c:pt idx="95">
                  <c:v>0.95959595959596</c:v>
                </c:pt>
                <c:pt idx="96">
                  <c:v>0.96969696969696995</c:v>
                </c:pt>
                <c:pt idx="97">
                  <c:v>0.97979797979798</c:v>
                </c:pt>
                <c:pt idx="98">
                  <c:v>0.98989898989898994</c:v>
                </c:pt>
                <c:pt idx="99">
                  <c:v>1</c:v>
                </c:pt>
              </c:numCache>
            </c:numRef>
          </c:xVal>
          <c:yVal>
            <c:numRef>
              <c:f>Eel_Normalized!$H$3:$H$102</c:f>
              <c:numCache>
                <c:formatCode>0.00</c:formatCode>
                <c:ptCount val="100"/>
                <c:pt idx="0">
                  <c:v>19.096881007313048</c:v>
                </c:pt>
                <c:pt idx="1">
                  <c:v>19.096881007313048</c:v>
                </c:pt>
                <c:pt idx="2">
                  <c:v>12.362443902445818</c:v>
                </c:pt>
                <c:pt idx="3">
                  <c:v>11.564840556760666</c:v>
                </c:pt>
                <c:pt idx="4">
                  <c:v>11.200857370598454</c:v>
                </c:pt>
                <c:pt idx="5">
                  <c:v>10.326279736020878</c:v>
                </c:pt>
                <c:pt idx="6">
                  <c:v>10.570605357518142</c:v>
                </c:pt>
                <c:pt idx="7">
                  <c:v>10.689466796974349</c:v>
                </c:pt>
                <c:pt idx="8">
                  <c:v>12.287318866038584</c:v>
                </c:pt>
                <c:pt idx="9">
                  <c:v>10.568537861820529</c:v>
                </c:pt>
                <c:pt idx="10">
                  <c:v>9.808057494094367</c:v>
                </c:pt>
                <c:pt idx="11">
                  <c:v>10.120623686777574</c:v>
                </c:pt>
                <c:pt idx="12">
                  <c:v>10.230644587812</c:v>
                </c:pt>
                <c:pt idx="13">
                  <c:v>10.493148301237328</c:v>
                </c:pt>
                <c:pt idx="14">
                  <c:v>10.105660998172587</c:v>
                </c:pt>
                <c:pt idx="15">
                  <c:v>10.498313736371735</c:v>
                </c:pt>
                <c:pt idx="16">
                  <c:v>10.918705753837818</c:v>
                </c:pt>
                <c:pt idx="17">
                  <c:v>10.915831584065861</c:v>
                </c:pt>
                <c:pt idx="18">
                  <c:v>10.58982620788615</c:v>
                </c:pt>
                <c:pt idx="19">
                  <c:v>9.5879432956023791</c:v>
                </c:pt>
                <c:pt idx="20">
                  <c:v>11.076411279743906</c:v>
                </c:pt>
                <c:pt idx="21">
                  <c:v>9.9052571985235911</c:v>
                </c:pt>
                <c:pt idx="22">
                  <c:v>11.742943022169241</c:v>
                </c:pt>
                <c:pt idx="23">
                  <c:v>10.726584190646458</c:v>
                </c:pt>
                <c:pt idx="24">
                  <c:v>10.29690956594485</c:v>
                </c:pt>
                <c:pt idx="25">
                  <c:v>10.473627871660705</c:v>
                </c:pt>
                <c:pt idx="26">
                  <c:v>10.110214888627509</c:v>
                </c:pt>
                <c:pt idx="27">
                  <c:v>11.721375395177484</c:v>
                </c:pt>
                <c:pt idx="28">
                  <c:v>10.205197067924503</c:v>
                </c:pt>
                <c:pt idx="29">
                  <c:v>10.627553862361534</c:v>
                </c:pt>
                <c:pt idx="30">
                  <c:v>11.18198521346145</c:v>
                </c:pt>
                <c:pt idx="31">
                  <c:v>10.604933477219483</c:v>
                </c:pt>
                <c:pt idx="32">
                  <c:v>10.375811790341253</c:v>
                </c:pt>
                <c:pt idx="33">
                  <c:v>11.153823014927484</c:v>
                </c:pt>
                <c:pt idx="34">
                  <c:v>10.67769768210786</c:v>
                </c:pt>
                <c:pt idx="35">
                  <c:v>10.285354949960256</c:v>
                </c:pt>
                <c:pt idx="36">
                  <c:v>10.462036905112603</c:v>
                </c:pt>
                <c:pt idx="37">
                  <c:v>11.430028657077983</c:v>
                </c:pt>
                <c:pt idx="38">
                  <c:v>10.788396766655255</c:v>
                </c:pt>
                <c:pt idx="39">
                  <c:v>11.926180339144347</c:v>
                </c:pt>
                <c:pt idx="40">
                  <c:v>13.951898411415938</c:v>
                </c:pt>
                <c:pt idx="41">
                  <c:v>10.731668425216563</c:v>
                </c:pt>
                <c:pt idx="42">
                  <c:v>14.309264478944923</c:v>
                </c:pt>
                <c:pt idx="43">
                  <c:v>10.684480324922163</c:v>
                </c:pt>
                <c:pt idx="44">
                  <c:v>11.582124280984621</c:v>
                </c:pt>
                <c:pt idx="45">
                  <c:v>12.403524189898448</c:v>
                </c:pt>
                <c:pt idx="46">
                  <c:v>15.299751986098117</c:v>
                </c:pt>
                <c:pt idx="47">
                  <c:v>14.900982250888381</c:v>
                </c:pt>
                <c:pt idx="48">
                  <c:v>21.765240826911249</c:v>
                </c:pt>
                <c:pt idx="49">
                  <c:v>23.363596359934366</c:v>
                </c:pt>
                <c:pt idx="50">
                  <c:v>30.900417994639053</c:v>
                </c:pt>
                <c:pt idx="51">
                  <c:v>36.531659186215101</c:v>
                </c:pt>
                <c:pt idx="52">
                  <c:v>34.355120847760887</c:v>
                </c:pt>
                <c:pt idx="53">
                  <c:v>24.002832421198733</c:v>
                </c:pt>
                <c:pt idx="54">
                  <c:v>26.776179730211251</c:v>
                </c:pt>
                <c:pt idx="55">
                  <c:v>24.575534914478251</c:v>
                </c:pt>
                <c:pt idx="56">
                  <c:v>16.524759555409322</c:v>
                </c:pt>
                <c:pt idx="57">
                  <c:v>14.349122189599406</c:v>
                </c:pt>
                <c:pt idx="58">
                  <c:v>13.900460057233593</c:v>
                </c:pt>
                <c:pt idx="59">
                  <c:v>14.503024179900345</c:v>
                </c:pt>
                <c:pt idx="60">
                  <c:v>16.717444679423235</c:v>
                </c:pt>
                <c:pt idx="61">
                  <c:v>16.336570439713427</c:v>
                </c:pt>
                <c:pt idx="62">
                  <c:v>13.060702363412034</c:v>
                </c:pt>
                <c:pt idx="63">
                  <c:v>13.340808438238758</c:v>
                </c:pt>
                <c:pt idx="64">
                  <c:v>12.785854321677382</c:v>
                </c:pt>
                <c:pt idx="65">
                  <c:v>10.942250074230188</c:v>
                </c:pt>
                <c:pt idx="66">
                  <c:v>13.547089338044197</c:v>
                </c:pt>
                <c:pt idx="67">
                  <c:v>14.53123251242444</c:v>
                </c:pt>
                <c:pt idx="68">
                  <c:v>13.759082389580731</c:v>
                </c:pt>
                <c:pt idx="69">
                  <c:v>13.300160089219716</c:v>
                </c:pt>
                <c:pt idx="70">
                  <c:v>14.027872713005868</c:v>
                </c:pt>
                <c:pt idx="71">
                  <c:v>14.761667955269258</c:v>
                </c:pt>
                <c:pt idx="72">
                  <c:v>13.391022251118438</c:v>
                </c:pt>
                <c:pt idx="73">
                  <c:v>12.222467841059677</c:v>
                </c:pt>
                <c:pt idx="74">
                  <c:v>15.367419576953068</c:v>
                </c:pt>
                <c:pt idx="75">
                  <c:v>13.5582676512366</c:v>
                </c:pt>
                <c:pt idx="76">
                  <c:v>9.3562174917537906</c:v>
                </c:pt>
                <c:pt idx="77">
                  <c:v>9.3910254215590712</c:v>
                </c:pt>
                <c:pt idx="78">
                  <c:v>10.319394639414293</c:v>
                </c:pt>
                <c:pt idx="79">
                  <c:v>10.844527607168766</c:v>
                </c:pt>
                <c:pt idx="80">
                  <c:v>13.408913756779832</c:v>
                </c:pt>
                <c:pt idx="81">
                  <c:v>13.606725797272041</c:v>
                </c:pt>
                <c:pt idx="82">
                  <c:v>11.860799622676256</c:v>
                </c:pt>
                <c:pt idx="83">
                  <c:v>14.099600005573356</c:v>
                </c:pt>
                <c:pt idx="84">
                  <c:v>17.880244714334413</c:v>
                </c:pt>
                <c:pt idx="85">
                  <c:v>24.504412774979173</c:v>
                </c:pt>
                <c:pt idx="86">
                  <c:v>24.035802966337275</c:v>
                </c:pt>
                <c:pt idx="87">
                  <c:v>24.342670631868447</c:v>
                </c:pt>
                <c:pt idx="88">
                  <c:v>23.134026526036397</c:v>
                </c:pt>
                <c:pt idx="89">
                  <c:v>20.280963602875314</c:v>
                </c:pt>
                <c:pt idx="90">
                  <c:v>15.527383962662284</c:v>
                </c:pt>
                <c:pt idx="91">
                  <c:v>15.557248512599351</c:v>
                </c:pt>
                <c:pt idx="92">
                  <c:v>11.817660744226657</c:v>
                </c:pt>
                <c:pt idx="93">
                  <c:v>13.960204006667524</c:v>
                </c:pt>
                <c:pt idx="94">
                  <c:v>14.958738219707493</c:v>
                </c:pt>
                <c:pt idx="95">
                  <c:v>20.354260728660964</c:v>
                </c:pt>
                <c:pt idx="96">
                  <c:v>19.34967390586695</c:v>
                </c:pt>
                <c:pt idx="97">
                  <c:v>21.582827325995964</c:v>
                </c:pt>
                <c:pt idx="98">
                  <c:v>20.14135281490292</c:v>
                </c:pt>
                <c:pt idx="99">
                  <c:v>20.14135281490292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D2-4108-8D33-4513EB746819}"/>
            </c:ext>
          </c:extLst>
        </c:ser>
        <c:ser>
          <c:idx val="1"/>
          <c:order val="1"/>
          <c:tx>
            <c:v>BDS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BDS_Normalized!$A$3:$A$102</c:f>
              <c:numCache>
                <c:formatCode>0.000</c:formatCode>
                <c:ptCount val="100"/>
                <c:pt idx="0">
                  <c:v>0</c:v>
                </c:pt>
                <c:pt idx="1">
                  <c:v>1.01010101010101E-2</c:v>
                </c:pt>
                <c:pt idx="2">
                  <c:v>2.02020202020202E-2</c:v>
                </c:pt>
                <c:pt idx="3">
                  <c:v>3.03030303030303E-2</c:v>
                </c:pt>
                <c:pt idx="4">
                  <c:v>4.0404040404040401E-2</c:v>
                </c:pt>
                <c:pt idx="5">
                  <c:v>5.0505050505050497E-2</c:v>
                </c:pt>
                <c:pt idx="6">
                  <c:v>6.0606060606060601E-2</c:v>
                </c:pt>
                <c:pt idx="7">
                  <c:v>7.0707070707070704E-2</c:v>
                </c:pt>
                <c:pt idx="8">
                  <c:v>8.0808080808080801E-2</c:v>
                </c:pt>
                <c:pt idx="9">
                  <c:v>9.0909090909090898E-2</c:v>
                </c:pt>
                <c:pt idx="10">
                  <c:v>0.10101010101010099</c:v>
                </c:pt>
                <c:pt idx="11">
                  <c:v>0.11111111111111099</c:v>
                </c:pt>
                <c:pt idx="12">
                  <c:v>0.12121212121212099</c:v>
                </c:pt>
                <c:pt idx="13">
                  <c:v>0.13131313131313099</c:v>
                </c:pt>
                <c:pt idx="14">
                  <c:v>0.14141414141414099</c:v>
                </c:pt>
                <c:pt idx="15">
                  <c:v>0.15151515151515199</c:v>
                </c:pt>
                <c:pt idx="16">
                  <c:v>0.16161616161616199</c:v>
                </c:pt>
                <c:pt idx="17">
                  <c:v>0.17171717171717199</c:v>
                </c:pt>
                <c:pt idx="18">
                  <c:v>0.18181818181818199</c:v>
                </c:pt>
                <c:pt idx="19">
                  <c:v>0.19191919191919199</c:v>
                </c:pt>
                <c:pt idx="20">
                  <c:v>0.20202020202020199</c:v>
                </c:pt>
                <c:pt idx="21">
                  <c:v>0.21212121212121199</c:v>
                </c:pt>
                <c:pt idx="22">
                  <c:v>0.22222222222222199</c:v>
                </c:pt>
                <c:pt idx="23">
                  <c:v>0.23232323232323199</c:v>
                </c:pt>
                <c:pt idx="24">
                  <c:v>0.24242424242424199</c:v>
                </c:pt>
                <c:pt idx="25">
                  <c:v>0.25252525252525299</c:v>
                </c:pt>
                <c:pt idx="26">
                  <c:v>0.26262626262626299</c:v>
                </c:pt>
                <c:pt idx="27">
                  <c:v>0.27272727272727298</c:v>
                </c:pt>
                <c:pt idx="28">
                  <c:v>0.28282828282828298</c:v>
                </c:pt>
                <c:pt idx="29">
                  <c:v>0.29292929292929298</c:v>
                </c:pt>
                <c:pt idx="30">
                  <c:v>0.30303030303030298</c:v>
                </c:pt>
                <c:pt idx="31">
                  <c:v>0.31313131313131298</c:v>
                </c:pt>
                <c:pt idx="32">
                  <c:v>0.32323232323232298</c:v>
                </c:pt>
                <c:pt idx="33">
                  <c:v>0.33333333333333298</c:v>
                </c:pt>
                <c:pt idx="34">
                  <c:v>0.34343434343434298</c:v>
                </c:pt>
                <c:pt idx="35">
                  <c:v>0.35353535353535398</c:v>
                </c:pt>
                <c:pt idx="36">
                  <c:v>0.36363636363636398</c:v>
                </c:pt>
                <c:pt idx="37">
                  <c:v>0.37373737373737398</c:v>
                </c:pt>
                <c:pt idx="38">
                  <c:v>0.38383838383838398</c:v>
                </c:pt>
                <c:pt idx="39">
                  <c:v>0.39393939393939398</c:v>
                </c:pt>
                <c:pt idx="40">
                  <c:v>0.40404040404040398</c:v>
                </c:pt>
                <c:pt idx="41">
                  <c:v>0.41414141414141398</c:v>
                </c:pt>
                <c:pt idx="42">
                  <c:v>0.42424242424242398</c:v>
                </c:pt>
                <c:pt idx="43">
                  <c:v>0.43434343434343398</c:v>
                </c:pt>
                <c:pt idx="44">
                  <c:v>0.44444444444444398</c:v>
                </c:pt>
                <c:pt idx="45">
                  <c:v>0.45454545454545497</c:v>
                </c:pt>
                <c:pt idx="46">
                  <c:v>0.46464646464646497</c:v>
                </c:pt>
                <c:pt idx="47">
                  <c:v>0.47474747474747497</c:v>
                </c:pt>
                <c:pt idx="48">
                  <c:v>0.48484848484848497</c:v>
                </c:pt>
                <c:pt idx="49">
                  <c:v>0.49494949494949497</c:v>
                </c:pt>
                <c:pt idx="50">
                  <c:v>0.50505050505050497</c:v>
                </c:pt>
                <c:pt idx="51">
                  <c:v>0.51515151515151503</c:v>
                </c:pt>
                <c:pt idx="52">
                  <c:v>0.52525252525252497</c:v>
                </c:pt>
                <c:pt idx="53">
                  <c:v>0.53535353535353503</c:v>
                </c:pt>
                <c:pt idx="54">
                  <c:v>0.54545454545454497</c:v>
                </c:pt>
                <c:pt idx="55">
                  <c:v>0.55555555555555602</c:v>
                </c:pt>
                <c:pt idx="56">
                  <c:v>0.56565656565656597</c:v>
                </c:pt>
                <c:pt idx="57">
                  <c:v>0.57575757575757602</c:v>
                </c:pt>
                <c:pt idx="58">
                  <c:v>0.58585858585858597</c:v>
                </c:pt>
                <c:pt idx="59">
                  <c:v>0.59595959595959602</c:v>
                </c:pt>
                <c:pt idx="60">
                  <c:v>0.60606060606060597</c:v>
                </c:pt>
                <c:pt idx="61">
                  <c:v>0.61616161616161602</c:v>
                </c:pt>
                <c:pt idx="62">
                  <c:v>0.62626262626262597</c:v>
                </c:pt>
                <c:pt idx="63">
                  <c:v>0.63636363636363602</c:v>
                </c:pt>
                <c:pt idx="64">
                  <c:v>0.64646464646464696</c:v>
                </c:pt>
                <c:pt idx="65">
                  <c:v>0.65656565656565702</c:v>
                </c:pt>
                <c:pt idx="66">
                  <c:v>0.66666666666666696</c:v>
                </c:pt>
                <c:pt idx="67">
                  <c:v>0.67676767676767702</c:v>
                </c:pt>
                <c:pt idx="68">
                  <c:v>0.68686868686868696</c:v>
                </c:pt>
                <c:pt idx="69">
                  <c:v>0.69696969696969702</c:v>
                </c:pt>
                <c:pt idx="70">
                  <c:v>0.70707070707070696</c:v>
                </c:pt>
                <c:pt idx="71">
                  <c:v>0.71717171717171702</c:v>
                </c:pt>
                <c:pt idx="72">
                  <c:v>0.72727272727272696</c:v>
                </c:pt>
                <c:pt idx="73">
                  <c:v>0.73737373737373701</c:v>
                </c:pt>
                <c:pt idx="74">
                  <c:v>0.74747474747474796</c:v>
                </c:pt>
                <c:pt idx="75">
                  <c:v>0.75757575757575801</c:v>
                </c:pt>
                <c:pt idx="76">
                  <c:v>0.76767676767676796</c:v>
                </c:pt>
                <c:pt idx="77">
                  <c:v>0.77777777777777801</c:v>
                </c:pt>
                <c:pt idx="78">
                  <c:v>0.78787878787878796</c:v>
                </c:pt>
                <c:pt idx="79">
                  <c:v>0.79797979797979801</c:v>
                </c:pt>
                <c:pt idx="80">
                  <c:v>0.80808080808080796</c:v>
                </c:pt>
                <c:pt idx="81">
                  <c:v>0.81818181818181801</c:v>
                </c:pt>
                <c:pt idx="82">
                  <c:v>0.82828282828282795</c:v>
                </c:pt>
                <c:pt idx="83">
                  <c:v>0.83838383838383801</c:v>
                </c:pt>
                <c:pt idx="84">
                  <c:v>0.84848484848484895</c:v>
                </c:pt>
                <c:pt idx="85">
                  <c:v>0.85858585858585901</c:v>
                </c:pt>
                <c:pt idx="86">
                  <c:v>0.86868686868686895</c:v>
                </c:pt>
                <c:pt idx="87">
                  <c:v>0.87878787878787901</c:v>
                </c:pt>
                <c:pt idx="88">
                  <c:v>0.88888888888888895</c:v>
                </c:pt>
                <c:pt idx="89">
                  <c:v>0.89898989898989901</c:v>
                </c:pt>
                <c:pt idx="90">
                  <c:v>0.90909090909090895</c:v>
                </c:pt>
                <c:pt idx="91">
                  <c:v>0.919191919191919</c:v>
                </c:pt>
                <c:pt idx="92">
                  <c:v>0.92929292929292895</c:v>
                </c:pt>
                <c:pt idx="93">
                  <c:v>0.939393939393939</c:v>
                </c:pt>
                <c:pt idx="94">
                  <c:v>0.94949494949494995</c:v>
                </c:pt>
                <c:pt idx="95">
                  <c:v>0.95959595959596</c:v>
                </c:pt>
                <c:pt idx="96">
                  <c:v>0.96969696969696995</c:v>
                </c:pt>
                <c:pt idx="97">
                  <c:v>0.97979797979798</c:v>
                </c:pt>
                <c:pt idx="98">
                  <c:v>0.98989898989898994</c:v>
                </c:pt>
                <c:pt idx="99">
                  <c:v>1</c:v>
                </c:pt>
              </c:numCache>
            </c:numRef>
          </c:xVal>
          <c:yVal>
            <c:numRef>
              <c:f>BDS_Normalized!$L$3:$L$102</c:f>
              <c:numCache>
                <c:formatCode>0.00</c:formatCode>
                <c:ptCount val="100"/>
                <c:pt idx="0">
                  <c:v>18.453404239335878</c:v>
                </c:pt>
                <c:pt idx="1">
                  <c:v>18.453404239335878</c:v>
                </c:pt>
                <c:pt idx="2">
                  <c:v>10.561700002506562</c:v>
                </c:pt>
                <c:pt idx="3">
                  <c:v>11.235586897220838</c:v>
                </c:pt>
                <c:pt idx="4">
                  <c:v>9.725630665630252</c:v>
                </c:pt>
                <c:pt idx="5">
                  <c:v>10.096990780812581</c:v>
                </c:pt>
                <c:pt idx="6">
                  <c:v>9.605802957990381</c:v>
                </c:pt>
                <c:pt idx="7">
                  <c:v>9.7668384781854964</c:v>
                </c:pt>
                <c:pt idx="8">
                  <c:v>9.8193153548224021</c:v>
                </c:pt>
                <c:pt idx="9">
                  <c:v>9.8689606090467059</c:v>
                </c:pt>
                <c:pt idx="10">
                  <c:v>9.6410547450093027</c:v>
                </c:pt>
                <c:pt idx="11">
                  <c:v>9.6282349593461358</c:v>
                </c:pt>
                <c:pt idx="12">
                  <c:v>9.5727929285554403</c:v>
                </c:pt>
                <c:pt idx="13">
                  <c:v>9.7011545887446893</c:v>
                </c:pt>
                <c:pt idx="14">
                  <c:v>9.7132416718892589</c:v>
                </c:pt>
                <c:pt idx="15">
                  <c:v>9.9953855827425571</c:v>
                </c:pt>
                <c:pt idx="16">
                  <c:v>9.6761742932075983</c:v>
                </c:pt>
                <c:pt idx="17">
                  <c:v>9.3105736171287745</c:v>
                </c:pt>
                <c:pt idx="18">
                  <c:v>9.6035443236742353</c:v>
                </c:pt>
                <c:pt idx="19">
                  <c:v>9.5607028793766311</c:v>
                </c:pt>
                <c:pt idx="20">
                  <c:v>9.7086023108146176</c:v>
                </c:pt>
                <c:pt idx="21">
                  <c:v>9.5589630277402122</c:v>
                </c:pt>
                <c:pt idx="22">
                  <c:v>9.8100467923103256</c:v>
                </c:pt>
                <c:pt idx="23">
                  <c:v>9.6903913995574591</c:v>
                </c:pt>
                <c:pt idx="24">
                  <c:v>9.7615862652814176</c:v>
                </c:pt>
                <c:pt idx="25">
                  <c:v>9.6456231970865627</c:v>
                </c:pt>
                <c:pt idx="26">
                  <c:v>9.3538716285064201</c:v>
                </c:pt>
                <c:pt idx="27">
                  <c:v>9.4916971835672452</c:v>
                </c:pt>
                <c:pt idx="28">
                  <c:v>9.0561577635364294</c:v>
                </c:pt>
                <c:pt idx="29">
                  <c:v>8.8700706735388728</c:v>
                </c:pt>
                <c:pt idx="30">
                  <c:v>9.6720307583538734</c:v>
                </c:pt>
                <c:pt idx="31">
                  <c:v>9.4973193115878694</c:v>
                </c:pt>
                <c:pt idx="32">
                  <c:v>10.113707955189259</c:v>
                </c:pt>
                <c:pt idx="33">
                  <c:v>10.070585270188968</c:v>
                </c:pt>
                <c:pt idx="34">
                  <c:v>10.017296576616525</c:v>
                </c:pt>
                <c:pt idx="35">
                  <c:v>9.9503378211151627</c:v>
                </c:pt>
                <c:pt idx="36">
                  <c:v>9.45376900904526</c:v>
                </c:pt>
                <c:pt idx="37">
                  <c:v>9.7683274017086354</c:v>
                </c:pt>
                <c:pt idx="38">
                  <c:v>10.003887698330557</c:v>
                </c:pt>
                <c:pt idx="39">
                  <c:v>9.9394444713404866</c:v>
                </c:pt>
                <c:pt idx="40">
                  <c:v>11.129555183556166</c:v>
                </c:pt>
                <c:pt idx="41">
                  <c:v>11.192186517443961</c:v>
                </c:pt>
                <c:pt idx="42">
                  <c:v>9.7134561188634603</c:v>
                </c:pt>
                <c:pt idx="43">
                  <c:v>10.755120557084355</c:v>
                </c:pt>
                <c:pt idx="44">
                  <c:v>10.339326890514881</c:v>
                </c:pt>
                <c:pt idx="45">
                  <c:v>10.429024057276091</c:v>
                </c:pt>
                <c:pt idx="46">
                  <c:v>9.9811055094655021</c:v>
                </c:pt>
                <c:pt idx="47">
                  <c:v>13.969366832624127</c:v>
                </c:pt>
                <c:pt idx="48">
                  <c:v>16.500716666154762</c:v>
                </c:pt>
                <c:pt idx="49">
                  <c:v>17.880567946093219</c:v>
                </c:pt>
                <c:pt idx="50">
                  <c:v>32.097021621271928</c:v>
                </c:pt>
                <c:pt idx="51">
                  <c:v>32.514247779685277</c:v>
                </c:pt>
                <c:pt idx="52">
                  <c:v>19.05676255359127</c:v>
                </c:pt>
                <c:pt idx="53">
                  <c:v>11.359667769900419</c:v>
                </c:pt>
                <c:pt idx="54">
                  <c:v>10.8754496912763</c:v>
                </c:pt>
                <c:pt idx="55">
                  <c:v>9.3970696068697972</c:v>
                </c:pt>
                <c:pt idx="56">
                  <c:v>10.716324204569258</c:v>
                </c:pt>
                <c:pt idx="57">
                  <c:v>12.095121076794641</c:v>
                </c:pt>
                <c:pt idx="58">
                  <c:v>10.727269763504571</c:v>
                </c:pt>
                <c:pt idx="59">
                  <c:v>12.999487516166852</c:v>
                </c:pt>
                <c:pt idx="60">
                  <c:v>13.177176987776175</c:v>
                </c:pt>
                <c:pt idx="61">
                  <c:v>13.305859920116935</c:v>
                </c:pt>
                <c:pt idx="62">
                  <c:v>12.198291082012791</c:v>
                </c:pt>
                <c:pt idx="63">
                  <c:v>10.621430737242711</c:v>
                </c:pt>
                <c:pt idx="64">
                  <c:v>11.026025916460645</c:v>
                </c:pt>
                <c:pt idx="65">
                  <c:v>9.7466015726778767</c:v>
                </c:pt>
                <c:pt idx="66">
                  <c:v>12.936157170984703</c:v>
                </c:pt>
                <c:pt idx="67">
                  <c:v>15.294209117207481</c:v>
                </c:pt>
                <c:pt idx="68">
                  <c:v>10.243920305623586</c:v>
                </c:pt>
                <c:pt idx="69">
                  <c:v>10.112853514163385</c:v>
                </c:pt>
                <c:pt idx="70">
                  <c:v>12.967463439715189</c:v>
                </c:pt>
                <c:pt idx="71">
                  <c:v>12.698675402002959</c:v>
                </c:pt>
                <c:pt idx="72">
                  <c:v>10.811639948398986</c:v>
                </c:pt>
                <c:pt idx="73">
                  <c:v>14.919896769247242</c:v>
                </c:pt>
                <c:pt idx="74">
                  <c:v>14.268606171749308</c:v>
                </c:pt>
                <c:pt idx="75">
                  <c:v>12.594391412981427</c:v>
                </c:pt>
                <c:pt idx="76">
                  <c:v>10.085057005943519</c:v>
                </c:pt>
                <c:pt idx="77">
                  <c:v>11.19945183823493</c:v>
                </c:pt>
                <c:pt idx="78">
                  <c:v>11.927283533571856</c:v>
                </c:pt>
                <c:pt idx="79">
                  <c:v>11.466056700635757</c:v>
                </c:pt>
                <c:pt idx="80">
                  <c:v>11.8753419470924</c:v>
                </c:pt>
                <c:pt idx="81">
                  <c:v>8.5944463150793204</c:v>
                </c:pt>
                <c:pt idx="82">
                  <c:v>9.8419638882585474</c:v>
                </c:pt>
                <c:pt idx="83">
                  <c:v>12.216389182738528</c:v>
                </c:pt>
                <c:pt idx="84">
                  <c:v>10.781247177632341</c:v>
                </c:pt>
                <c:pt idx="85">
                  <c:v>11.611161048152978</c:v>
                </c:pt>
                <c:pt idx="86">
                  <c:v>11.311184670933992</c:v>
                </c:pt>
                <c:pt idx="87">
                  <c:v>14.677745701876589</c:v>
                </c:pt>
                <c:pt idx="88">
                  <c:v>16.607691371887444</c:v>
                </c:pt>
                <c:pt idx="89">
                  <c:v>19.919206909449507</c:v>
                </c:pt>
                <c:pt idx="90">
                  <c:v>26.653444813492353</c:v>
                </c:pt>
                <c:pt idx="91">
                  <c:v>24.13754674526221</c:v>
                </c:pt>
                <c:pt idx="92">
                  <c:v>17.988966830126749</c:v>
                </c:pt>
                <c:pt idx="93">
                  <c:v>17.996950406712514</c:v>
                </c:pt>
                <c:pt idx="94">
                  <c:v>18.802293111266728</c:v>
                </c:pt>
                <c:pt idx="95">
                  <c:v>17.203719116949753</c:v>
                </c:pt>
                <c:pt idx="96">
                  <c:v>14.382116323950736</c:v>
                </c:pt>
                <c:pt idx="97">
                  <c:v>13.266324395667439</c:v>
                </c:pt>
                <c:pt idx="98">
                  <c:v>12.826548088403246</c:v>
                </c:pt>
                <c:pt idx="99">
                  <c:v>12.826548088403246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D2-4108-8D33-4513EB7468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3446783"/>
        <c:axId val="765817119"/>
      </c:scatterChart>
      <c:valAx>
        <c:axId val="773446783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Fraction of Total Passage Duration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65817119"/>
        <c:crosses val="autoZero"/>
        <c:crossBetween val="midCat"/>
      </c:valAx>
      <c:valAx>
        <c:axId val="765817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Acceleration Magnitude (m/s</a:t>
                </a:r>
                <a:r>
                  <a:rPr lang="en-US" baseline="30000"/>
                  <a:t>2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734467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="1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Eel</c:v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Eel_Normalized!$A$3:$A$102</c:f>
              <c:numCache>
                <c:formatCode>0.000</c:formatCode>
                <c:ptCount val="100"/>
                <c:pt idx="0">
                  <c:v>0</c:v>
                </c:pt>
                <c:pt idx="1">
                  <c:v>1.01010101010101E-2</c:v>
                </c:pt>
                <c:pt idx="2">
                  <c:v>2.02020202020202E-2</c:v>
                </c:pt>
                <c:pt idx="3">
                  <c:v>3.03030303030303E-2</c:v>
                </c:pt>
                <c:pt idx="4">
                  <c:v>4.0404040404040401E-2</c:v>
                </c:pt>
                <c:pt idx="5">
                  <c:v>5.0505050505050497E-2</c:v>
                </c:pt>
                <c:pt idx="6">
                  <c:v>6.0606060606060601E-2</c:v>
                </c:pt>
                <c:pt idx="7">
                  <c:v>7.0707070707070704E-2</c:v>
                </c:pt>
                <c:pt idx="8">
                  <c:v>8.0808080808080801E-2</c:v>
                </c:pt>
                <c:pt idx="9">
                  <c:v>9.0909090909090898E-2</c:v>
                </c:pt>
                <c:pt idx="10">
                  <c:v>0.10101010101010099</c:v>
                </c:pt>
                <c:pt idx="11">
                  <c:v>0.11111111111111099</c:v>
                </c:pt>
                <c:pt idx="12">
                  <c:v>0.12121212121212099</c:v>
                </c:pt>
                <c:pt idx="13">
                  <c:v>0.13131313131313099</c:v>
                </c:pt>
                <c:pt idx="14">
                  <c:v>0.14141414141414099</c:v>
                </c:pt>
                <c:pt idx="15">
                  <c:v>0.15151515151515199</c:v>
                </c:pt>
                <c:pt idx="16">
                  <c:v>0.16161616161616199</c:v>
                </c:pt>
                <c:pt idx="17">
                  <c:v>0.17171717171717199</c:v>
                </c:pt>
                <c:pt idx="18">
                  <c:v>0.18181818181818199</c:v>
                </c:pt>
                <c:pt idx="19">
                  <c:v>0.19191919191919199</c:v>
                </c:pt>
                <c:pt idx="20">
                  <c:v>0.20202020202020199</c:v>
                </c:pt>
                <c:pt idx="21">
                  <c:v>0.21212121212121199</c:v>
                </c:pt>
                <c:pt idx="22">
                  <c:v>0.22222222222222199</c:v>
                </c:pt>
                <c:pt idx="23">
                  <c:v>0.23232323232323199</c:v>
                </c:pt>
                <c:pt idx="24">
                  <c:v>0.24242424242424199</c:v>
                </c:pt>
                <c:pt idx="25">
                  <c:v>0.25252525252525299</c:v>
                </c:pt>
                <c:pt idx="26">
                  <c:v>0.26262626262626299</c:v>
                </c:pt>
                <c:pt idx="27">
                  <c:v>0.27272727272727298</c:v>
                </c:pt>
                <c:pt idx="28">
                  <c:v>0.28282828282828298</c:v>
                </c:pt>
                <c:pt idx="29">
                  <c:v>0.29292929292929298</c:v>
                </c:pt>
                <c:pt idx="30">
                  <c:v>0.30303030303030298</c:v>
                </c:pt>
                <c:pt idx="31">
                  <c:v>0.31313131313131298</c:v>
                </c:pt>
                <c:pt idx="32">
                  <c:v>0.32323232323232298</c:v>
                </c:pt>
                <c:pt idx="33">
                  <c:v>0.33333333333333298</c:v>
                </c:pt>
                <c:pt idx="34">
                  <c:v>0.34343434343434298</c:v>
                </c:pt>
                <c:pt idx="35">
                  <c:v>0.35353535353535398</c:v>
                </c:pt>
                <c:pt idx="36">
                  <c:v>0.36363636363636398</c:v>
                </c:pt>
                <c:pt idx="37">
                  <c:v>0.37373737373737398</c:v>
                </c:pt>
                <c:pt idx="38">
                  <c:v>0.38383838383838398</c:v>
                </c:pt>
                <c:pt idx="39">
                  <c:v>0.39393939393939398</c:v>
                </c:pt>
                <c:pt idx="40">
                  <c:v>0.40404040404040398</c:v>
                </c:pt>
                <c:pt idx="41">
                  <c:v>0.41414141414141398</c:v>
                </c:pt>
                <c:pt idx="42">
                  <c:v>0.42424242424242398</c:v>
                </c:pt>
                <c:pt idx="43">
                  <c:v>0.43434343434343398</c:v>
                </c:pt>
                <c:pt idx="44">
                  <c:v>0.44444444444444398</c:v>
                </c:pt>
                <c:pt idx="45">
                  <c:v>0.45454545454545497</c:v>
                </c:pt>
                <c:pt idx="46">
                  <c:v>0.46464646464646497</c:v>
                </c:pt>
                <c:pt idx="47">
                  <c:v>0.47474747474747497</c:v>
                </c:pt>
                <c:pt idx="48">
                  <c:v>0.48484848484848497</c:v>
                </c:pt>
                <c:pt idx="49">
                  <c:v>0.49494949494949497</c:v>
                </c:pt>
                <c:pt idx="50">
                  <c:v>0.50505050505050497</c:v>
                </c:pt>
                <c:pt idx="51">
                  <c:v>0.51515151515151503</c:v>
                </c:pt>
                <c:pt idx="52">
                  <c:v>0.52525252525252497</c:v>
                </c:pt>
                <c:pt idx="53">
                  <c:v>0.53535353535353503</c:v>
                </c:pt>
                <c:pt idx="54">
                  <c:v>0.54545454545454497</c:v>
                </c:pt>
                <c:pt idx="55">
                  <c:v>0.55555555555555602</c:v>
                </c:pt>
                <c:pt idx="56">
                  <c:v>0.56565656565656597</c:v>
                </c:pt>
                <c:pt idx="57">
                  <c:v>0.57575757575757602</c:v>
                </c:pt>
                <c:pt idx="58">
                  <c:v>0.58585858585858597</c:v>
                </c:pt>
                <c:pt idx="59">
                  <c:v>0.59595959595959602</c:v>
                </c:pt>
                <c:pt idx="60">
                  <c:v>0.60606060606060597</c:v>
                </c:pt>
                <c:pt idx="61">
                  <c:v>0.61616161616161602</c:v>
                </c:pt>
                <c:pt idx="62">
                  <c:v>0.62626262626262597</c:v>
                </c:pt>
                <c:pt idx="63">
                  <c:v>0.63636363636363602</c:v>
                </c:pt>
                <c:pt idx="64">
                  <c:v>0.64646464646464696</c:v>
                </c:pt>
                <c:pt idx="65">
                  <c:v>0.65656565656565702</c:v>
                </c:pt>
                <c:pt idx="66">
                  <c:v>0.66666666666666696</c:v>
                </c:pt>
                <c:pt idx="67">
                  <c:v>0.67676767676767702</c:v>
                </c:pt>
                <c:pt idx="68">
                  <c:v>0.68686868686868696</c:v>
                </c:pt>
                <c:pt idx="69">
                  <c:v>0.69696969696969702</c:v>
                </c:pt>
                <c:pt idx="70">
                  <c:v>0.70707070707070696</c:v>
                </c:pt>
                <c:pt idx="71">
                  <c:v>0.71717171717171702</c:v>
                </c:pt>
                <c:pt idx="72">
                  <c:v>0.72727272727272696</c:v>
                </c:pt>
                <c:pt idx="73">
                  <c:v>0.73737373737373701</c:v>
                </c:pt>
                <c:pt idx="74">
                  <c:v>0.74747474747474796</c:v>
                </c:pt>
                <c:pt idx="75">
                  <c:v>0.75757575757575801</c:v>
                </c:pt>
                <c:pt idx="76">
                  <c:v>0.76767676767676796</c:v>
                </c:pt>
                <c:pt idx="77">
                  <c:v>0.77777777777777801</c:v>
                </c:pt>
                <c:pt idx="78">
                  <c:v>0.78787878787878796</c:v>
                </c:pt>
                <c:pt idx="79">
                  <c:v>0.79797979797979801</c:v>
                </c:pt>
                <c:pt idx="80">
                  <c:v>0.80808080808080796</c:v>
                </c:pt>
                <c:pt idx="81">
                  <c:v>0.81818181818181801</c:v>
                </c:pt>
                <c:pt idx="82">
                  <c:v>0.82828282828282795</c:v>
                </c:pt>
                <c:pt idx="83">
                  <c:v>0.83838383838383801</c:v>
                </c:pt>
                <c:pt idx="84">
                  <c:v>0.84848484848484895</c:v>
                </c:pt>
                <c:pt idx="85">
                  <c:v>0.85858585858585901</c:v>
                </c:pt>
                <c:pt idx="86">
                  <c:v>0.86868686868686895</c:v>
                </c:pt>
                <c:pt idx="87">
                  <c:v>0.87878787878787901</c:v>
                </c:pt>
                <c:pt idx="88">
                  <c:v>0.88888888888888895</c:v>
                </c:pt>
                <c:pt idx="89">
                  <c:v>0.89898989898989901</c:v>
                </c:pt>
                <c:pt idx="90">
                  <c:v>0.90909090909090895</c:v>
                </c:pt>
                <c:pt idx="91">
                  <c:v>0.919191919191919</c:v>
                </c:pt>
                <c:pt idx="92">
                  <c:v>0.92929292929292895</c:v>
                </c:pt>
                <c:pt idx="93">
                  <c:v>0.939393939393939</c:v>
                </c:pt>
                <c:pt idx="94">
                  <c:v>0.94949494949494995</c:v>
                </c:pt>
                <c:pt idx="95">
                  <c:v>0.95959595959596</c:v>
                </c:pt>
                <c:pt idx="96">
                  <c:v>0.96969696969696995</c:v>
                </c:pt>
                <c:pt idx="97">
                  <c:v>0.97979797979798</c:v>
                </c:pt>
                <c:pt idx="98">
                  <c:v>0.98989898989898994</c:v>
                </c:pt>
                <c:pt idx="99">
                  <c:v>1</c:v>
                </c:pt>
              </c:numCache>
            </c:numRef>
          </c:xVal>
          <c:yVal>
            <c:numRef>
              <c:f>Eel_Normalized!$O$3:$O$102</c:f>
              <c:numCache>
                <c:formatCode>0.00</c:formatCode>
                <c:ptCount val="100"/>
                <c:pt idx="0">
                  <c:v>1021.85802162737</c:v>
                </c:pt>
                <c:pt idx="1">
                  <c:v>1021.85802162737</c:v>
                </c:pt>
                <c:pt idx="2">
                  <c:v>1045.5564070274415</c:v>
                </c:pt>
                <c:pt idx="3">
                  <c:v>1040.378717754915</c:v>
                </c:pt>
                <c:pt idx="4">
                  <c:v>1047.1748154163552</c:v>
                </c:pt>
                <c:pt idx="5">
                  <c:v>1046.3381376627767</c:v>
                </c:pt>
                <c:pt idx="6">
                  <c:v>1056.5540719933517</c:v>
                </c:pt>
                <c:pt idx="7">
                  <c:v>1062.8712808755283</c:v>
                </c:pt>
                <c:pt idx="8">
                  <c:v>1070.2881631377434</c:v>
                </c:pt>
                <c:pt idx="9">
                  <c:v>1077.3532945403983</c:v>
                </c:pt>
                <c:pt idx="10">
                  <c:v>1083.3688350500915</c:v>
                </c:pt>
                <c:pt idx="11">
                  <c:v>1091.4610784896968</c:v>
                </c:pt>
                <c:pt idx="12">
                  <c:v>1099.1922782149118</c:v>
                </c:pt>
                <c:pt idx="13">
                  <c:v>1106.856155518685</c:v>
                </c:pt>
                <c:pt idx="14">
                  <c:v>1115.4463213133483</c:v>
                </c:pt>
                <c:pt idx="15">
                  <c:v>1124.7452459226567</c:v>
                </c:pt>
                <c:pt idx="16">
                  <c:v>1134.7593308240801</c:v>
                </c:pt>
                <c:pt idx="17">
                  <c:v>1141.8443824338035</c:v>
                </c:pt>
                <c:pt idx="18">
                  <c:v>1147.4076248924769</c:v>
                </c:pt>
                <c:pt idx="19">
                  <c:v>1152.084413594725</c:v>
                </c:pt>
                <c:pt idx="20">
                  <c:v>1162.1785816347467</c:v>
                </c:pt>
                <c:pt idx="21">
                  <c:v>1169.2758118389434</c:v>
                </c:pt>
                <c:pt idx="22">
                  <c:v>1175.8030990485599</c:v>
                </c:pt>
                <c:pt idx="23">
                  <c:v>1183.7796084367999</c:v>
                </c:pt>
                <c:pt idx="24">
                  <c:v>1194.3363693841231</c:v>
                </c:pt>
                <c:pt idx="25">
                  <c:v>1203.104274130395</c:v>
                </c:pt>
                <c:pt idx="26">
                  <c:v>1213.8408298040249</c:v>
                </c:pt>
                <c:pt idx="27">
                  <c:v>1224.93887290578</c:v>
                </c:pt>
                <c:pt idx="28">
                  <c:v>1231.5715984432084</c:v>
                </c:pt>
                <c:pt idx="29">
                  <c:v>1239.6802092424048</c:v>
                </c:pt>
                <c:pt idx="30">
                  <c:v>1246.6903769324967</c:v>
                </c:pt>
                <c:pt idx="31">
                  <c:v>1248.627166445815</c:v>
                </c:pt>
                <c:pt idx="32">
                  <c:v>1253.3502344741382</c:v>
                </c:pt>
                <c:pt idx="33">
                  <c:v>1261.3664342225068</c:v>
                </c:pt>
                <c:pt idx="34">
                  <c:v>1266.1880762116634</c:v>
                </c:pt>
                <c:pt idx="35">
                  <c:v>1269.98149320639</c:v>
                </c:pt>
                <c:pt idx="36">
                  <c:v>1272.0469845520599</c:v>
                </c:pt>
                <c:pt idx="37">
                  <c:v>1277.0047291862315</c:v>
                </c:pt>
                <c:pt idx="38">
                  <c:v>1285.2921023734782</c:v>
                </c:pt>
                <c:pt idx="39">
                  <c:v>1294.5128638010467</c:v>
                </c:pt>
                <c:pt idx="40">
                  <c:v>1300.9710070081217</c:v>
                </c:pt>
                <c:pt idx="41">
                  <c:v>1301.3626882336785</c:v>
                </c:pt>
                <c:pt idx="42">
                  <c:v>1301.4088496307368</c:v>
                </c:pt>
                <c:pt idx="43">
                  <c:v>1293.4081586626451</c:v>
                </c:pt>
                <c:pt idx="44">
                  <c:v>1296.5548846631898</c:v>
                </c:pt>
                <c:pt idx="45">
                  <c:v>1305.0035279914216</c:v>
                </c:pt>
                <c:pt idx="46">
                  <c:v>1304.5757460709067</c:v>
                </c:pt>
                <c:pt idx="47">
                  <c:v>1314.4443920086951</c:v>
                </c:pt>
                <c:pt idx="48">
                  <c:v>1291.2663484508932</c:v>
                </c:pt>
                <c:pt idx="49">
                  <c:v>1222.8580223096033</c:v>
                </c:pt>
                <c:pt idx="50">
                  <c:v>1029.906185715495</c:v>
                </c:pt>
                <c:pt idx="51">
                  <c:v>1181.6019076625682</c:v>
                </c:pt>
                <c:pt idx="52">
                  <c:v>1243.1235331406849</c:v>
                </c:pt>
                <c:pt idx="53">
                  <c:v>1186.2611254934516</c:v>
                </c:pt>
                <c:pt idx="54">
                  <c:v>1175.8775383532566</c:v>
                </c:pt>
                <c:pt idx="55">
                  <c:v>1134.7434403906466</c:v>
                </c:pt>
                <c:pt idx="56">
                  <c:v>1111.1939776818333</c:v>
                </c:pt>
                <c:pt idx="57">
                  <c:v>1081.0091036373251</c:v>
                </c:pt>
                <c:pt idx="58">
                  <c:v>1064.7156118723499</c:v>
                </c:pt>
                <c:pt idx="59">
                  <c:v>1058.5501618895182</c:v>
                </c:pt>
                <c:pt idx="60">
                  <c:v>1060.8491355863966</c:v>
                </c:pt>
                <c:pt idx="61">
                  <c:v>1052.2425097158134</c:v>
                </c:pt>
                <c:pt idx="62">
                  <c:v>1058.7912391755449</c:v>
                </c:pt>
                <c:pt idx="63">
                  <c:v>1052.4091968558967</c:v>
                </c:pt>
                <c:pt idx="64">
                  <c:v>1046.4542940705967</c:v>
                </c:pt>
                <c:pt idx="65">
                  <c:v>1045.3213934783716</c:v>
                </c:pt>
                <c:pt idx="66">
                  <c:v>1048.4308681448099</c:v>
                </c:pt>
                <c:pt idx="67">
                  <c:v>1056.4268175809716</c:v>
                </c:pt>
                <c:pt idx="68">
                  <c:v>1057.3857020544267</c:v>
                </c:pt>
                <c:pt idx="69">
                  <c:v>1058.6984204157484</c:v>
                </c:pt>
                <c:pt idx="70">
                  <c:v>1058.8812915208484</c:v>
                </c:pt>
                <c:pt idx="71">
                  <c:v>1054.1110131502501</c:v>
                </c:pt>
                <c:pt idx="72">
                  <c:v>1047.4227069473184</c:v>
                </c:pt>
                <c:pt idx="73">
                  <c:v>1039.6373084145682</c:v>
                </c:pt>
                <c:pt idx="74">
                  <c:v>1043.4716016161183</c:v>
                </c:pt>
                <c:pt idx="75">
                  <c:v>1038.51602294894</c:v>
                </c:pt>
                <c:pt idx="76">
                  <c:v>1027.6756865474415</c:v>
                </c:pt>
                <c:pt idx="77">
                  <c:v>1028.7188249925118</c:v>
                </c:pt>
                <c:pt idx="78">
                  <c:v>1031.73943261106</c:v>
                </c:pt>
                <c:pt idx="79">
                  <c:v>1035.5074335473316</c:v>
                </c:pt>
                <c:pt idx="80">
                  <c:v>1033.3049542546216</c:v>
                </c:pt>
                <c:pt idx="81">
                  <c:v>1032.3958528896248</c:v>
                </c:pt>
                <c:pt idx="82">
                  <c:v>1031.9454251250565</c:v>
                </c:pt>
                <c:pt idx="83">
                  <c:v>1033.9473626501151</c:v>
                </c:pt>
                <c:pt idx="84">
                  <c:v>1033.7532826491499</c:v>
                </c:pt>
                <c:pt idx="85">
                  <c:v>1032.7260514592836</c:v>
                </c:pt>
                <c:pt idx="86">
                  <c:v>1034.8275044128634</c:v>
                </c:pt>
                <c:pt idx="87">
                  <c:v>1044.3398185851599</c:v>
                </c:pt>
                <c:pt idx="88">
                  <c:v>1051.8950254935967</c:v>
                </c:pt>
                <c:pt idx="89">
                  <c:v>1045.763114801955</c:v>
                </c:pt>
                <c:pt idx="90">
                  <c:v>1050.9365872808301</c:v>
                </c:pt>
                <c:pt idx="91">
                  <c:v>1056.4236938971933</c:v>
                </c:pt>
                <c:pt idx="92">
                  <c:v>1062.0433587487751</c:v>
                </c:pt>
                <c:pt idx="93">
                  <c:v>1068.8029609984383</c:v>
                </c:pt>
                <c:pt idx="94">
                  <c:v>1068.43175466976</c:v>
                </c:pt>
                <c:pt idx="95">
                  <c:v>1078.1989919973</c:v>
                </c:pt>
                <c:pt idx="96">
                  <c:v>1097.2800537350865</c:v>
                </c:pt>
                <c:pt idx="97">
                  <c:v>1136.7964828726565</c:v>
                </c:pt>
                <c:pt idx="98">
                  <c:v>1162.3932275473683</c:v>
                </c:pt>
                <c:pt idx="99">
                  <c:v>1162.3932275473683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21-4ED6-8F4A-E23172A7C2BB}"/>
            </c:ext>
          </c:extLst>
        </c:ser>
        <c:ser>
          <c:idx val="1"/>
          <c:order val="1"/>
          <c:tx>
            <c:v>BDS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BDS_Normalized!$A$3:$A$102</c:f>
              <c:numCache>
                <c:formatCode>0.000</c:formatCode>
                <c:ptCount val="100"/>
                <c:pt idx="0">
                  <c:v>0</c:v>
                </c:pt>
                <c:pt idx="1">
                  <c:v>1.01010101010101E-2</c:v>
                </c:pt>
                <c:pt idx="2">
                  <c:v>2.02020202020202E-2</c:v>
                </c:pt>
                <c:pt idx="3">
                  <c:v>3.03030303030303E-2</c:v>
                </c:pt>
                <c:pt idx="4">
                  <c:v>4.0404040404040401E-2</c:v>
                </c:pt>
                <c:pt idx="5">
                  <c:v>5.0505050505050497E-2</c:v>
                </c:pt>
                <c:pt idx="6">
                  <c:v>6.0606060606060601E-2</c:v>
                </c:pt>
                <c:pt idx="7">
                  <c:v>7.0707070707070704E-2</c:v>
                </c:pt>
                <c:pt idx="8">
                  <c:v>8.0808080808080801E-2</c:v>
                </c:pt>
                <c:pt idx="9">
                  <c:v>9.0909090909090898E-2</c:v>
                </c:pt>
                <c:pt idx="10">
                  <c:v>0.10101010101010099</c:v>
                </c:pt>
                <c:pt idx="11">
                  <c:v>0.11111111111111099</c:v>
                </c:pt>
                <c:pt idx="12">
                  <c:v>0.12121212121212099</c:v>
                </c:pt>
                <c:pt idx="13">
                  <c:v>0.13131313131313099</c:v>
                </c:pt>
                <c:pt idx="14">
                  <c:v>0.14141414141414099</c:v>
                </c:pt>
                <c:pt idx="15">
                  <c:v>0.15151515151515199</c:v>
                </c:pt>
                <c:pt idx="16">
                  <c:v>0.16161616161616199</c:v>
                </c:pt>
                <c:pt idx="17">
                  <c:v>0.17171717171717199</c:v>
                </c:pt>
                <c:pt idx="18">
                  <c:v>0.18181818181818199</c:v>
                </c:pt>
                <c:pt idx="19">
                  <c:v>0.19191919191919199</c:v>
                </c:pt>
                <c:pt idx="20">
                  <c:v>0.20202020202020199</c:v>
                </c:pt>
                <c:pt idx="21">
                  <c:v>0.21212121212121199</c:v>
                </c:pt>
                <c:pt idx="22">
                  <c:v>0.22222222222222199</c:v>
                </c:pt>
                <c:pt idx="23">
                  <c:v>0.23232323232323199</c:v>
                </c:pt>
                <c:pt idx="24">
                  <c:v>0.24242424242424199</c:v>
                </c:pt>
                <c:pt idx="25">
                  <c:v>0.25252525252525299</c:v>
                </c:pt>
                <c:pt idx="26">
                  <c:v>0.26262626262626299</c:v>
                </c:pt>
                <c:pt idx="27">
                  <c:v>0.27272727272727298</c:v>
                </c:pt>
                <c:pt idx="28">
                  <c:v>0.28282828282828298</c:v>
                </c:pt>
                <c:pt idx="29">
                  <c:v>0.29292929292929298</c:v>
                </c:pt>
                <c:pt idx="30">
                  <c:v>0.30303030303030298</c:v>
                </c:pt>
                <c:pt idx="31">
                  <c:v>0.31313131313131298</c:v>
                </c:pt>
                <c:pt idx="32">
                  <c:v>0.32323232323232298</c:v>
                </c:pt>
                <c:pt idx="33">
                  <c:v>0.33333333333333298</c:v>
                </c:pt>
                <c:pt idx="34">
                  <c:v>0.34343434343434298</c:v>
                </c:pt>
                <c:pt idx="35">
                  <c:v>0.35353535353535398</c:v>
                </c:pt>
                <c:pt idx="36">
                  <c:v>0.36363636363636398</c:v>
                </c:pt>
                <c:pt idx="37">
                  <c:v>0.37373737373737398</c:v>
                </c:pt>
                <c:pt idx="38">
                  <c:v>0.38383838383838398</c:v>
                </c:pt>
                <c:pt idx="39">
                  <c:v>0.39393939393939398</c:v>
                </c:pt>
                <c:pt idx="40">
                  <c:v>0.40404040404040398</c:v>
                </c:pt>
                <c:pt idx="41">
                  <c:v>0.41414141414141398</c:v>
                </c:pt>
                <c:pt idx="42">
                  <c:v>0.42424242424242398</c:v>
                </c:pt>
                <c:pt idx="43">
                  <c:v>0.43434343434343398</c:v>
                </c:pt>
                <c:pt idx="44">
                  <c:v>0.44444444444444398</c:v>
                </c:pt>
                <c:pt idx="45">
                  <c:v>0.45454545454545497</c:v>
                </c:pt>
                <c:pt idx="46">
                  <c:v>0.46464646464646497</c:v>
                </c:pt>
                <c:pt idx="47">
                  <c:v>0.47474747474747497</c:v>
                </c:pt>
                <c:pt idx="48">
                  <c:v>0.48484848484848497</c:v>
                </c:pt>
                <c:pt idx="49">
                  <c:v>0.49494949494949497</c:v>
                </c:pt>
                <c:pt idx="50">
                  <c:v>0.50505050505050497</c:v>
                </c:pt>
                <c:pt idx="51">
                  <c:v>0.51515151515151503</c:v>
                </c:pt>
                <c:pt idx="52">
                  <c:v>0.52525252525252497</c:v>
                </c:pt>
                <c:pt idx="53">
                  <c:v>0.53535353535353503</c:v>
                </c:pt>
                <c:pt idx="54">
                  <c:v>0.54545454545454497</c:v>
                </c:pt>
                <c:pt idx="55">
                  <c:v>0.55555555555555602</c:v>
                </c:pt>
                <c:pt idx="56">
                  <c:v>0.56565656565656597</c:v>
                </c:pt>
                <c:pt idx="57">
                  <c:v>0.57575757575757602</c:v>
                </c:pt>
                <c:pt idx="58">
                  <c:v>0.58585858585858597</c:v>
                </c:pt>
                <c:pt idx="59">
                  <c:v>0.59595959595959602</c:v>
                </c:pt>
                <c:pt idx="60">
                  <c:v>0.60606060606060597</c:v>
                </c:pt>
                <c:pt idx="61">
                  <c:v>0.61616161616161602</c:v>
                </c:pt>
                <c:pt idx="62">
                  <c:v>0.62626262626262597</c:v>
                </c:pt>
                <c:pt idx="63">
                  <c:v>0.63636363636363602</c:v>
                </c:pt>
                <c:pt idx="64">
                  <c:v>0.64646464646464696</c:v>
                </c:pt>
                <c:pt idx="65">
                  <c:v>0.65656565656565702</c:v>
                </c:pt>
                <c:pt idx="66">
                  <c:v>0.66666666666666696</c:v>
                </c:pt>
                <c:pt idx="67">
                  <c:v>0.67676767676767702</c:v>
                </c:pt>
                <c:pt idx="68">
                  <c:v>0.68686868686868696</c:v>
                </c:pt>
                <c:pt idx="69">
                  <c:v>0.69696969696969702</c:v>
                </c:pt>
                <c:pt idx="70">
                  <c:v>0.70707070707070696</c:v>
                </c:pt>
                <c:pt idx="71">
                  <c:v>0.71717171717171702</c:v>
                </c:pt>
                <c:pt idx="72">
                  <c:v>0.72727272727272696</c:v>
                </c:pt>
                <c:pt idx="73">
                  <c:v>0.73737373737373701</c:v>
                </c:pt>
                <c:pt idx="74">
                  <c:v>0.74747474747474796</c:v>
                </c:pt>
                <c:pt idx="75">
                  <c:v>0.75757575757575801</c:v>
                </c:pt>
                <c:pt idx="76">
                  <c:v>0.76767676767676796</c:v>
                </c:pt>
                <c:pt idx="77">
                  <c:v>0.77777777777777801</c:v>
                </c:pt>
                <c:pt idx="78">
                  <c:v>0.78787878787878796</c:v>
                </c:pt>
                <c:pt idx="79">
                  <c:v>0.79797979797979801</c:v>
                </c:pt>
                <c:pt idx="80">
                  <c:v>0.80808080808080796</c:v>
                </c:pt>
                <c:pt idx="81">
                  <c:v>0.81818181818181801</c:v>
                </c:pt>
                <c:pt idx="82">
                  <c:v>0.82828282828282795</c:v>
                </c:pt>
                <c:pt idx="83">
                  <c:v>0.83838383838383801</c:v>
                </c:pt>
                <c:pt idx="84">
                  <c:v>0.84848484848484895</c:v>
                </c:pt>
                <c:pt idx="85">
                  <c:v>0.85858585858585901</c:v>
                </c:pt>
                <c:pt idx="86">
                  <c:v>0.86868686868686895</c:v>
                </c:pt>
                <c:pt idx="87">
                  <c:v>0.87878787878787901</c:v>
                </c:pt>
                <c:pt idx="88">
                  <c:v>0.88888888888888895</c:v>
                </c:pt>
                <c:pt idx="89">
                  <c:v>0.89898989898989901</c:v>
                </c:pt>
                <c:pt idx="90">
                  <c:v>0.90909090909090895</c:v>
                </c:pt>
                <c:pt idx="91">
                  <c:v>0.919191919191919</c:v>
                </c:pt>
                <c:pt idx="92">
                  <c:v>0.92929292929292895</c:v>
                </c:pt>
                <c:pt idx="93">
                  <c:v>0.939393939393939</c:v>
                </c:pt>
                <c:pt idx="94">
                  <c:v>0.94949494949494995</c:v>
                </c:pt>
                <c:pt idx="95">
                  <c:v>0.95959595959596</c:v>
                </c:pt>
                <c:pt idx="96">
                  <c:v>0.96969696969696995</c:v>
                </c:pt>
                <c:pt idx="97">
                  <c:v>0.97979797979798</c:v>
                </c:pt>
                <c:pt idx="98">
                  <c:v>0.98989898989898994</c:v>
                </c:pt>
                <c:pt idx="99">
                  <c:v>1</c:v>
                </c:pt>
              </c:numCache>
            </c:numRef>
          </c:xVal>
          <c:yVal>
            <c:numRef>
              <c:f>BDS_Normalized!$W$3:$W$102</c:f>
              <c:numCache>
                <c:formatCode>0.00</c:formatCode>
                <c:ptCount val="100"/>
                <c:pt idx="0">
                  <c:v>1048.6206415668053</c:v>
                </c:pt>
                <c:pt idx="1">
                  <c:v>1048.6206415668053</c:v>
                </c:pt>
                <c:pt idx="2">
                  <c:v>1073.3411306234329</c:v>
                </c:pt>
                <c:pt idx="3">
                  <c:v>1075.385370666683</c:v>
                </c:pt>
                <c:pt idx="4">
                  <c:v>1083.278951048412</c:v>
                </c:pt>
                <c:pt idx="5">
                  <c:v>1086.8253646053411</c:v>
                </c:pt>
                <c:pt idx="6">
                  <c:v>1093.050618156007</c:v>
                </c:pt>
                <c:pt idx="7">
                  <c:v>1095.828706939265</c:v>
                </c:pt>
                <c:pt idx="8">
                  <c:v>1099.0019952587741</c:v>
                </c:pt>
                <c:pt idx="9">
                  <c:v>1100.6944460703082</c:v>
                </c:pt>
                <c:pt idx="10">
                  <c:v>1103.33693798641</c:v>
                </c:pt>
                <c:pt idx="11">
                  <c:v>1107.159216609547</c:v>
                </c:pt>
                <c:pt idx="12">
                  <c:v>1111.3433028416171</c:v>
                </c:pt>
                <c:pt idx="13">
                  <c:v>1115.8555256539619</c:v>
                </c:pt>
                <c:pt idx="14">
                  <c:v>1119.8833384860441</c:v>
                </c:pt>
                <c:pt idx="15">
                  <c:v>1122.535657708997</c:v>
                </c:pt>
                <c:pt idx="16">
                  <c:v>1124.9722467125541</c:v>
                </c:pt>
                <c:pt idx="17">
                  <c:v>1126.6856114847033</c:v>
                </c:pt>
                <c:pt idx="18">
                  <c:v>1129.9733717415409</c:v>
                </c:pt>
                <c:pt idx="19">
                  <c:v>1134.0044387862779</c:v>
                </c:pt>
                <c:pt idx="20">
                  <c:v>1138.954147803523</c:v>
                </c:pt>
                <c:pt idx="21">
                  <c:v>1142.276361968324</c:v>
                </c:pt>
                <c:pt idx="22">
                  <c:v>1145.7456969932568</c:v>
                </c:pt>
                <c:pt idx="23">
                  <c:v>1149.645542091954</c:v>
                </c:pt>
                <c:pt idx="24">
                  <c:v>1152.9700130654999</c:v>
                </c:pt>
                <c:pt idx="25">
                  <c:v>1155.174597496313</c:v>
                </c:pt>
                <c:pt idx="26">
                  <c:v>1157.5611145730461</c:v>
                </c:pt>
                <c:pt idx="27">
                  <c:v>1160.1683761255019</c:v>
                </c:pt>
                <c:pt idx="28">
                  <c:v>1161.98316627893</c:v>
                </c:pt>
                <c:pt idx="29">
                  <c:v>1167.0968788147059</c:v>
                </c:pt>
                <c:pt idx="30">
                  <c:v>1173.3305391156186</c:v>
                </c:pt>
                <c:pt idx="31">
                  <c:v>1181.248723535824</c:v>
                </c:pt>
                <c:pt idx="32">
                  <c:v>1194.1743831604031</c:v>
                </c:pt>
                <c:pt idx="33">
                  <c:v>1206.1390769731329</c:v>
                </c:pt>
                <c:pt idx="34">
                  <c:v>1215.2672515104218</c:v>
                </c:pt>
                <c:pt idx="35">
                  <c:v>1223.4652396776901</c:v>
                </c:pt>
                <c:pt idx="36">
                  <c:v>1227.698223159086</c:v>
                </c:pt>
                <c:pt idx="37">
                  <c:v>1241.1049992489791</c:v>
                </c:pt>
                <c:pt idx="38">
                  <c:v>1255.5345367817349</c:v>
                </c:pt>
                <c:pt idx="39">
                  <c:v>1273.0242616279409</c:v>
                </c:pt>
                <c:pt idx="40">
                  <c:v>1291.0275025524591</c:v>
                </c:pt>
                <c:pt idx="41">
                  <c:v>1299.122400174108</c:v>
                </c:pt>
                <c:pt idx="42">
                  <c:v>1298.514294268723</c:v>
                </c:pt>
                <c:pt idx="43">
                  <c:v>1299.812046519053</c:v>
                </c:pt>
                <c:pt idx="44">
                  <c:v>1310.6395378925959</c:v>
                </c:pt>
                <c:pt idx="45">
                  <c:v>1314.5196409355749</c:v>
                </c:pt>
                <c:pt idx="46">
                  <c:v>1322.3825431715538</c:v>
                </c:pt>
                <c:pt idx="47">
                  <c:v>1313.8091544887361</c:v>
                </c:pt>
                <c:pt idx="48">
                  <c:v>1320.1440933623458</c:v>
                </c:pt>
                <c:pt idx="49">
                  <c:v>1226.1613720864739</c:v>
                </c:pt>
                <c:pt idx="50">
                  <c:v>1121.9645630619009</c:v>
                </c:pt>
                <c:pt idx="51">
                  <c:v>1253.7469455330831</c:v>
                </c:pt>
                <c:pt idx="52">
                  <c:v>1210.8080812824312</c:v>
                </c:pt>
                <c:pt idx="53">
                  <c:v>1177.5032414179138</c:v>
                </c:pt>
                <c:pt idx="54">
                  <c:v>1111.253976750467</c:v>
                </c:pt>
                <c:pt idx="55">
                  <c:v>1083.434783315663</c:v>
                </c:pt>
                <c:pt idx="56">
                  <c:v>1049.4212821336707</c:v>
                </c:pt>
                <c:pt idx="57">
                  <c:v>1024.7168016376525</c:v>
                </c:pt>
                <c:pt idx="58">
                  <c:v>1017.4902894631365</c:v>
                </c:pt>
                <c:pt idx="59">
                  <c:v>1011.1734180336618</c:v>
                </c:pt>
                <c:pt idx="60">
                  <c:v>1010.9709250525045</c:v>
                </c:pt>
                <c:pt idx="61">
                  <c:v>1012.9637747397159</c:v>
                </c:pt>
                <c:pt idx="62">
                  <c:v>1008.6907632544119</c:v>
                </c:pt>
                <c:pt idx="63">
                  <c:v>1012.8702687541196</c:v>
                </c:pt>
                <c:pt idx="64">
                  <c:v>1019.798273483593</c:v>
                </c:pt>
                <c:pt idx="65">
                  <c:v>1020.3279648295847</c:v>
                </c:pt>
                <c:pt idx="66">
                  <c:v>1023.2324825148316</c:v>
                </c:pt>
                <c:pt idx="67">
                  <c:v>1028.1257352360474</c:v>
                </c:pt>
                <c:pt idx="68">
                  <c:v>1025.235511633357</c:v>
                </c:pt>
                <c:pt idx="69">
                  <c:v>1030.0494550830467</c:v>
                </c:pt>
                <c:pt idx="70">
                  <c:v>1032.996876841476</c:v>
                </c:pt>
                <c:pt idx="71">
                  <c:v>1032.4539189644202</c:v>
                </c:pt>
                <c:pt idx="72">
                  <c:v>1023.3608969645022</c:v>
                </c:pt>
                <c:pt idx="73">
                  <c:v>1025.616758085496</c:v>
                </c:pt>
                <c:pt idx="74">
                  <c:v>1024.4585150548846</c:v>
                </c:pt>
                <c:pt idx="75">
                  <c:v>1021.8358641314453</c:v>
                </c:pt>
                <c:pt idx="76">
                  <c:v>1020.5509264218432</c:v>
                </c:pt>
                <c:pt idx="77">
                  <c:v>1019.9806965737131</c:v>
                </c:pt>
                <c:pt idx="78">
                  <c:v>1021.9753338077669</c:v>
                </c:pt>
                <c:pt idx="79">
                  <c:v>1020.7559413390293</c:v>
                </c:pt>
                <c:pt idx="80">
                  <c:v>1019.7043229409934</c:v>
                </c:pt>
                <c:pt idx="81">
                  <c:v>1014.7020886436114</c:v>
                </c:pt>
                <c:pt idx="82">
                  <c:v>1019.005634583135</c:v>
                </c:pt>
                <c:pt idx="83">
                  <c:v>1018.2552740750886</c:v>
                </c:pt>
                <c:pt idx="84">
                  <c:v>1012.7937859394158</c:v>
                </c:pt>
                <c:pt idx="85">
                  <c:v>1010.8432277277414</c:v>
                </c:pt>
                <c:pt idx="86">
                  <c:v>1009.8949499838793</c:v>
                </c:pt>
                <c:pt idx="87">
                  <c:v>1014.1781593037391</c:v>
                </c:pt>
                <c:pt idx="88">
                  <c:v>1009.0886592151359</c:v>
                </c:pt>
                <c:pt idx="89">
                  <c:v>1008.782608164038</c:v>
                </c:pt>
                <c:pt idx="90">
                  <c:v>1020.3327776435423</c:v>
                </c:pt>
                <c:pt idx="91">
                  <c:v>1021.3013814899716</c:v>
                </c:pt>
                <c:pt idx="92">
                  <c:v>1021.4304594749112</c:v>
                </c:pt>
                <c:pt idx="93">
                  <c:v>1026.9879748665103</c:v>
                </c:pt>
                <c:pt idx="94">
                  <c:v>1034.8085042752771</c:v>
                </c:pt>
                <c:pt idx="95">
                  <c:v>1061.6571383380858</c:v>
                </c:pt>
                <c:pt idx="96">
                  <c:v>1071.0625008769571</c:v>
                </c:pt>
                <c:pt idx="97">
                  <c:v>1081.308955797017</c:v>
                </c:pt>
                <c:pt idx="98">
                  <c:v>1095.1088019891602</c:v>
                </c:pt>
                <c:pt idx="99">
                  <c:v>1095.1088019891602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21-4ED6-8F4A-E23172A7C2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3446783"/>
        <c:axId val="765817119"/>
      </c:scatterChart>
      <c:valAx>
        <c:axId val="773446783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Fraction of Total Passage Duration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65817119"/>
        <c:crosses val="autoZero"/>
        <c:crossBetween val="midCat"/>
      </c:valAx>
      <c:valAx>
        <c:axId val="765817119"/>
        <c:scaling>
          <c:orientation val="minMax"/>
          <c:min val="9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Total</a:t>
                </a:r>
                <a:r>
                  <a:rPr lang="en-US" baseline="0"/>
                  <a:t> Pressure </a:t>
                </a:r>
                <a:r>
                  <a:rPr lang="en-US"/>
                  <a:t>(mbar)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734467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="1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>
                <a:solidFill>
                  <a:sysClr val="windowText" lastClr="000000"/>
                </a:solidFill>
              </a:rPr>
              <a:t>Acceleration BA- Copied video example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Difference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'BA acc'!$E$2:$E$101</c:f>
              <c:numCache>
                <c:formatCode>0.00</c:formatCode>
                <c:ptCount val="100"/>
                <c:pt idx="0">
                  <c:v>18.775142623324463</c:v>
                </c:pt>
                <c:pt idx="1">
                  <c:v>18.775142623324463</c:v>
                </c:pt>
                <c:pt idx="2">
                  <c:v>11.46207195247619</c:v>
                </c:pt>
                <c:pt idx="3">
                  <c:v>11.400213726990753</c:v>
                </c:pt>
                <c:pt idx="4">
                  <c:v>10.463244018114352</c:v>
                </c:pt>
                <c:pt idx="5">
                  <c:v>10.211635258416729</c:v>
                </c:pt>
                <c:pt idx="6">
                  <c:v>10.088204157754262</c:v>
                </c:pt>
                <c:pt idx="7">
                  <c:v>10.228152637579923</c:v>
                </c:pt>
                <c:pt idx="8">
                  <c:v>11.053317110430493</c:v>
                </c:pt>
                <c:pt idx="9">
                  <c:v>10.218749235433616</c:v>
                </c:pt>
                <c:pt idx="10">
                  <c:v>9.7245561195518349</c:v>
                </c:pt>
                <c:pt idx="11">
                  <c:v>9.8744293230618538</c:v>
                </c:pt>
                <c:pt idx="12">
                  <c:v>9.9017187581837192</c:v>
                </c:pt>
                <c:pt idx="13">
                  <c:v>10.09715144499101</c:v>
                </c:pt>
                <c:pt idx="14">
                  <c:v>9.9094513350309228</c:v>
                </c:pt>
                <c:pt idx="15">
                  <c:v>10.246849659557146</c:v>
                </c:pt>
                <c:pt idx="16">
                  <c:v>10.297440023522707</c:v>
                </c:pt>
                <c:pt idx="17">
                  <c:v>10.113202600597319</c:v>
                </c:pt>
                <c:pt idx="18">
                  <c:v>10.096685265780192</c:v>
                </c:pt>
                <c:pt idx="19">
                  <c:v>9.5743230874895051</c:v>
                </c:pt>
                <c:pt idx="20">
                  <c:v>10.392506795279262</c:v>
                </c:pt>
                <c:pt idx="21">
                  <c:v>9.7321101131319026</c:v>
                </c:pt>
                <c:pt idx="22">
                  <c:v>10.776494907239783</c:v>
                </c:pt>
                <c:pt idx="23">
                  <c:v>10.208487795101959</c:v>
                </c:pt>
                <c:pt idx="24">
                  <c:v>10.029247915613134</c:v>
                </c:pt>
                <c:pt idx="25">
                  <c:v>10.059625534373634</c:v>
                </c:pt>
                <c:pt idx="26">
                  <c:v>9.7320432585669643</c:v>
                </c:pt>
                <c:pt idx="27">
                  <c:v>10.606536289372364</c:v>
                </c:pt>
                <c:pt idx="28">
                  <c:v>9.6306774157304673</c:v>
                </c:pt>
                <c:pt idx="29">
                  <c:v>9.7488122679502034</c:v>
                </c:pt>
                <c:pt idx="30">
                  <c:v>10.427007985907661</c:v>
                </c:pt>
                <c:pt idx="31">
                  <c:v>10.051126394403676</c:v>
                </c:pt>
                <c:pt idx="32">
                  <c:v>10.244759872765256</c:v>
                </c:pt>
                <c:pt idx="33">
                  <c:v>10.612204142558227</c:v>
                </c:pt>
                <c:pt idx="34">
                  <c:v>10.347497129362193</c:v>
                </c:pt>
                <c:pt idx="35">
                  <c:v>10.11784638553771</c:v>
                </c:pt>
                <c:pt idx="36">
                  <c:v>9.9579029570789324</c:v>
                </c:pt>
                <c:pt idx="37">
                  <c:v>10.599178029393309</c:v>
                </c:pt>
                <c:pt idx="38">
                  <c:v>10.396142232492906</c:v>
                </c:pt>
                <c:pt idx="39">
                  <c:v>10.932812405242416</c:v>
                </c:pt>
                <c:pt idx="40">
                  <c:v>12.540726797486052</c:v>
                </c:pt>
                <c:pt idx="41">
                  <c:v>10.961927471330263</c:v>
                </c:pt>
                <c:pt idx="42">
                  <c:v>12.011360298904192</c:v>
                </c:pt>
                <c:pt idx="43">
                  <c:v>10.719800441003258</c:v>
                </c:pt>
                <c:pt idx="44">
                  <c:v>10.960725585749751</c:v>
                </c:pt>
                <c:pt idx="45">
                  <c:v>11.41627412358727</c:v>
                </c:pt>
                <c:pt idx="46">
                  <c:v>12.64042874778181</c:v>
                </c:pt>
                <c:pt idx="47">
                  <c:v>14.435174541756254</c:v>
                </c:pt>
                <c:pt idx="48">
                  <c:v>19.132978746533006</c:v>
                </c:pt>
                <c:pt idx="49">
                  <c:v>20.622082153013793</c:v>
                </c:pt>
                <c:pt idx="50">
                  <c:v>31.498719807955489</c:v>
                </c:pt>
                <c:pt idx="51">
                  <c:v>34.522953482950186</c:v>
                </c:pt>
                <c:pt idx="52">
                  <c:v>26.705941700676078</c:v>
                </c:pt>
                <c:pt idx="53">
                  <c:v>17.681250095549576</c:v>
                </c:pt>
                <c:pt idx="54">
                  <c:v>18.825814710743774</c:v>
                </c:pt>
                <c:pt idx="55">
                  <c:v>16.986302260674023</c:v>
                </c:pt>
                <c:pt idx="56">
                  <c:v>13.62054187998929</c:v>
                </c:pt>
                <c:pt idx="57">
                  <c:v>13.222121633197023</c:v>
                </c:pt>
                <c:pt idx="58">
                  <c:v>12.313864910369082</c:v>
                </c:pt>
                <c:pt idx="59">
                  <c:v>13.751255848033598</c:v>
                </c:pt>
                <c:pt idx="60">
                  <c:v>14.947310833599705</c:v>
                </c:pt>
                <c:pt idx="61">
                  <c:v>14.821215179915182</c:v>
                </c:pt>
                <c:pt idx="62">
                  <c:v>12.629496722712412</c:v>
                </c:pt>
                <c:pt idx="63">
                  <c:v>11.981119587740736</c:v>
                </c:pt>
                <c:pt idx="64">
                  <c:v>11.905940119069014</c:v>
                </c:pt>
                <c:pt idx="65">
                  <c:v>10.344425823454031</c:v>
                </c:pt>
                <c:pt idx="66">
                  <c:v>13.241623254514451</c:v>
                </c:pt>
                <c:pt idx="67">
                  <c:v>14.912720814815961</c:v>
                </c:pt>
                <c:pt idx="68">
                  <c:v>12.001501347602158</c:v>
                </c:pt>
                <c:pt idx="69">
                  <c:v>11.70650680169155</c:v>
                </c:pt>
                <c:pt idx="70">
                  <c:v>13.497668076360529</c:v>
                </c:pt>
                <c:pt idx="71">
                  <c:v>13.730171678636108</c:v>
                </c:pt>
                <c:pt idx="72">
                  <c:v>12.101331099758712</c:v>
                </c:pt>
                <c:pt idx="73">
                  <c:v>13.57118230515346</c:v>
                </c:pt>
                <c:pt idx="74">
                  <c:v>14.818012874351188</c:v>
                </c:pt>
                <c:pt idx="75">
                  <c:v>13.076329532109014</c:v>
                </c:pt>
                <c:pt idx="76">
                  <c:v>9.7206372488486537</c:v>
                </c:pt>
                <c:pt idx="77">
                  <c:v>10.295238629897</c:v>
                </c:pt>
                <c:pt idx="78">
                  <c:v>11.123339086493075</c:v>
                </c:pt>
                <c:pt idx="79">
                  <c:v>11.155292153902263</c:v>
                </c:pt>
                <c:pt idx="80">
                  <c:v>12.642127851936117</c:v>
                </c:pt>
                <c:pt idx="81">
                  <c:v>11.100586056175681</c:v>
                </c:pt>
                <c:pt idx="82">
                  <c:v>10.851381755467401</c:v>
                </c:pt>
                <c:pt idx="83">
                  <c:v>13.157994594155941</c:v>
                </c:pt>
                <c:pt idx="84">
                  <c:v>14.330745945983377</c:v>
                </c:pt>
                <c:pt idx="85">
                  <c:v>18.057786911566076</c:v>
                </c:pt>
                <c:pt idx="86">
                  <c:v>17.673493818635635</c:v>
                </c:pt>
                <c:pt idx="87">
                  <c:v>19.510208166872516</c:v>
                </c:pt>
                <c:pt idx="88">
                  <c:v>19.870858948961921</c:v>
                </c:pt>
                <c:pt idx="89">
                  <c:v>20.100085256162409</c:v>
                </c:pt>
                <c:pt idx="90">
                  <c:v>21.09041438807732</c:v>
                </c:pt>
                <c:pt idx="91">
                  <c:v>19.847397628930779</c:v>
                </c:pt>
                <c:pt idx="92">
                  <c:v>14.903313787176703</c:v>
                </c:pt>
                <c:pt idx="93">
                  <c:v>15.978577206690019</c:v>
                </c:pt>
                <c:pt idx="94">
                  <c:v>16.88051566548711</c:v>
                </c:pt>
                <c:pt idx="95">
                  <c:v>18.778989922805359</c:v>
                </c:pt>
                <c:pt idx="96">
                  <c:v>16.865895114908845</c:v>
                </c:pt>
                <c:pt idx="97">
                  <c:v>17.424575860831702</c:v>
                </c:pt>
                <c:pt idx="98">
                  <c:v>16.483950451653083</c:v>
                </c:pt>
                <c:pt idx="99">
                  <c:v>16.483950451653083</c:v>
                </c:pt>
              </c:numCache>
            </c:numRef>
          </c:xVal>
          <c:yVal>
            <c:numRef>
              <c:f>'BA acc'!$D$2:$D$101</c:f>
              <c:numCache>
                <c:formatCode>0.00</c:formatCode>
                <c:ptCount val="100"/>
                <c:pt idx="0">
                  <c:v>-0.64347676797716957</c:v>
                </c:pt>
                <c:pt idx="1">
                  <c:v>-0.64347676797716957</c:v>
                </c:pt>
                <c:pt idx="2">
                  <c:v>-1.8007438999392562</c:v>
                </c:pt>
                <c:pt idx="3">
                  <c:v>-0.32925365953982855</c:v>
                </c:pt>
                <c:pt idx="4">
                  <c:v>-1.4752267049682022</c:v>
                </c:pt>
                <c:pt idx="5">
                  <c:v>-0.22928895520829684</c:v>
                </c:pt>
                <c:pt idx="6">
                  <c:v>-0.96480239952776081</c:v>
                </c:pt>
                <c:pt idx="7">
                  <c:v>-0.92262831878885265</c:v>
                </c:pt>
                <c:pt idx="8">
                  <c:v>-2.4680035112161818</c:v>
                </c:pt>
                <c:pt idx="9">
                  <c:v>-0.69957725277382288</c:v>
                </c:pt>
                <c:pt idx="10">
                  <c:v>-0.16700274908506429</c:v>
                </c:pt>
                <c:pt idx="11">
                  <c:v>-0.4923887274314378</c:v>
                </c:pt>
                <c:pt idx="12">
                  <c:v>-0.65785165925655953</c:v>
                </c:pt>
                <c:pt idx="13">
                  <c:v>-0.79199371249263883</c:v>
                </c:pt>
                <c:pt idx="14">
                  <c:v>-0.39241932628332776</c:v>
                </c:pt>
                <c:pt idx="15">
                  <c:v>-0.50292815362917764</c:v>
                </c:pt>
                <c:pt idx="16">
                  <c:v>-1.2425314606302198</c:v>
                </c:pt>
                <c:pt idx="17">
                  <c:v>-1.6052579669370868</c:v>
                </c:pt>
                <c:pt idx="18">
                  <c:v>-0.98628188421191432</c:v>
                </c:pt>
                <c:pt idx="19">
                  <c:v>-2.7240416225748021E-2</c:v>
                </c:pt>
                <c:pt idx="20">
                  <c:v>-1.3678089689292889</c:v>
                </c:pt>
                <c:pt idx="21">
                  <c:v>-0.34629417078337887</c:v>
                </c:pt>
                <c:pt idx="22">
                  <c:v>-1.9328962298589154</c:v>
                </c:pt>
                <c:pt idx="23">
                  <c:v>-1.0361927910889985</c:v>
                </c:pt>
                <c:pt idx="24">
                  <c:v>-0.53532330066343192</c:v>
                </c:pt>
                <c:pt idx="25">
                  <c:v>-0.82800467457414229</c:v>
                </c:pt>
                <c:pt idx="26">
                  <c:v>-0.75634326012108843</c:v>
                </c:pt>
                <c:pt idx="27">
                  <c:v>-2.2296782116102385</c:v>
                </c:pt>
                <c:pt idx="28">
                  <c:v>-1.149039304388074</c:v>
                </c:pt>
                <c:pt idx="29">
                  <c:v>-1.7574831888226612</c:v>
                </c:pt>
                <c:pt idx="30">
                  <c:v>-1.509954455107577</c:v>
                </c:pt>
                <c:pt idx="31">
                  <c:v>-1.1076141656316132</c:v>
                </c:pt>
                <c:pt idx="32">
                  <c:v>-0.26210383515199354</c:v>
                </c:pt>
                <c:pt idx="33">
                  <c:v>-1.0832377447385166</c:v>
                </c:pt>
                <c:pt idx="34">
                  <c:v>-0.66040110549133502</c:v>
                </c:pt>
                <c:pt idx="35">
                  <c:v>-0.33501712884509338</c:v>
                </c:pt>
                <c:pt idx="36">
                  <c:v>-1.008267896067343</c:v>
                </c:pt>
                <c:pt idx="37">
                  <c:v>-1.6617012553693478</c:v>
                </c:pt>
                <c:pt idx="38">
                  <c:v>-0.78450906832469869</c:v>
                </c:pt>
                <c:pt idx="39">
                  <c:v>-1.9867358678038602</c:v>
                </c:pt>
                <c:pt idx="40">
                  <c:v>-2.822343227859772</c:v>
                </c:pt>
                <c:pt idx="41">
                  <c:v>0.4605180922273977</c:v>
                </c:pt>
                <c:pt idx="42">
                  <c:v>-4.5958083600814632</c:v>
                </c:pt>
                <c:pt idx="43">
                  <c:v>7.0640232162192618E-2</c:v>
                </c:pt>
                <c:pt idx="44">
                  <c:v>-1.2427973904697396</c:v>
                </c:pt>
                <c:pt idx="45">
                  <c:v>-1.9745001326223566</c:v>
                </c:pt>
                <c:pt idx="46">
                  <c:v>-5.3186464766326154</c:v>
                </c:pt>
                <c:pt idx="47">
                  <c:v>-0.9316154182642542</c:v>
                </c:pt>
                <c:pt idx="48">
                  <c:v>-5.264524160756487</c:v>
                </c:pt>
                <c:pt idx="49">
                  <c:v>-5.4830284138411471</c:v>
                </c:pt>
                <c:pt idx="50">
                  <c:v>1.196603626632875</c:v>
                </c:pt>
                <c:pt idx="51">
                  <c:v>-4.0174114065298241</c:v>
                </c:pt>
                <c:pt idx="52">
                  <c:v>-15.298358294169617</c:v>
                </c:pt>
                <c:pt idx="53">
                  <c:v>-12.643164651298314</c:v>
                </c:pt>
                <c:pt idx="54">
                  <c:v>-15.900730038934951</c:v>
                </c:pt>
                <c:pt idx="55">
                  <c:v>-15.178465307608453</c:v>
                </c:pt>
                <c:pt idx="56">
                  <c:v>-5.8084353508400639</c:v>
                </c:pt>
                <c:pt idx="57">
                  <c:v>-2.2540011128047652</c:v>
                </c:pt>
                <c:pt idx="58">
                  <c:v>-3.1731902937290215</c:v>
                </c:pt>
                <c:pt idx="59">
                  <c:v>-1.5035366637334935</c:v>
                </c:pt>
                <c:pt idx="60">
                  <c:v>-3.5402676916470597</c:v>
                </c:pt>
                <c:pt idx="61">
                  <c:v>-3.0307105195964912</c:v>
                </c:pt>
                <c:pt idx="62">
                  <c:v>-0.86241128139924328</c:v>
                </c:pt>
                <c:pt idx="63">
                  <c:v>-2.7193777009960467</c:v>
                </c:pt>
                <c:pt idx="64">
                  <c:v>-1.7598284052167372</c:v>
                </c:pt>
                <c:pt idx="65">
                  <c:v>-1.1956485015523111</c:v>
                </c:pt>
                <c:pt idx="66">
                  <c:v>-0.61093216705949338</c:v>
                </c:pt>
                <c:pt idx="67">
                  <c:v>0.76297660478304152</c:v>
                </c:pt>
                <c:pt idx="68">
                  <c:v>-3.5151620839571454</c:v>
                </c:pt>
                <c:pt idx="69">
                  <c:v>-3.187306575056331</c:v>
                </c:pt>
                <c:pt idx="70">
                  <c:v>-1.0604092732906789</c:v>
                </c:pt>
                <c:pt idx="71">
                  <c:v>-2.0629925532662998</c:v>
                </c:pt>
                <c:pt idx="72">
                  <c:v>-2.579382302719452</c:v>
                </c:pt>
                <c:pt idx="73">
                  <c:v>2.6974289281875645</c:v>
                </c:pt>
                <c:pt idx="74">
                  <c:v>-1.0988134052037601</c:v>
                </c:pt>
                <c:pt idx="75">
                  <c:v>-0.96387623825517288</c:v>
                </c:pt>
                <c:pt idx="76">
                  <c:v>0.72883951418972792</c:v>
                </c:pt>
                <c:pt idx="77">
                  <c:v>1.808426416675859</c:v>
                </c:pt>
                <c:pt idx="78">
                  <c:v>1.6078888941575631</c:v>
                </c:pt>
                <c:pt idx="79">
                  <c:v>0.62152909346699126</c:v>
                </c:pt>
                <c:pt idx="80">
                  <c:v>-1.533571809687432</c:v>
                </c:pt>
                <c:pt idx="81">
                  <c:v>-5.0122794821927208</c:v>
                </c:pt>
                <c:pt idx="82">
                  <c:v>-2.0188357344177081</c:v>
                </c:pt>
                <c:pt idx="83">
                  <c:v>-1.8832108228348279</c:v>
                </c:pt>
                <c:pt idx="84">
                  <c:v>-7.0989975367020719</c:v>
                </c:pt>
                <c:pt idx="85">
                  <c:v>-12.893251726826195</c:v>
                </c:pt>
                <c:pt idx="86">
                  <c:v>-12.724618295403284</c:v>
                </c:pt>
                <c:pt idx="87">
                  <c:v>-9.6649249299918587</c:v>
                </c:pt>
                <c:pt idx="88">
                  <c:v>-6.5263351541489527</c:v>
                </c:pt>
                <c:pt idx="89">
                  <c:v>-0.36175669342580719</c:v>
                </c:pt>
                <c:pt idx="90">
                  <c:v>11.126060850830068</c:v>
                </c:pt>
                <c:pt idx="91">
                  <c:v>8.5802982326628587</c:v>
                </c:pt>
                <c:pt idx="92">
                  <c:v>6.1713060859000919</c:v>
                </c:pt>
                <c:pt idx="93">
                  <c:v>4.03674640004499</c:v>
                </c:pt>
                <c:pt idx="94">
                  <c:v>3.8435548915592346</c:v>
                </c:pt>
                <c:pt idx="95">
                  <c:v>-3.1505416117112119</c:v>
                </c:pt>
                <c:pt idx="96">
                  <c:v>-4.9675575819162141</c:v>
                </c:pt>
                <c:pt idx="97">
                  <c:v>-8.3165029303285252</c:v>
                </c:pt>
                <c:pt idx="98">
                  <c:v>-7.3148047264996734</c:v>
                </c:pt>
                <c:pt idx="99">
                  <c:v>-7.3148047264996734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41-4F18-8BC4-3232A6A0A4DC}"/>
            </c:ext>
          </c:extLst>
        </c:ser>
        <c:ser>
          <c:idx val="1"/>
          <c:order val="1"/>
          <c:tx>
            <c:v>Lower LOA</c:v>
          </c:tx>
          <c:spPr>
            <a:ln w="254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'BA acc'!$G$19:$G$20</c:f>
              <c:numCache>
                <c:formatCode>General</c:formatCode>
                <c:ptCount val="2"/>
                <c:pt idx="0">
                  <c:v>0</c:v>
                </c:pt>
                <c:pt idx="1">
                  <c:v>40</c:v>
                </c:pt>
              </c:numCache>
            </c:numRef>
          </c:xVal>
          <c:yVal>
            <c:numRef>
              <c:f>'BA acc'!$H$19:$H$20</c:f>
              <c:numCache>
                <c:formatCode>General</c:formatCode>
                <c:ptCount val="2"/>
                <c:pt idx="0">
                  <c:v>-10.44</c:v>
                </c:pt>
                <c:pt idx="1">
                  <c:v>-10.44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41-4F18-8BC4-3232A6A0A4DC}"/>
            </c:ext>
          </c:extLst>
        </c:ser>
        <c:ser>
          <c:idx val="2"/>
          <c:order val="2"/>
          <c:tx>
            <c:v>Upper LOA</c:v>
          </c:tx>
          <c:spPr>
            <a:ln w="254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'BA acc'!$G$21:$G$22</c:f>
              <c:numCache>
                <c:formatCode>General</c:formatCode>
                <c:ptCount val="2"/>
                <c:pt idx="0">
                  <c:v>0</c:v>
                </c:pt>
                <c:pt idx="1">
                  <c:v>40</c:v>
                </c:pt>
              </c:numCache>
            </c:numRef>
          </c:xVal>
          <c:yVal>
            <c:numRef>
              <c:f>'BA acc'!$H$21:$H$22</c:f>
              <c:numCache>
                <c:formatCode>General</c:formatCode>
                <c:ptCount val="2"/>
                <c:pt idx="0">
                  <c:v>6.08</c:v>
                </c:pt>
                <c:pt idx="1">
                  <c:v>6.08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641-4F18-8BC4-3232A6A0A4DC}"/>
            </c:ext>
          </c:extLst>
        </c:ser>
        <c:ser>
          <c:idx val="3"/>
          <c:order val="3"/>
          <c:tx>
            <c:strRef>
              <c:f>'BA acc'!$I$23</c:f>
              <c:strCache>
                <c:ptCount val="1"/>
                <c:pt idx="0">
                  <c:v>Bias</c:v>
                </c:pt>
              </c:strCache>
            </c:strRef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'BA acc'!$G$23:$G$24</c:f>
              <c:numCache>
                <c:formatCode>General</c:formatCode>
                <c:ptCount val="2"/>
                <c:pt idx="0">
                  <c:v>0</c:v>
                </c:pt>
                <c:pt idx="1">
                  <c:v>40</c:v>
                </c:pt>
              </c:numCache>
            </c:numRef>
          </c:xVal>
          <c:yVal>
            <c:numRef>
              <c:f>'BA acc'!$H$23:$H$24</c:f>
              <c:numCache>
                <c:formatCode>General</c:formatCode>
                <c:ptCount val="2"/>
                <c:pt idx="0">
                  <c:v>-2.1800000000000002</c:v>
                </c:pt>
                <c:pt idx="1">
                  <c:v>-2.1800000000000002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641-4F18-8BC4-3232A6A0A4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0947311"/>
        <c:axId val="1550948143"/>
      </c:scatterChart>
      <c:valAx>
        <c:axId val="1550947311"/>
        <c:scaling>
          <c:orientation val="minMax"/>
        </c:scaling>
        <c:delete val="1"/>
        <c:axPos val="b"/>
        <c:numFmt formatCode="0.00" sourceLinked="1"/>
        <c:majorTickMark val="none"/>
        <c:minorTickMark val="none"/>
        <c:tickLblPos val="nextTo"/>
        <c:crossAx val="1550948143"/>
        <c:crosses val="autoZero"/>
        <c:crossBetween val="midCat"/>
      </c:valAx>
      <c:valAx>
        <c:axId val="1550948143"/>
        <c:scaling>
          <c:orientation val="minMax"/>
          <c:max val="20"/>
        </c:scaling>
        <c:delete val="0"/>
        <c:axPos val="l"/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09473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/>
              <a:t>Acceleration- BDS vs EEL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 acc'!$B$1</c:f>
              <c:strCache>
                <c:ptCount val="1"/>
                <c:pt idx="0">
                  <c:v>BDS</c:v>
                </c:pt>
              </c:strCache>
            </c:strRef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'BA acc'!$A$2:$A$102</c:f>
              <c:numCache>
                <c:formatCode>0.0</c:formatCode>
                <c:ptCount val="101"/>
                <c:pt idx="0">
                  <c:v>0</c:v>
                </c:pt>
                <c:pt idx="1">
                  <c:v>1.01010101010101E-2</c:v>
                </c:pt>
                <c:pt idx="2">
                  <c:v>2.02020202020202E-2</c:v>
                </c:pt>
                <c:pt idx="3">
                  <c:v>3.03030303030303E-2</c:v>
                </c:pt>
                <c:pt idx="4">
                  <c:v>4.0404040404040401E-2</c:v>
                </c:pt>
                <c:pt idx="5">
                  <c:v>5.0505050505050497E-2</c:v>
                </c:pt>
                <c:pt idx="6">
                  <c:v>6.0606060606060601E-2</c:v>
                </c:pt>
                <c:pt idx="7">
                  <c:v>7.0707070707070704E-2</c:v>
                </c:pt>
                <c:pt idx="8">
                  <c:v>8.0808080808080801E-2</c:v>
                </c:pt>
                <c:pt idx="9">
                  <c:v>9.0909090909090898E-2</c:v>
                </c:pt>
                <c:pt idx="10">
                  <c:v>0.10101010101010099</c:v>
                </c:pt>
                <c:pt idx="11">
                  <c:v>0.11111111111111099</c:v>
                </c:pt>
                <c:pt idx="12">
                  <c:v>0.12121212121212099</c:v>
                </c:pt>
                <c:pt idx="13">
                  <c:v>0.13131313131313099</c:v>
                </c:pt>
                <c:pt idx="14">
                  <c:v>0.14141414141414099</c:v>
                </c:pt>
                <c:pt idx="15">
                  <c:v>0.15151515151515199</c:v>
                </c:pt>
                <c:pt idx="16">
                  <c:v>0.16161616161616199</c:v>
                </c:pt>
                <c:pt idx="17">
                  <c:v>0.17171717171717199</c:v>
                </c:pt>
                <c:pt idx="18">
                  <c:v>0.18181818181818199</c:v>
                </c:pt>
                <c:pt idx="19">
                  <c:v>0.19191919191919199</c:v>
                </c:pt>
                <c:pt idx="20">
                  <c:v>0.20202020202020199</c:v>
                </c:pt>
                <c:pt idx="21">
                  <c:v>0.21212121212121199</c:v>
                </c:pt>
                <c:pt idx="22">
                  <c:v>0.22222222222222199</c:v>
                </c:pt>
                <c:pt idx="23">
                  <c:v>0.23232323232323199</c:v>
                </c:pt>
                <c:pt idx="24">
                  <c:v>0.24242424242424199</c:v>
                </c:pt>
                <c:pt idx="25">
                  <c:v>0.25252525252525299</c:v>
                </c:pt>
                <c:pt idx="26">
                  <c:v>0.26262626262626299</c:v>
                </c:pt>
                <c:pt idx="27">
                  <c:v>0.27272727272727298</c:v>
                </c:pt>
                <c:pt idx="28">
                  <c:v>0.28282828282828298</c:v>
                </c:pt>
                <c:pt idx="29">
                  <c:v>0.29292929292929298</c:v>
                </c:pt>
                <c:pt idx="30">
                  <c:v>0.30303030303030298</c:v>
                </c:pt>
                <c:pt idx="31">
                  <c:v>0.31313131313131298</c:v>
                </c:pt>
                <c:pt idx="32">
                  <c:v>0.32323232323232298</c:v>
                </c:pt>
                <c:pt idx="33">
                  <c:v>0.33333333333333298</c:v>
                </c:pt>
                <c:pt idx="34">
                  <c:v>0.34343434343434298</c:v>
                </c:pt>
                <c:pt idx="35">
                  <c:v>0.35353535353535398</c:v>
                </c:pt>
                <c:pt idx="36">
                  <c:v>0.36363636363636398</c:v>
                </c:pt>
                <c:pt idx="37">
                  <c:v>0.37373737373737398</c:v>
                </c:pt>
                <c:pt idx="38">
                  <c:v>0.38383838383838398</c:v>
                </c:pt>
                <c:pt idx="39">
                  <c:v>0.39393939393939398</c:v>
                </c:pt>
                <c:pt idx="40">
                  <c:v>0.40404040404040398</c:v>
                </c:pt>
                <c:pt idx="41">
                  <c:v>0.41414141414141398</c:v>
                </c:pt>
                <c:pt idx="42">
                  <c:v>0.42424242424242398</c:v>
                </c:pt>
                <c:pt idx="43">
                  <c:v>0.43434343434343398</c:v>
                </c:pt>
                <c:pt idx="44">
                  <c:v>0.44444444444444398</c:v>
                </c:pt>
                <c:pt idx="45">
                  <c:v>0.45454545454545497</c:v>
                </c:pt>
                <c:pt idx="46">
                  <c:v>0.46464646464646497</c:v>
                </c:pt>
                <c:pt idx="47">
                  <c:v>0.47474747474747497</c:v>
                </c:pt>
                <c:pt idx="48">
                  <c:v>0.48484848484848497</c:v>
                </c:pt>
                <c:pt idx="49">
                  <c:v>0.49494949494949497</c:v>
                </c:pt>
                <c:pt idx="50">
                  <c:v>0.50505050505050497</c:v>
                </c:pt>
                <c:pt idx="51">
                  <c:v>0.51515151515151503</c:v>
                </c:pt>
                <c:pt idx="52">
                  <c:v>0.52525252525252497</c:v>
                </c:pt>
                <c:pt idx="53">
                  <c:v>0.53535353535353503</c:v>
                </c:pt>
                <c:pt idx="54">
                  <c:v>0.54545454545454497</c:v>
                </c:pt>
                <c:pt idx="55">
                  <c:v>0.55555555555555602</c:v>
                </c:pt>
                <c:pt idx="56">
                  <c:v>0.56565656565656597</c:v>
                </c:pt>
                <c:pt idx="57">
                  <c:v>0.57575757575757602</c:v>
                </c:pt>
                <c:pt idx="58">
                  <c:v>0.58585858585858597</c:v>
                </c:pt>
                <c:pt idx="59">
                  <c:v>0.59595959595959602</c:v>
                </c:pt>
                <c:pt idx="60">
                  <c:v>0.60606060606060597</c:v>
                </c:pt>
                <c:pt idx="61">
                  <c:v>0.61616161616161602</c:v>
                </c:pt>
                <c:pt idx="62">
                  <c:v>0.62626262626262597</c:v>
                </c:pt>
                <c:pt idx="63">
                  <c:v>0.63636363636363602</c:v>
                </c:pt>
                <c:pt idx="64">
                  <c:v>0.64646464646464696</c:v>
                </c:pt>
                <c:pt idx="65">
                  <c:v>0.65656565656565702</c:v>
                </c:pt>
                <c:pt idx="66">
                  <c:v>0.66666666666666696</c:v>
                </c:pt>
                <c:pt idx="67">
                  <c:v>0.67676767676767702</c:v>
                </c:pt>
                <c:pt idx="68">
                  <c:v>0.68686868686868696</c:v>
                </c:pt>
                <c:pt idx="69">
                  <c:v>0.69696969696969702</c:v>
                </c:pt>
                <c:pt idx="70">
                  <c:v>0.70707070707070696</c:v>
                </c:pt>
                <c:pt idx="71">
                  <c:v>0.71717171717171702</c:v>
                </c:pt>
                <c:pt idx="72">
                  <c:v>0.72727272727272696</c:v>
                </c:pt>
                <c:pt idx="73">
                  <c:v>0.73737373737373701</c:v>
                </c:pt>
                <c:pt idx="74">
                  <c:v>0.74747474747474796</c:v>
                </c:pt>
                <c:pt idx="75">
                  <c:v>0.75757575757575801</c:v>
                </c:pt>
                <c:pt idx="76">
                  <c:v>0.76767676767676796</c:v>
                </c:pt>
                <c:pt idx="77">
                  <c:v>0.77777777777777801</c:v>
                </c:pt>
                <c:pt idx="78">
                  <c:v>0.78787878787878796</c:v>
                </c:pt>
                <c:pt idx="79">
                  <c:v>0.79797979797979801</c:v>
                </c:pt>
                <c:pt idx="80">
                  <c:v>0.80808080808080796</c:v>
                </c:pt>
                <c:pt idx="81">
                  <c:v>0.81818181818181801</c:v>
                </c:pt>
                <c:pt idx="82">
                  <c:v>0.82828282828282795</c:v>
                </c:pt>
                <c:pt idx="83">
                  <c:v>0.83838383838383801</c:v>
                </c:pt>
                <c:pt idx="84">
                  <c:v>0.84848484848484895</c:v>
                </c:pt>
                <c:pt idx="85">
                  <c:v>0.85858585858585901</c:v>
                </c:pt>
                <c:pt idx="86">
                  <c:v>0.86868686868686895</c:v>
                </c:pt>
                <c:pt idx="87">
                  <c:v>0.87878787878787901</c:v>
                </c:pt>
                <c:pt idx="88">
                  <c:v>0.88888888888888895</c:v>
                </c:pt>
                <c:pt idx="89">
                  <c:v>0.89898989898989901</c:v>
                </c:pt>
                <c:pt idx="90">
                  <c:v>0.90909090909090895</c:v>
                </c:pt>
                <c:pt idx="91">
                  <c:v>0.919191919191919</c:v>
                </c:pt>
                <c:pt idx="92">
                  <c:v>0.92929292929292895</c:v>
                </c:pt>
                <c:pt idx="93">
                  <c:v>0.939393939393939</c:v>
                </c:pt>
                <c:pt idx="94">
                  <c:v>0.94949494949494995</c:v>
                </c:pt>
                <c:pt idx="95">
                  <c:v>0.95959595959596</c:v>
                </c:pt>
                <c:pt idx="96">
                  <c:v>0.96969696969696995</c:v>
                </c:pt>
                <c:pt idx="97">
                  <c:v>0.97979797979798</c:v>
                </c:pt>
                <c:pt idx="98">
                  <c:v>0.98989898989898994</c:v>
                </c:pt>
                <c:pt idx="99">
                  <c:v>1</c:v>
                </c:pt>
                <c:pt idx="100">
                  <c:v>1.0009999999999999</c:v>
                </c:pt>
              </c:numCache>
            </c:numRef>
          </c:cat>
          <c:val>
            <c:numRef>
              <c:f>'BA acc'!$B$2:$B$102</c:f>
              <c:numCache>
                <c:formatCode>0.00</c:formatCode>
                <c:ptCount val="101"/>
                <c:pt idx="0">
                  <c:v>18.453404239335878</c:v>
                </c:pt>
                <c:pt idx="1">
                  <c:v>18.453404239335878</c:v>
                </c:pt>
                <c:pt idx="2">
                  <c:v>10.561700002506562</c:v>
                </c:pt>
                <c:pt idx="3">
                  <c:v>11.235586897220838</c:v>
                </c:pt>
                <c:pt idx="4">
                  <c:v>9.725630665630252</c:v>
                </c:pt>
                <c:pt idx="5">
                  <c:v>10.096990780812581</c:v>
                </c:pt>
                <c:pt idx="6">
                  <c:v>9.605802957990381</c:v>
                </c:pt>
                <c:pt idx="7">
                  <c:v>9.7668384781854964</c:v>
                </c:pt>
                <c:pt idx="8">
                  <c:v>9.8193153548224021</c:v>
                </c:pt>
                <c:pt idx="9">
                  <c:v>9.8689606090467059</c:v>
                </c:pt>
                <c:pt idx="10">
                  <c:v>9.6410547450093027</c:v>
                </c:pt>
                <c:pt idx="11">
                  <c:v>9.6282349593461358</c:v>
                </c:pt>
                <c:pt idx="12">
                  <c:v>9.5727929285554403</c:v>
                </c:pt>
                <c:pt idx="13">
                  <c:v>9.7011545887446893</c:v>
                </c:pt>
                <c:pt idx="14">
                  <c:v>9.7132416718892589</c:v>
                </c:pt>
                <c:pt idx="15">
                  <c:v>9.9953855827425571</c:v>
                </c:pt>
                <c:pt idx="16">
                  <c:v>9.6761742932075983</c:v>
                </c:pt>
                <c:pt idx="17">
                  <c:v>9.3105736171287745</c:v>
                </c:pt>
                <c:pt idx="18">
                  <c:v>9.6035443236742353</c:v>
                </c:pt>
                <c:pt idx="19">
                  <c:v>9.5607028793766311</c:v>
                </c:pt>
                <c:pt idx="20">
                  <c:v>9.7086023108146176</c:v>
                </c:pt>
                <c:pt idx="21">
                  <c:v>9.5589630277402122</c:v>
                </c:pt>
                <c:pt idx="22">
                  <c:v>9.8100467923103256</c:v>
                </c:pt>
                <c:pt idx="23">
                  <c:v>9.6903913995574591</c:v>
                </c:pt>
                <c:pt idx="24">
                  <c:v>9.7615862652814176</c:v>
                </c:pt>
                <c:pt idx="25">
                  <c:v>9.6456231970865627</c:v>
                </c:pt>
                <c:pt idx="26">
                  <c:v>9.3538716285064201</c:v>
                </c:pt>
                <c:pt idx="27">
                  <c:v>9.4916971835672452</c:v>
                </c:pt>
                <c:pt idx="28">
                  <c:v>9.0561577635364294</c:v>
                </c:pt>
                <c:pt idx="29">
                  <c:v>8.8700706735388728</c:v>
                </c:pt>
                <c:pt idx="30">
                  <c:v>9.6720307583538734</c:v>
                </c:pt>
                <c:pt idx="31">
                  <c:v>9.4973193115878694</c:v>
                </c:pt>
                <c:pt idx="32">
                  <c:v>10.113707955189259</c:v>
                </c:pt>
                <c:pt idx="33">
                  <c:v>10.070585270188968</c:v>
                </c:pt>
                <c:pt idx="34">
                  <c:v>10.017296576616525</c:v>
                </c:pt>
                <c:pt idx="35">
                  <c:v>9.9503378211151627</c:v>
                </c:pt>
                <c:pt idx="36">
                  <c:v>9.45376900904526</c:v>
                </c:pt>
                <c:pt idx="37">
                  <c:v>9.7683274017086354</c:v>
                </c:pt>
                <c:pt idx="38">
                  <c:v>10.003887698330557</c:v>
                </c:pt>
                <c:pt idx="39">
                  <c:v>9.9394444713404866</c:v>
                </c:pt>
                <c:pt idx="40">
                  <c:v>11.129555183556166</c:v>
                </c:pt>
                <c:pt idx="41">
                  <c:v>11.192186517443961</c:v>
                </c:pt>
                <c:pt idx="42">
                  <c:v>9.7134561188634603</c:v>
                </c:pt>
                <c:pt idx="43">
                  <c:v>10.755120557084355</c:v>
                </c:pt>
                <c:pt idx="44">
                  <c:v>10.339326890514881</c:v>
                </c:pt>
                <c:pt idx="45">
                  <c:v>10.429024057276091</c:v>
                </c:pt>
                <c:pt idx="46">
                  <c:v>9.9811055094655021</c:v>
                </c:pt>
                <c:pt idx="47">
                  <c:v>13.969366832624127</c:v>
                </c:pt>
                <c:pt idx="48">
                  <c:v>16.500716666154762</c:v>
                </c:pt>
                <c:pt idx="49">
                  <c:v>17.880567946093219</c:v>
                </c:pt>
                <c:pt idx="50">
                  <c:v>32.097021621271928</c:v>
                </c:pt>
                <c:pt idx="51">
                  <c:v>32.514247779685277</c:v>
                </c:pt>
                <c:pt idx="52">
                  <c:v>19.05676255359127</c:v>
                </c:pt>
                <c:pt idx="53">
                  <c:v>11.359667769900419</c:v>
                </c:pt>
                <c:pt idx="54">
                  <c:v>10.8754496912763</c:v>
                </c:pt>
                <c:pt idx="55">
                  <c:v>9.3970696068697972</c:v>
                </c:pt>
                <c:pt idx="56">
                  <c:v>10.716324204569258</c:v>
                </c:pt>
                <c:pt idx="57">
                  <c:v>12.095121076794641</c:v>
                </c:pt>
                <c:pt idx="58">
                  <c:v>10.727269763504571</c:v>
                </c:pt>
                <c:pt idx="59">
                  <c:v>12.999487516166852</c:v>
                </c:pt>
                <c:pt idx="60">
                  <c:v>13.177176987776175</c:v>
                </c:pt>
                <c:pt idx="61">
                  <c:v>13.305859920116935</c:v>
                </c:pt>
                <c:pt idx="62">
                  <c:v>12.198291082012791</c:v>
                </c:pt>
                <c:pt idx="63">
                  <c:v>10.621430737242711</c:v>
                </c:pt>
                <c:pt idx="64">
                  <c:v>11.026025916460645</c:v>
                </c:pt>
                <c:pt idx="65">
                  <c:v>9.7466015726778767</c:v>
                </c:pt>
                <c:pt idx="66">
                  <c:v>12.936157170984703</c:v>
                </c:pt>
                <c:pt idx="67">
                  <c:v>15.294209117207481</c:v>
                </c:pt>
                <c:pt idx="68">
                  <c:v>10.243920305623586</c:v>
                </c:pt>
                <c:pt idx="69">
                  <c:v>10.112853514163385</c:v>
                </c:pt>
                <c:pt idx="70">
                  <c:v>12.967463439715189</c:v>
                </c:pt>
                <c:pt idx="71">
                  <c:v>12.698675402002959</c:v>
                </c:pt>
                <c:pt idx="72">
                  <c:v>10.811639948398986</c:v>
                </c:pt>
                <c:pt idx="73">
                  <c:v>14.919896769247242</c:v>
                </c:pt>
                <c:pt idx="74">
                  <c:v>14.268606171749308</c:v>
                </c:pt>
                <c:pt idx="75">
                  <c:v>12.594391412981427</c:v>
                </c:pt>
                <c:pt idx="76">
                  <c:v>10.085057005943519</c:v>
                </c:pt>
                <c:pt idx="77">
                  <c:v>11.19945183823493</c:v>
                </c:pt>
                <c:pt idx="78">
                  <c:v>11.927283533571856</c:v>
                </c:pt>
                <c:pt idx="79">
                  <c:v>11.466056700635757</c:v>
                </c:pt>
                <c:pt idx="80">
                  <c:v>11.8753419470924</c:v>
                </c:pt>
                <c:pt idx="81">
                  <c:v>8.5944463150793204</c:v>
                </c:pt>
                <c:pt idx="82">
                  <c:v>9.8419638882585474</c:v>
                </c:pt>
                <c:pt idx="83">
                  <c:v>12.216389182738528</c:v>
                </c:pt>
                <c:pt idx="84">
                  <c:v>10.781247177632341</c:v>
                </c:pt>
                <c:pt idx="85">
                  <c:v>11.611161048152978</c:v>
                </c:pt>
                <c:pt idx="86">
                  <c:v>11.311184670933992</c:v>
                </c:pt>
                <c:pt idx="87">
                  <c:v>14.677745701876589</c:v>
                </c:pt>
                <c:pt idx="88">
                  <c:v>16.607691371887444</c:v>
                </c:pt>
                <c:pt idx="89">
                  <c:v>19.919206909449507</c:v>
                </c:pt>
                <c:pt idx="90">
                  <c:v>26.653444813492353</c:v>
                </c:pt>
                <c:pt idx="91">
                  <c:v>24.13754674526221</c:v>
                </c:pt>
                <c:pt idx="92">
                  <c:v>17.988966830126749</c:v>
                </c:pt>
                <c:pt idx="93">
                  <c:v>17.996950406712514</c:v>
                </c:pt>
                <c:pt idx="94">
                  <c:v>18.802293111266728</c:v>
                </c:pt>
                <c:pt idx="95">
                  <c:v>17.203719116949753</c:v>
                </c:pt>
                <c:pt idx="96">
                  <c:v>14.382116323950736</c:v>
                </c:pt>
                <c:pt idx="97">
                  <c:v>13.266324395667439</c:v>
                </c:pt>
                <c:pt idx="98">
                  <c:v>12.826548088403246</c:v>
                </c:pt>
                <c:pt idx="99">
                  <c:v>12.826548088403246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91-41A4-A3D4-20A29C9A5939}"/>
            </c:ext>
          </c:extLst>
        </c:ser>
        <c:ser>
          <c:idx val="1"/>
          <c:order val="1"/>
          <c:tx>
            <c:strRef>
              <c:f>'BA acc'!$C$1</c:f>
              <c:strCache>
                <c:ptCount val="1"/>
                <c:pt idx="0">
                  <c:v>EEL</c:v>
                </c:pt>
              </c:strCache>
            </c:strRef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'BA acc'!$A$2:$A$102</c:f>
              <c:numCache>
                <c:formatCode>0.0</c:formatCode>
                <c:ptCount val="101"/>
                <c:pt idx="0">
                  <c:v>0</c:v>
                </c:pt>
                <c:pt idx="1">
                  <c:v>1.01010101010101E-2</c:v>
                </c:pt>
                <c:pt idx="2">
                  <c:v>2.02020202020202E-2</c:v>
                </c:pt>
                <c:pt idx="3">
                  <c:v>3.03030303030303E-2</c:v>
                </c:pt>
                <c:pt idx="4">
                  <c:v>4.0404040404040401E-2</c:v>
                </c:pt>
                <c:pt idx="5">
                  <c:v>5.0505050505050497E-2</c:v>
                </c:pt>
                <c:pt idx="6">
                  <c:v>6.0606060606060601E-2</c:v>
                </c:pt>
                <c:pt idx="7">
                  <c:v>7.0707070707070704E-2</c:v>
                </c:pt>
                <c:pt idx="8">
                  <c:v>8.0808080808080801E-2</c:v>
                </c:pt>
                <c:pt idx="9">
                  <c:v>9.0909090909090898E-2</c:v>
                </c:pt>
                <c:pt idx="10">
                  <c:v>0.10101010101010099</c:v>
                </c:pt>
                <c:pt idx="11">
                  <c:v>0.11111111111111099</c:v>
                </c:pt>
                <c:pt idx="12">
                  <c:v>0.12121212121212099</c:v>
                </c:pt>
                <c:pt idx="13">
                  <c:v>0.13131313131313099</c:v>
                </c:pt>
                <c:pt idx="14">
                  <c:v>0.14141414141414099</c:v>
                </c:pt>
                <c:pt idx="15">
                  <c:v>0.15151515151515199</c:v>
                </c:pt>
                <c:pt idx="16">
                  <c:v>0.16161616161616199</c:v>
                </c:pt>
                <c:pt idx="17">
                  <c:v>0.17171717171717199</c:v>
                </c:pt>
                <c:pt idx="18">
                  <c:v>0.18181818181818199</c:v>
                </c:pt>
                <c:pt idx="19">
                  <c:v>0.19191919191919199</c:v>
                </c:pt>
                <c:pt idx="20">
                  <c:v>0.20202020202020199</c:v>
                </c:pt>
                <c:pt idx="21">
                  <c:v>0.21212121212121199</c:v>
                </c:pt>
                <c:pt idx="22">
                  <c:v>0.22222222222222199</c:v>
                </c:pt>
                <c:pt idx="23">
                  <c:v>0.23232323232323199</c:v>
                </c:pt>
                <c:pt idx="24">
                  <c:v>0.24242424242424199</c:v>
                </c:pt>
                <c:pt idx="25">
                  <c:v>0.25252525252525299</c:v>
                </c:pt>
                <c:pt idx="26">
                  <c:v>0.26262626262626299</c:v>
                </c:pt>
                <c:pt idx="27">
                  <c:v>0.27272727272727298</c:v>
                </c:pt>
                <c:pt idx="28">
                  <c:v>0.28282828282828298</c:v>
                </c:pt>
                <c:pt idx="29">
                  <c:v>0.29292929292929298</c:v>
                </c:pt>
                <c:pt idx="30">
                  <c:v>0.30303030303030298</c:v>
                </c:pt>
                <c:pt idx="31">
                  <c:v>0.31313131313131298</c:v>
                </c:pt>
                <c:pt idx="32">
                  <c:v>0.32323232323232298</c:v>
                </c:pt>
                <c:pt idx="33">
                  <c:v>0.33333333333333298</c:v>
                </c:pt>
                <c:pt idx="34">
                  <c:v>0.34343434343434298</c:v>
                </c:pt>
                <c:pt idx="35">
                  <c:v>0.35353535353535398</c:v>
                </c:pt>
                <c:pt idx="36">
                  <c:v>0.36363636363636398</c:v>
                </c:pt>
                <c:pt idx="37">
                  <c:v>0.37373737373737398</c:v>
                </c:pt>
                <c:pt idx="38">
                  <c:v>0.38383838383838398</c:v>
                </c:pt>
                <c:pt idx="39">
                  <c:v>0.39393939393939398</c:v>
                </c:pt>
                <c:pt idx="40">
                  <c:v>0.40404040404040398</c:v>
                </c:pt>
                <c:pt idx="41">
                  <c:v>0.41414141414141398</c:v>
                </c:pt>
                <c:pt idx="42">
                  <c:v>0.42424242424242398</c:v>
                </c:pt>
                <c:pt idx="43">
                  <c:v>0.43434343434343398</c:v>
                </c:pt>
                <c:pt idx="44">
                  <c:v>0.44444444444444398</c:v>
                </c:pt>
                <c:pt idx="45">
                  <c:v>0.45454545454545497</c:v>
                </c:pt>
                <c:pt idx="46">
                  <c:v>0.46464646464646497</c:v>
                </c:pt>
                <c:pt idx="47">
                  <c:v>0.47474747474747497</c:v>
                </c:pt>
                <c:pt idx="48">
                  <c:v>0.48484848484848497</c:v>
                </c:pt>
                <c:pt idx="49">
                  <c:v>0.49494949494949497</c:v>
                </c:pt>
                <c:pt idx="50">
                  <c:v>0.50505050505050497</c:v>
                </c:pt>
                <c:pt idx="51">
                  <c:v>0.51515151515151503</c:v>
                </c:pt>
                <c:pt idx="52">
                  <c:v>0.52525252525252497</c:v>
                </c:pt>
                <c:pt idx="53">
                  <c:v>0.53535353535353503</c:v>
                </c:pt>
                <c:pt idx="54">
                  <c:v>0.54545454545454497</c:v>
                </c:pt>
                <c:pt idx="55">
                  <c:v>0.55555555555555602</c:v>
                </c:pt>
                <c:pt idx="56">
                  <c:v>0.56565656565656597</c:v>
                </c:pt>
                <c:pt idx="57">
                  <c:v>0.57575757575757602</c:v>
                </c:pt>
                <c:pt idx="58">
                  <c:v>0.58585858585858597</c:v>
                </c:pt>
                <c:pt idx="59">
                  <c:v>0.59595959595959602</c:v>
                </c:pt>
                <c:pt idx="60">
                  <c:v>0.60606060606060597</c:v>
                </c:pt>
                <c:pt idx="61">
                  <c:v>0.61616161616161602</c:v>
                </c:pt>
                <c:pt idx="62">
                  <c:v>0.62626262626262597</c:v>
                </c:pt>
                <c:pt idx="63">
                  <c:v>0.63636363636363602</c:v>
                </c:pt>
                <c:pt idx="64">
                  <c:v>0.64646464646464696</c:v>
                </c:pt>
                <c:pt idx="65">
                  <c:v>0.65656565656565702</c:v>
                </c:pt>
                <c:pt idx="66">
                  <c:v>0.66666666666666696</c:v>
                </c:pt>
                <c:pt idx="67">
                  <c:v>0.67676767676767702</c:v>
                </c:pt>
                <c:pt idx="68">
                  <c:v>0.68686868686868696</c:v>
                </c:pt>
                <c:pt idx="69">
                  <c:v>0.69696969696969702</c:v>
                </c:pt>
                <c:pt idx="70">
                  <c:v>0.70707070707070696</c:v>
                </c:pt>
                <c:pt idx="71">
                  <c:v>0.71717171717171702</c:v>
                </c:pt>
                <c:pt idx="72">
                  <c:v>0.72727272727272696</c:v>
                </c:pt>
                <c:pt idx="73">
                  <c:v>0.73737373737373701</c:v>
                </c:pt>
                <c:pt idx="74">
                  <c:v>0.74747474747474796</c:v>
                </c:pt>
                <c:pt idx="75">
                  <c:v>0.75757575757575801</c:v>
                </c:pt>
                <c:pt idx="76">
                  <c:v>0.76767676767676796</c:v>
                </c:pt>
                <c:pt idx="77">
                  <c:v>0.77777777777777801</c:v>
                </c:pt>
                <c:pt idx="78">
                  <c:v>0.78787878787878796</c:v>
                </c:pt>
                <c:pt idx="79">
                  <c:v>0.79797979797979801</c:v>
                </c:pt>
                <c:pt idx="80">
                  <c:v>0.80808080808080796</c:v>
                </c:pt>
                <c:pt idx="81">
                  <c:v>0.81818181818181801</c:v>
                </c:pt>
                <c:pt idx="82">
                  <c:v>0.82828282828282795</c:v>
                </c:pt>
                <c:pt idx="83">
                  <c:v>0.83838383838383801</c:v>
                </c:pt>
                <c:pt idx="84">
                  <c:v>0.84848484848484895</c:v>
                </c:pt>
                <c:pt idx="85">
                  <c:v>0.85858585858585901</c:v>
                </c:pt>
                <c:pt idx="86">
                  <c:v>0.86868686868686895</c:v>
                </c:pt>
                <c:pt idx="87">
                  <c:v>0.87878787878787901</c:v>
                </c:pt>
                <c:pt idx="88">
                  <c:v>0.88888888888888895</c:v>
                </c:pt>
                <c:pt idx="89">
                  <c:v>0.89898989898989901</c:v>
                </c:pt>
                <c:pt idx="90">
                  <c:v>0.90909090909090895</c:v>
                </c:pt>
                <c:pt idx="91">
                  <c:v>0.919191919191919</c:v>
                </c:pt>
                <c:pt idx="92">
                  <c:v>0.92929292929292895</c:v>
                </c:pt>
                <c:pt idx="93">
                  <c:v>0.939393939393939</c:v>
                </c:pt>
                <c:pt idx="94">
                  <c:v>0.94949494949494995</c:v>
                </c:pt>
                <c:pt idx="95">
                  <c:v>0.95959595959596</c:v>
                </c:pt>
                <c:pt idx="96">
                  <c:v>0.96969696969696995</c:v>
                </c:pt>
                <c:pt idx="97">
                  <c:v>0.97979797979798</c:v>
                </c:pt>
                <c:pt idx="98">
                  <c:v>0.98989898989898994</c:v>
                </c:pt>
                <c:pt idx="99">
                  <c:v>1</c:v>
                </c:pt>
                <c:pt idx="100">
                  <c:v>1.0009999999999999</c:v>
                </c:pt>
              </c:numCache>
            </c:numRef>
          </c:cat>
          <c:val>
            <c:numRef>
              <c:f>'BA acc'!$C$2:$C$102</c:f>
              <c:numCache>
                <c:formatCode>0.00</c:formatCode>
                <c:ptCount val="101"/>
                <c:pt idx="0">
                  <c:v>19.096881007313048</c:v>
                </c:pt>
                <c:pt idx="1">
                  <c:v>19.096881007313048</c:v>
                </c:pt>
                <c:pt idx="2">
                  <c:v>12.362443902445818</c:v>
                </c:pt>
                <c:pt idx="3">
                  <c:v>11.564840556760666</c:v>
                </c:pt>
                <c:pt idx="4">
                  <c:v>11.200857370598454</c:v>
                </c:pt>
                <c:pt idx="5">
                  <c:v>10.326279736020878</c:v>
                </c:pt>
                <c:pt idx="6">
                  <c:v>10.570605357518142</c:v>
                </c:pt>
                <c:pt idx="7">
                  <c:v>10.689466796974349</c:v>
                </c:pt>
                <c:pt idx="8">
                  <c:v>12.287318866038584</c:v>
                </c:pt>
                <c:pt idx="9">
                  <c:v>10.568537861820529</c:v>
                </c:pt>
                <c:pt idx="10">
                  <c:v>9.808057494094367</c:v>
                </c:pt>
                <c:pt idx="11">
                  <c:v>10.120623686777574</c:v>
                </c:pt>
                <c:pt idx="12">
                  <c:v>10.230644587812</c:v>
                </c:pt>
                <c:pt idx="13">
                  <c:v>10.493148301237328</c:v>
                </c:pt>
                <c:pt idx="14">
                  <c:v>10.105660998172587</c:v>
                </c:pt>
                <c:pt idx="15">
                  <c:v>10.498313736371735</c:v>
                </c:pt>
                <c:pt idx="16">
                  <c:v>10.918705753837818</c:v>
                </c:pt>
                <c:pt idx="17">
                  <c:v>10.915831584065861</c:v>
                </c:pt>
                <c:pt idx="18">
                  <c:v>10.58982620788615</c:v>
                </c:pt>
                <c:pt idx="19">
                  <c:v>9.5879432956023791</c:v>
                </c:pt>
                <c:pt idx="20">
                  <c:v>11.076411279743906</c:v>
                </c:pt>
                <c:pt idx="21">
                  <c:v>9.9052571985235911</c:v>
                </c:pt>
                <c:pt idx="22">
                  <c:v>11.742943022169241</c:v>
                </c:pt>
                <c:pt idx="23">
                  <c:v>10.726584190646458</c:v>
                </c:pt>
                <c:pt idx="24">
                  <c:v>10.29690956594485</c:v>
                </c:pt>
                <c:pt idx="25">
                  <c:v>10.473627871660705</c:v>
                </c:pt>
                <c:pt idx="26">
                  <c:v>10.110214888627509</c:v>
                </c:pt>
                <c:pt idx="27">
                  <c:v>11.721375395177484</c:v>
                </c:pt>
                <c:pt idx="28">
                  <c:v>10.205197067924503</c:v>
                </c:pt>
                <c:pt idx="29">
                  <c:v>10.627553862361534</c:v>
                </c:pt>
                <c:pt idx="30">
                  <c:v>11.18198521346145</c:v>
                </c:pt>
                <c:pt idx="31">
                  <c:v>10.604933477219483</c:v>
                </c:pt>
                <c:pt idx="32">
                  <c:v>10.375811790341253</c:v>
                </c:pt>
                <c:pt idx="33">
                  <c:v>11.153823014927484</c:v>
                </c:pt>
                <c:pt idx="34">
                  <c:v>10.67769768210786</c:v>
                </c:pt>
                <c:pt idx="35">
                  <c:v>10.285354949960256</c:v>
                </c:pt>
                <c:pt idx="36">
                  <c:v>10.462036905112603</c:v>
                </c:pt>
                <c:pt idx="37">
                  <c:v>11.430028657077983</c:v>
                </c:pt>
                <c:pt idx="38">
                  <c:v>10.788396766655255</c:v>
                </c:pt>
                <c:pt idx="39">
                  <c:v>11.926180339144347</c:v>
                </c:pt>
                <c:pt idx="40">
                  <c:v>13.951898411415938</c:v>
                </c:pt>
                <c:pt idx="41">
                  <c:v>10.731668425216563</c:v>
                </c:pt>
                <c:pt idx="42">
                  <c:v>14.309264478944923</c:v>
                </c:pt>
                <c:pt idx="43">
                  <c:v>10.684480324922163</c:v>
                </c:pt>
                <c:pt idx="44">
                  <c:v>11.582124280984621</c:v>
                </c:pt>
                <c:pt idx="45">
                  <c:v>12.403524189898448</c:v>
                </c:pt>
                <c:pt idx="46">
                  <c:v>15.299751986098117</c:v>
                </c:pt>
                <c:pt idx="47">
                  <c:v>14.900982250888381</c:v>
                </c:pt>
                <c:pt idx="48">
                  <c:v>21.765240826911249</c:v>
                </c:pt>
                <c:pt idx="49">
                  <c:v>23.363596359934366</c:v>
                </c:pt>
                <c:pt idx="50">
                  <c:v>30.900417994639053</c:v>
                </c:pt>
                <c:pt idx="51">
                  <c:v>36.531659186215101</c:v>
                </c:pt>
                <c:pt idx="52">
                  <c:v>34.355120847760887</c:v>
                </c:pt>
                <c:pt idx="53">
                  <c:v>24.002832421198733</c:v>
                </c:pt>
                <c:pt idx="54">
                  <c:v>26.776179730211251</c:v>
                </c:pt>
                <c:pt idx="55">
                  <c:v>24.575534914478251</c:v>
                </c:pt>
                <c:pt idx="56">
                  <c:v>16.524759555409322</c:v>
                </c:pt>
                <c:pt idx="57">
                  <c:v>14.349122189599406</c:v>
                </c:pt>
                <c:pt idx="58">
                  <c:v>13.900460057233593</c:v>
                </c:pt>
                <c:pt idx="59">
                  <c:v>14.503024179900345</c:v>
                </c:pt>
                <c:pt idx="60">
                  <c:v>16.717444679423235</c:v>
                </c:pt>
                <c:pt idx="61">
                  <c:v>16.336570439713427</c:v>
                </c:pt>
                <c:pt idx="62">
                  <c:v>13.060702363412034</c:v>
                </c:pt>
                <c:pt idx="63">
                  <c:v>13.340808438238758</c:v>
                </c:pt>
                <c:pt idx="64">
                  <c:v>12.785854321677382</c:v>
                </c:pt>
                <c:pt idx="65">
                  <c:v>10.942250074230188</c:v>
                </c:pt>
                <c:pt idx="66">
                  <c:v>13.547089338044197</c:v>
                </c:pt>
                <c:pt idx="67">
                  <c:v>14.53123251242444</c:v>
                </c:pt>
                <c:pt idx="68">
                  <c:v>13.759082389580731</c:v>
                </c:pt>
                <c:pt idx="69">
                  <c:v>13.300160089219716</c:v>
                </c:pt>
                <c:pt idx="70">
                  <c:v>14.027872713005868</c:v>
                </c:pt>
                <c:pt idx="71">
                  <c:v>14.761667955269258</c:v>
                </c:pt>
                <c:pt idx="72">
                  <c:v>13.391022251118438</c:v>
                </c:pt>
                <c:pt idx="73">
                  <c:v>12.222467841059677</c:v>
                </c:pt>
                <c:pt idx="74">
                  <c:v>15.367419576953068</c:v>
                </c:pt>
                <c:pt idx="75">
                  <c:v>13.5582676512366</c:v>
                </c:pt>
                <c:pt idx="76">
                  <c:v>9.3562174917537906</c:v>
                </c:pt>
                <c:pt idx="77">
                  <c:v>9.3910254215590712</c:v>
                </c:pt>
                <c:pt idx="78">
                  <c:v>10.319394639414293</c:v>
                </c:pt>
                <c:pt idx="79">
                  <c:v>10.844527607168766</c:v>
                </c:pt>
                <c:pt idx="80">
                  <c:v>13.408913756779832</c:v>
                </c:pt>
                <c:pt idx="81">
                  <c:v>13.606725797272041</c:v>
                </c:pt>
                <c:pt idx="82">
                  <c:v>11.860799622676256</c:v>
                </c:pt>
                <c:pt idx="83">
                  <c:v>14.099600005573356</c:v>
                </c:pt>
                <c:pt idx="84">
                  <c:v>17.880244714334413</c:v>
                </c:pt>
                <c:pt idx="85">
                  <c:v>24.504412774979173</c:v>
                </c:pt>
                <c:pt idx="86">
                  <c:v>24.035802966337275</c:v>
                </c:pt>
                <c:pt idx="87">
                  <c:v>24.342670631868447</c:v>
                </c:pt>
                <c:pt idx="88">
                  <c:v>23.134026526036397</c:v>
                </c:pt>
                <c:pt idx="89">
                  <c:v>20.280963602875314</c:v>
                </c:pt>
                <c:pt idx="90">
                  <c:v>15.527383962662284</c:v>
                </c:pt>
                <c:pt idx="91">
                  <c:v>15.557248512599351</c:v>
                </c:pt>
                <c:pt idx="92">
                  <c:v>11.817660744226657</c:v>
                </c:pt>
                <c:pt idx="93">
                  <c:v>13.960204006667524</c:v>
                </c:pt>
                <c:pt idx="94">
                  <c:v>14.958738219707493</c:v>
                </c:pt>
                <c:pt idx="95">
                  <c:v>20.354260728660964</c:v>
                </c:pt>
                <c:pt idx="96">
                  <c:v>19.34967390586695</c:v>
                </c:pt>
                <c:pt idx="97">
                  <c:v>21.582827325995964</c:v>
                </c:pt>
                <c:pt idx="98">
                  <c:v>20.14135281490292</c:v>
                </c:pt>
                <c:pt idx="99">
                  <c:v>20.14135281490292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91-41A4-A3D4-20A29C9A59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5886335"/>
        <c:axId val="1765884671"/>
      </c:lineChart>
      <c:catAx>
        <c:axId val="17658863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Normalised time (0-1)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65884671"/>
        <c:crosses val="autoZero"/>
        <c:auto val="1"/>
        <c:lblAlgn val="ctr"/>
        <c:lblOffset val="100"/>
        <c:tickLblSkip val="10"/>
        <c:tickMarkSkip val="1"/>
        <c:noMultiLvlLbl val="1"/>
      </c:catAx>
      <c:valAx>
        <c:axId val="176588467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Mean acceleration Magnitude (m/s²)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65886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 Plot'!$I$1</c:f>
              <c:strCache>
                <c:ptCount val="1"/>
                <c:pt idx="0">
                  <c:v>Eel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'Bar Plot'!$H$2:$H$4</c:f>
              <c:strCache>
                <c:ptCount val="3"/>
                <c:pt idx="0">
                  <c:v>Injection to Nadir</c:v>
                </c:pt>
                <c:pt idx="1">
                  <c:v>Nadir to Tailwater</c:v>
                </c:pt>
                <c:pt idx="2">
                  <c:v>Total Passage Duration</c:v>
                </c:pt>
              </c:strCache>
            </c:strRef>
          </c:cat>
          <c:val>
            <c:numRef>
              <c:f>'Bar Plot'!$I$2:$I$4</c:f>
              <c:numCache>
                <c:formatCode>0</c:formatCode>
                <c:ptCount val="3"/>
                <c:pt idx="0">
                  <c:v>13.193333333333277</c:v>
                </c:pt>
                <c:pt idx="1">
                  <c:v>8.0150000000001658</c:v>
                </c:pt>
                <c:pt idx="2">
                  <c:v>21.208333333333442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18-4449-BB23-521980229C21}"/>
            </c:ext>
          </c:extLst>
        </c:ser>
        <c:ser>
          <c:idx val="1"/>
          <c:order val="1"/>
          <c:tx>
            <c:strRef>
              <c:f>'Bar Plot'!$J$1</c:f>
              <c:strCache>
                <c:ptCount val="1"/>
                <c:pt idx="0">
                  <c:v>BDS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'Bar Plot'!$H$2:$H$4</c:f>
              <c:strCache>
                <c:ptCount val="3"/>
                <c:pt idx="0">
                  <c:v>Injection to Nadir</c:v>
                </c:pt>
                <c:pt idx="1">
                  <c:v>Nadir to Tailwater</c:v>
                </c:pt>
                <c:pt idx="2">
                  <c:v>Total Passage Duration</c:v>
                </c:pt>
              </c:strCache>
            </c:strRef>
          </c:cat>
          <c:val>
            <c:numRef>
              <c:f>'Bar Plot'!$J$2:$J$4</c:f>
              <c:numCache>
                <c:formatCode>0</c:formatCode>
                <c:ptCount val="3"/>
                <c:pt idx="0">
                  <c:v>17.910209999999985</c:v>
                </c:pt>
                <c:pt idx="1">
                  <c:v>8.3638000000000119</c:v>
                </c:pt>
                <c:pt idx="2">
                  <c:v>26.274009999999997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18-4449-BB23-521980229C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0"/>
        <c:axId val="442268079"/>
        <c:axId val="442268495"/>
      </c:barChart>
      <c:catAx>
        <c:axId val="4422680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268495"/>
        <c:crosses val="autoZero"/>
        <c:auto val="1"/>
        <c:lblAlgn val="ctr"/>
        <c:lblOffset val="100"/>
        <c:noMultiLvlLbl val="0"/>
      </c:catAx>
      <c:valAx>
        <c:axId val="44226849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solidFill>
                      <a:sysClr val="windowText" lastClr="000000"/>
                    </a:solidFill>
                  </a:rPr>
                  <a:t>Duration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268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Acceleration (changed x axis to time instead of mean like in the video)</a:t>
            </a:r>
            <a:endParaRPr lang="en-GB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Difference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'BA acc'!$A$2:$A$101</c:f>
              <c:numCache>
                <c:formatCode>0.0</c:formatCode>
                <c:ptCount val="100"/>
                <c:pt idx="0">
                  <c:v>0</c:v>
                </c:pt>
                <c:pt idx="1">
                  <c:v>1.01010101010101E-2</c:v>
                </c:pt>
                <c:pt idx="2">
                  <c:v>2.02020202020202E-2</c:v>
                </c:pt>
                <c:pt idx="3">
                  <c:v>3.03030303030303E-2</c:v>
                </c:pt>
                <c:pt idx="4">
                  <c:v>4.0404040404040401E-2</c:v>
                </c:pt>
                <c:pt idx="5">
                  <c:v>5.0505050505050497E-2</c:v>
                </c:pt>
                <c:pt idx="6">
                  <c:v>6.0606060606060601E-2</c:v>
                </c:pt>
                <c:pt idx="7">
                  <c:v>7.0707070707070704E-2</c:v>
                </c:pt>
                <c:pt idx="8">
                  <c:v>8.0808080808080801E-2</c:v>
                </c:pt>
                <c:pt idx="9">
                  <c:v>9.0909090909090898E-2</c:v>
                </c:pt>
                <c:pt idx="10">
                  <c:v>0.10101010101010099</c:v>
                </c:pt>
                <c:pt idx="11">
                  <c:v>0.11111111111111099</c:v>
                </c:pt>
                <c:pt idx="12">
                  <c:v>0.12121212121212099</c:v>
                </c:pt>
                <c:pt idx="13">
                  <c:v>0.13131313131313099</c:v>
                </c:pt>
                <c:pt idx="14">
                  <c:v>0.14141414141414099</c:v>
                </c:pt>
                <c:pt idx="15">
                  <c:v>0.15151515151515199</c:v>
                </c:pt>
                <c:pt idx="16">
                  <c:v>0.16161616161616199</c:v>
                </c:pt>
                <c:pt idx="17">
                  <c:v>0.17171717171717199</c:v>
                </c:pt>
                <c:pt idx="18">
                  <c:v>0.18181818181818199</c:v>
                </c:pt>
                <c:pt idx="19">
                  <c:v>0.19191919191919199</c:v>
                </c:pt>
                <c:pt idx="20">
                  <c:v>0.20202020202020199</c:v>
                </c:pt>
                <c:pt idx="21">
                  <c:v>0.21212121212121199</c:v>
                </c:pt>
                <c:pt idx="22">
                  <c:v>0.22222222222222199</c:v>
                </c:pt>
                <c:pt idx="23">
                  <c:v>0.23232323232323199</c:v>
                </c:pt>
                <c:pt idx="24">
                  <c:v>0.24242424242424199</c:v>
                </c:pt>
                <c:pt idx="25">
                  <c:v>0.25252525252525299</c:v>
                </c:pt>
                <c:pt idx="26">
                  <c:v>0.26262626262626299</c:v>
                </c:pt>
                <c:pt idx="27">
                  <c:v>0.27272727272727298</c:v>
                </c:pt>
                <c:pt idx="28">
                  <c:v>0.28282828282828298</c:v>
                </c:pt>
                <c:pt idx="29">
                  <c:v>0.29292929292929298</c:v>
                </c:pt>
                <c:pt idx="30">
                  <c:v>0.30303030303030298</c:v>
                </c:pt>
                <c:pt idx="31">
                  <c:v>0.31313131313131298</c:v>
                </c:pt>
                <c:pt idx="32">
                  <c:v>0.32323232323232298</c:v>
                </c:pt>
                <c:pt idx="33">
                  <c:v>0.33333333333333298</c:v>
                </c:pt>
                <c:pt idx="34">
                  <c:v>0.34343434343434298</c:v>
                </c:pt>
                <c:pt idx="35">
                  <c:v>0.35353535353535398</c:v>
                </c:pt>
                <c:pt idx="36">
                  <c:v>0.36363636363636398</c:v>
                </c:pt>
                <c:pt idx="37">
                  <c:v>0.37373737373737398</c:v>
                </c:pt>
                <c:pt idx="38">
                  <c:v>0.38383838383838398</c:v>
                </c:pt>
                <c:pt idx="39">
                  <c:v>0.39393939393939398</c:v>
                </c:pt>
                <c:pt idx="40">
                  <c:v>0.40404040404040398</c:v>
                </c:pt>
                <c:pt idx="41">
                  <c:v>0.41414141414141398</c:v>
                </c:pt>
                <c:pt idx="42">
                  <c:v>0.42424242424242398</c:v>
                </c:pt>
                <c:pt idx="43">
                  <c:v>0.43434343434343398</c:v>
                </c:pt>
                <c:pt idx="44">
                  <c:v>0.44444444444444398</c:v>
                </c:pt>
                <c:pt idx="45">
                  <c:v>0.45454545454545497</c:v>
                </c:pt>
                <c:pt idx="46">
                  <c:v>0.46464646464646497</c:v>
                </c:pt>
                <c:pt idx="47">
                  <c:v>0.47474747474747497</c:v>
                </c:pt>
                <c:pt idx="48">
                  <c:v>0.48484848484848497</c:v>
                </c:pt>
                <c:pt idx="49">
                  <c:v>0.49494949494949497</c:v>
                </c:pt>
                <c:pt idx="50">
                  <c:v>0.50505050505050497</c:v>
                </c:pt>
                <c:pt idx="51">
                  <c:v>0.51515151515151503</c:v>
                </c:pt>
                <c:pt idx="52">
                  <c:v>0.52525252525252497</c:v>
                </c:pt>
                <c:pt idx="53">
                  <c:v>0.53535353535353503</c:v>
                </c:pt>
                <c:pt idx="54">
                  <c:v>0.54545454545454497</c:v>
                </c:pt>
                <c:pt idx="55">
                  <c:v>0.55555555555555602</c:v>
                </c:pt>
                <c:pt idx="56">
                  <c:v>0.56565656565656597</c:v>
                </c:pt>
                <c:pt idx="57">
                  <c:v>0.57575757575757602</c:v>
                </c:pt>
                <c:pt idx="58">
                  <c:v>0.58585858585858597</c:v>
                </c:pt>
                <c:pt idx="59">
                  <c:v>0.59595959595959602</c:v>
                </c:pt>
                <c:pt idx="60">
                  <c:v>0.60606060606060597</c:v>
                </c:pt>
                <c:pt idx="61">
                  <c:v>0.61616161616161602</c:v>
                </c:pt>
                <c:pt idx="62">
                  <c:v>0.62626262626262597</c:v>
                </c:pt>
                <c:pt idx="63">
                  <c:v>0.63636363636363602</c:v>
                </c:pt>
                <c:pt idx="64">
                  <c:v>0.64646464646464696</c:v>
                </c:pt>
                <c:pt idx="65">
                  <c:v>0.65656565656565702</c:v>
                </c:pt>
                <c:pt idx="66">
                  <c:v>0.66666666666666696</c:v>
                </c:pt>
                <c:pt idx="67">
                  <c:v>0.67676767676767702</c:v>
                </c:pt>
                <c:pt idx="68">
                  <c:v>0.68686868686868696</c:v>
                </c:pt>
                <c:pt idx="69">
                  <c:v>0.69696969696969702</c:v>
                </c:pt>
                <c:pt idx="70">
                  <c:v>0.70707070707070696</c:v>
                </c:pt>
                <c:pt idx="71">
                  <c:v>0.71717171717171702</c:v>
                </c:pt>
                <c:pt idx="72">
                  <c:v>0.72727272727272696</c:v>
                </c:pt>
                <c:pt idx="73">
                  <c:v>0.73737373737373701</c:v>
                </c:pt>
                <c:pt idx="74">
                  <c:v>0.74747474747474796</c:v>
                </c:pt>
                <c:pt idx="75">
                  <c:v>0.75757575757575801</c:v>
                </c:pt>
                <c:pt idx="76">
                  <c:v>0.76767676767676796</c:v>
                </c:pt>
                <c:pt idx="77">
                  <c:v>0.77777777777777801</c:v>
                </c:pt>
                <c:pt idx="78">
                  <c:v>0.78787878787878796</c:v>
                </c:pt>
                <c:pt idx="79">
                  <c:v>0.79797979797979801</c:v>
                </c:pt>
                <c:pt idx="80">
                  <c:v>0.80808080808080796</c:v>
                </c:pt>
                <c:pt idx="81">
                  <c:v>0.81818181818181801</c:v>
                </c:pt>
                <c:pt idx="82">
                  <c:v>0.82828282828282795</c:v>
                </c:pt>
                <c:pt idx="83">
                  <c:v>0.83838383838383801</c:v>
                </c:pt>
                <c:pt idx="84">
                  <c:v>0.84848484848484895</c:v>
                </c:pt>
                <c:pt idx="85">
                  <c:v>0.85858585858585901</c:v>
                </c:pt>
                <c:pt idx="86">
                  <c:v>0.86868686868686895</c:v>
                </c:pt>
                <c:pt idx="87">
                  <c:v>0.87878787878787901</c:v>
                </c:pt>
                <c:pt idx="88">
                  <c:v>0.88888888888888895</c:v>
                </c:pt>
                <c:pt idx="89">
                  <c:v>0.89898989898989901</c:v>
                </c:pt>
                <c:pt idx="90">
                  <c:v>0.90909090909090895</c:v>
                </c:pt>
                <c:pt idx="91">
                  <c:v>0.919191919191919</c:v>
                </c:pt>
                <c:pt idx="92">
                  <c:v>0.92929292929292895</c:v>
                </c:pt>
                <c:pt idx="93">
                  <c:v>0.939393939393939</c:v>
                </c:pt>
                <c:pt idx="94">
                  <c:v>0.94949494949494995</c:v>
                </c:pt>
                <c:pt idx="95">
                  <c:v>0.95959595959596</c:v>
                </c:pt>
                <c:pt idx="96">
                  <c:v>0.96969696969696995</c:v>
                </c:pt>
                <c:pt idx="97">
                  <c:v>0.97979797979798</c:v>
                </c:pt>
                <c:pt idx="98">
                  <c:v>0.98989898989898994</c:v>
                </c:pt>
                <c:pt idx="99">
                  <c:v>1</c:v>
                </c:pt>
              </c:numCache>
            </c:numRef>
          </c:xVal>
          <c:yVal>
            <c:numRef>
              <c:f>'BA acc'!$D$2:$D$101</c:f>
              <c:numCache>
                <c:formatCode>0.00</c:formatCode>
                <c:ptCount val="100"/>
                <c:pt idx="0">
                  <c:v>-0.64347676797716957</c:v>
                </c:pt>
                <c:pt idx="1">
                  <c:v>-0.64347676797716957</c:v>
                </c:pt>
                <c:pt idx="2">
                  <c:v>-1.8007438999392562</c:v>
                </c:pt>
                <c:pt idx="3">
                  <c:v>-0.32925365953982855</c:v>
                </c:pt>
                <c:pt idx="4">
                  <c:v>-1.4752267049682022</c:v>
                </c:pt>
                <c:pt idx="5">
                  <c:v>-0.22928895520829684</c:v>
                </c:pt>
                <c:pt idx="6">
                  <c:v>-0.96480239952776081</c:v>
                </c:pt>
                <c:pt idx="7">
                  <c:v>-0.92262831878885265</c:v>
                </c:pt>
                <c:pt idx="8">
                  <c:v>-2.4680035112161818</c:v>
                </c:pt>
                <c:pt idx="9">
                  <c:v>-0.69957725277382288</c:v>
                </c:pt>
                <c:pt idx="10">
                  <c:v>-0.16700274908506429</c:v>
                </c:pt>
                <c:pt idx="11">
                  <c:v>-0.4923887274314378</c:v>
                </c:pt>
                <c:pt idx="12">
                  <c:v>-0.65785165925655953</c:v>
                </c:pt>
                <c:pt idx="13">
                  <c:v>-0.79199371249263883</c:v>
                </c:pt>
                <c:pt idx="14">
                  <c:v>-0.39241932628332776</c:v>
                </c:pt>
                <c:pt idx="15">
                  <c:v>-0.50292815362917764</c:v>
                </c:pt>
                <c:pt idx="16">
                  <c:v>-1.2425314606302198</c:v>
                </c:pt>
                <c:pt idx="17">
                  <c:v>-1.6052579669370868</c:v>
                </c:pt>
                <c:pt idx="18">
                  <c:v>-0.98628188421191432</c:v>
                </c:pt>
                <c:pt idx="19">
                  <c:v>-2.7240416225748021E-2</c:v>
                </c:pt>
                <c:pt idx="20">
                  <c:v>-1.3678089689292889</c:v>
                </c:pt>
                <c:pt idx="21">
                  <c:v>-0.34629417078337887</c:v>
                </c:pt>
                <c:pt idx="22">
                  <c:v>-1.9328962298589154</c:v>
                </c:pt>
                <c:pt idx="23">
                  <c:v>-1.0361927910889985</c:v>
                </c:pt>
                <c:pt idx="24">
                  <c:v>-0.53532330066343192</c:v>
                </c:pt>
                <c:pt idx="25">
                  <c:v>-0.82800467457414229</c:v>
                </c:pt>
                <c:pt idx="26">
                  <c:v>-0.75634326012108843</c:v>
                </c:pt>
                <c:pt idx="27">
                  <c:v>-2.2296782116102385</c:v>
                </c:pt>
                <c:pt idx="28">
                  <c:v>-1.149039304388074</c:v>
                </c:pt>
                <c:pt idx="29">
                  <c:v>-1.7574831888226612</c:v>
                </c:pt>
                <c:pt idx="30">
                  <c:v>-1.509954455107577</c:v>
                </c:pt>
                <c:pt idx="31">
                  <c:v>-1.1076141656316132</c:v>
                </c:pt>
                <c:pt idx="32">
                  <c:v>-0.26210383515199354</c:v>
                </c:pt>
                <c:pt idx="33">
                  <c:v>-1.0832377447385166</c:v>
                </c:pt>
                <c:pt idx="34">
                  <c:v>-0.66040110549133502</c:v>
                </c:pt>
                <c:pt idx="35">
                  <c:v>-0.33501712884509338</c:v>
                </c:pt>
                <c:pt idx="36">
                  <c:v>-1.008267896067343</c:v>
                </c:pt>
                <c:pt idx="37">
                  <c:v>-1.6617012553693478</c:v>
                </c:pt>
                <c:pt idx="38">
                  <c:v>-0.78450906832469869</c:v>
                </c:pt>
                <c:pt idx="39">
                  <c:v>-1.9867358678038602</c:v>
                </c:pt>
                <c:pt idx="40">
                  <c:v>-2.822343227859772</c:v>
                </c:pt>
                <c:pt idx="41">
                  <c:v>0.4605180922273977</c:v>
                </c:pt>
                <c:pt idx="42">
                  <c:v>-4.5958083600814632</c:v>
                </c:pt>
                <c:pt idx="43">
                  <c:v>7.0640232162192618E-2</c:v>
                </c:pt>
                <c:pt idx="44">
                  <c:v>-1.2427973904697396</c:v>
                </c:pt>
                <c:pt idx="45">
                  <c:v>-1.9745001326223566</c:v>
                </c:pt>
                <c:pt idx="46">
                  <c:v>-5.3186464766326154</c:v>
                </c:pt>
                <c:pt idx="47">
                  <c:v>-0.9316154182642542</c:v>
                </c:pt>
                <c:pt idx="48">
                  <c:v>-5.264524160756487</c:v>
                </c:pt>
                <c:pt idx="49">
                  <c:v>-5.4830284138411471</c:v>
                </c:pt>
                <c:pt idx="50">
                  <c:v>1.196603626632875</c:v>
                </c:pt>
                <c:pt idx="51">
                  <c:v>-4.0174114065298241</c:v>
                </c:pt>
                <c:pt idx="52">
                  <c:v>-15.298358294169617</c:v>
                </c:pt>
                <c:pt idx="53">
                  <c:v>-12.643164651298314</c:v>
                </c:pt>
                <c:pt idx="54">
                  <c:v>-15.900730038934951</c:v>
                </c:pt>
                <c:pt idx="55">
                  <c:v>-15.178465307608453</c:v>
                </c:pt>
                <c:pt idx="56">
                  <c:v>-5.8084353508400639</c:v>
                </c:pt>
                <c:pt idx="57">
                  <c:v>-2.2540011128047652</c:v>
                </c:pt>
                <c:pt idx="58">
                  <c:v>-3.1731902937290215</c:v>
                </c:pt>
                <c:pt idx="59">
                  <c:v>-1.5035366637334935</c:v>
                </c:pt>
                <c:pt idx="60">
                  <c:v>-3.5402676916470597</c:v>
                </c:pt>
                <c:pt idx="61">
                  <c:v>-3.0307105195964912</c:v>
                </c:pt>
                <c:pt idx="62">
                  <c:v>-0.86241128139924328</c:v>
                </c:pt>
                <c:pt idx="63">
                  <c:v>-2.7193777009960467</c:v>
                </c:pt>
                <c:pt idx="64">
                  <c:v>-1.7598284052167372</c:v>
                </c:pt>
                <c:pt idx="65">
                  <c:v>-1.1956485015523111</c:v>
                </c:pt>
                <c:pt idx="66">
                  <c:v>-0.61093216705949338</c:v>
                </c:pt>
                <c:pt idx="67">
                  <c:v>0.76297660478304152</c:v>
                </c:pt>
                <c:pt idx="68">
                  <c:v>-3.5151620839571454</c:v>
                </c:pt>
                <c:pt idx="69">
                  <c:v>-3.187306575056331</c:v>
                </c:pt>
                <c:pt idx="70">
                  <c:v>-1.0604092732906789</c:v>
                </c:pt>
                <c:pt idx="71">
                  <c:v>-2.0629925532662998</c:v>
                </c:pt>
                <c:pt idx="72">
                  <c:v>-2.579382302719452</c:v>
                </c:pt>
                <c:pt idx="73">
                  <c:v>2.6974289281875645</c:v>
                </c:pt>
                <c:pt idx="74">
                  <c:v>-1.0988134052037601</c:v>
                </c:pt>
                <c:pt idx="75">
                  <c:v>-0.96387623825517288</c:v>
                </c:pt>
                <c:pt idx="76">
                  <c:v>0.72883951418972792</c:v>
                </c:pt>
                <c:pt idx="77">
                  <c:v>1.808426416675859</c:v>
                </c:pt>
                <c:pt idx="78">
                  <c:v>1.6078888941575631</c:v>
                </c:pt>
                <c:pt idx="79">
                  <c:v>0.62152909346699126</c:v>
                </c:pt>
                <c:pt idx="80">
                  <c:v>-1.533571809687432</c:v>
                </c:pt>
                <c:pt idx="81">
                  <c:v>-5.0122794821927208</c:v>
                </c:pt>
                <c:pt idx="82">
                  <c:v>-2.0188357344177081</c:v>
                </c:pt>
                <c:pt idx="83">
                  <c:v>-1.8832108228348279</c:v>
                </c:pt>
                <c:pt idx="84">
                  <c:v>-7.0989975367020719</c:v>
                </c:pt>
                <c:pt idx="85">
                  <c:v>-12.893251726826195</c:v>
                </c:pt>
                <c:pt idx="86">
                  <c:v>-12.724618295403284</c:v>
                </c:pt>
                <c:pt idx="87">
                  <c:v>-9.6649249299918587</c:v>
                </c:pt>
                <c:pt idx="88">
                  <c:v>-6.5263351541489527</c:v>
                </c:pt>
                <c:pt idx="89">
                  <c:v>-0.36175669342580719</c:v>
                </c:pt>
                <c:pt idx="90">
                  <c:v>11.126060850830068</c:v>
                </c:pt>
                <c:pt idx="91">
                  <c:v>8.5802982326628587</c:v>
                </c:pt>
                <c:pt idx="92">
                  <c:v>6.1713060859000919</c:v>
                </c:pt>
                <c:pt idx="93">
                  <c:v>4.03674640004499</c:v>
                </c:pt>
                <c:pt idx="94">
                  <c:v>3.8435548915592346</c:v>
                </c:pt>
                <c:pt idx="95">
                  <c:v>-3.1505416117112119</c:v>
                </c:pt>
                <c:pt idx="96">
                  <c:v>-4.9675575819162141</c:v>
                </c:pt>
                <c:pt idx="97">
                  <c:v>-8.3165029303285252</c:v>
                </c:pt>
                <c:pt idx="98">
                  <c:v>-7.3148047264996734</c:v>
                </c:pt>
                <c:pt idx="99">
                  <c:v>-7.3148047264996734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E9-4C38-9CD6-11FEAA14074F}"/>
            </c:ext>
          </c:extLst>
        </c:ser>
        <c:ser>
          <c:idx val="1"/>
          <c:order val="1"/>
          <c:tx>
            <c:strRef>
              <c:f>'BA acc'!$I$19</c:f>
              <c:strCache>
                <c:ptCount val="1"/>
                <c:pt idx="0">
                  <c:v>Lower LOA</c:v>
                </c:pt>
              </c:strCache>
            </c:strRef>
          </c:tx>
          <c:spPr>
            <a:ln w="254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'BA acc'!$G$19:$G$20</c:f>
              <c:numCache>
                <c:formatCode>General</c:formatCode>
                <c:ptCount val="2"/>
                <c:pt idx="0">
                  <c:v>0</c:v>
                </c:pt>
                <c:pt idx="1">
                  <c:v>40</c:v>
                </c:pt>
              </c:numCache>
            </c:numRef>
          </c:xVal>
          <c:yVal>
            <c:numRef>
              <c:f>'BA acc'!$H$19:$H$20</c:f>
              <c:numCache>
                <c:formatCode>General</c:formatCode>
                <c:ptCount val="2"/>
                <c:pt idx="0">
                  <c:v>-10.44</c:v>
                </c:pt>
                <c:pt idx="1">
                  <c:v>-10.44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3E9-4C38-9CD6-11FEAA14074F}"/>
            </c:ext>
          </c:extLst>
        </c:ser>
        <c:ser>
          <c:idx val="2"/>
          <c:order val="2"/>
          <c:tx>
            <c:strRef>
              <c:f>'BA acc'!$I$21</c:f>
              <c:strCache>
                <c:ptCount val="1"/>
                <c:pt idx="0">
                  <c:v>Upper LOA</c:v>
                </c:pt>
              </c:strCache>
            </c:strRef>
          </c:tx>
          <c:spPr>
            <a:ln w="254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'BA acc'!$G$21:$G$22</c:f>
              <c:numCache>
                <c:formatCode>General</c:formatCode>
                <c:ptCount val="2"/>
                <c:pt idx="0">
                  <c:v>0</c:v>
                </c:pt>
                <c:pt idx="1">
                  <c:v>40</c:v>
                </c:pt>
              </c:numCache>
            </c:numRef>
          </c:xVal>
          <c:yVal>
            <c:numRef>
              <c:f>'BA acc'!$H$21:$H$22</c:f>
              <c:numCache>
                <c:formatCode>General</c:formatCode>
                <c:ptCount val="2"/>
                <c:pt idx="0">
                  <c:v>6.08</c:v>
                </c:pt>
                <c:pt idx="1">
                  <c:v>6.08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3E9-4C38-9CD6-11FEAA14074F}"/>
            </c:ext>
          </c:extLst>
        </c:ser>
        <c:ser>
          <c:idx val="3"/>
          <c:order val="3"/>
          <c:tx>
            <c:strRef>
              <c:f>'BA acc'!$I$23</c:f>
              <c:strCache>
                <c:ptCount val="1"/>
                <c:pt idx="0">
                  <c:v>Bias</c:v>
                </c:pt>
              </c:strCache>
            </c:strRef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'BA acc'!$G$23:$G$24</c:f>
              <c:numCache>
                <c:formatCode>General</c:formatCode>
                <c:ptCount val="2"/>
                <c:pt idx="0">
                  <c:v>0</c:v>
                </c:pt>
                <c:pt idx="1">
                  <c:v>40</c:v>
                </c:pt>
              </c:numCache>
            </c:numRef>
          </c:xVal>
          <c:yVal>
            <c:numRef>
              <c:f>'BA acc'!$H$23:$H$24</c:f>
              <c:numCache>
                <c:formatCode>General</c:formatCode>
                <c:ptCount val="2"/>
                <c:pt idx="0">
                  <c:v>-2.1800000000000002</c:v>
                </c:pt>
                <c:pt idx="1">
                  <c:v>-2.1800000000000002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3E9-4C38-9CD6-11FEAA140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4652751"/>
        <c:axId val="1734635279"/>
      </c:scatterChart>
      <c:valAx>
        <c:axId val="1734652751"/>
        <c:scaling>
          <c:orientation val="minMax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baseline="0">
                    <a:effectLst/>
                  </a:rPr>
                  <a:t>Normalised time (0-1)</a:t>
                </a:r>
                <a:endParaRPr lang="en-GB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4635279"/>
        <c:crosses val="autoZero"/>
        <c:crossBetween val="midCat"/>
        <c:majorUnit val="0.1"/>
      </c:valAx>
      <c:valAx>
        <c:axId val="1734635279"/>
        <c:scaling>
          <c:orientation val="minMax"/>
          <c:max val="2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Acceleration difference (m/s²)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46527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'BA acc'!$B$1</c:f>
              <c:strCache>
                <c:ptCount val="1"/>
                <c:pt idx="0">
                  <c:v>BDS</c:v>
                </c:pt>
              </c:strCache>
            </c:strRef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'BA acc'!$A$2:$A$102</c:f>
              <c:numCache>
                <c:formatCode>0.0</c:formatCode>
                <c:ptCount val="101"/>
                <c:pt idx="0">
                  <c:v>0</c:v>
                </c:pt>
                <c:pt idx="1">
                  <c:v>1.01010101010101E-2</c:v>
                </c:pt>
                <c:pt idx="2">
                  <c:v>2.02020202020202E-2</c:v>
                </c:pt>
                <c:pt idx="3">
                  <c:v>3.03030303030303E-2</c:v>
                </c:pt>
                <c:pt idx="4">
                  <c:v>4.0404040404040401E-2</c:v>
                </c:pt>
                <c:pt idx="5">
                  <c:v>5.0505050505050497E-2</c:v>
                </c:pt>
                <c:pt idx="6">
                  <c:v>6.0606060606060601E-2</c:v>
                </c:pt>
                <c:pt idx="7">
                  <c:v>7.0707070707070704E-2</c:v>
                </c:pt>
                <c:pt idx="8">
                  <c:v>8.0808080808080801E-2</c:v>
                </c:pt>
                <c:pt idx="9">
                  <c:v>9.0909090909090898E-2</c:v>
                </c:pt>
                <c:pt idx="10">
                  <c:v>0.10101010101010099</c:v>
                </c:pt>
                <c:pt idx="11">
                  <c:v>0.11111111111111099</c:v>
                </c:pt>
                <c:pt idx="12">
                  <c:v>0.12121212121212099</c:v>
                </c:pt>
                <c:pt idx="13">
                  <c:v>0.13131313131313099</c:v>
                </c:pt>
                <c:pt idx="14">
                  <c:v>0.14141414141414099</c:v>
                </c:pt>
                <c:pt idx="15">
                  <c:v>0.15151515151515199</c:v>
                </c:pt>
                <c:pt idx="16">
                  <c:v>0.16161616161616199</c:v>
                </c:pt>
                <c:pt idx="17">
                  <c:v>0.17171717171717199</c:v>
                </c:pt>
                <c:pt idx="18">
                  <c:v>0.18181818181818199</c:v>
                </c:pt>
                <c:pt idx="19">
                  <c:v>0.19191919191919199</c:v>
                </c:pt>
                <c:pt idx="20">
                  <c:v>0.20202020202020199</c:v>
                </c:pt>
                <c:pt idx="21">
                  <c:v>0.21212121212121199</c:v>
                </c:pt>
                <c:pt idx="22">
                  <c:v>0.22222222222222199</c:v>
                </c:pt>
                <c:pt idx="23">
                  <c:v>0.23232323232323199</c:v>
                </c:pt>
                <c:pt idx="24">
                  <c:v>0.24242424242424199</c:v>
                </c:pt>
                <c:pt idx="25">
                  <c:v>0.25252525252525299</c:v>
                </c:pt>
                <c:pt idx="26">
                  <c:v>0.26262626262626299</c:v>
                </c:pt>
                <c:pt idx="27">
                  <c:v>0.27272727272727298</c:v>
                </c:pt>
                <c:pt idx="28">
                  <c:v>0.28282828282828298</c:v>
                </c:pt>
                <c:pt idx="29">
                  <c:v>0.29292929292929298</c:v>
                </c:pt>
                <c:pt idx="30">
                  <c:v>0.30303030303030298</c:v>
                </c:pt>
                <c:pt idx="31">
                  <c:v>0.31313131313131298</c:v>
                </c:pt>
                <c:pt idx="32">
                  <c:v>0.32323232323232298</c:v>
                </c:pt>
                <c:pt idx="33">
                  <c:v>0.33333333333333298</c:v>
                </c:pt>
                <c:pt idx="34">
                  <c:v>0.34343434343434298</c:v>
                </c:pt>
                <c:pt idx="35">
                  <c:v>0.35353535353535398</c:v>
                </c:pt>
                <c:pt idx="36">
                  <c:v>0.36363636363636398</c:v>
                </c:pt>
                <c:pt idx="37">
                  <c:v>0.37373737373737398</c:v>
                </c:pt>
                <c:pt idx="38">
                  <c:v>0.38383838383838398</c:v>
                </c:pt>
                <c:pt idx="39">
                  <c:v>0.39393939393939398</c:v>
                </c:pt>
                <c:pt idx="40">
                  <c:v>0.40404040404040398</c:v>
                </c:pt>
                <c:pt idx="41">
                  <c:v>0.41414141414141398</c:v>
                </c:pt>
                <c:pt idx="42">
                  <c:v>0.42424242424242398</c:v>
                </c:pt>
                <c:pt idx="43">
                  <c:v>0.43434343434343398</c:v>
                </c:pt>
                <c:pt idx="44">
                  <c:v>0.44444444444444398</c:v>
                </c:pt>
                <c:pt idx="45">
                  <c:v>0.45454545454545497</c:v>
                </c:pt>
                <c:pt idx="46">
                  <c:v>0.46464646464646497</c:v>
                </c:pt>
                <c:pt idx="47">
                  <c:v>0.47474747474747497</c:v>
                </c:pt>
                <c:pt idx="48">
                  <c:v>0.48484848484848497</c:v>
                </c:pt>
                <c:pt idx="49">
                  <c:v>0.49494949494949497</c:v>
                </c:pt>
                <c:pt idx="50">
                  <c:v>0.50505050505050497</c:v>
                </c:pt>
                <c:pt idx="51">
                  <c:v>0.51515151515151503</c:v>
                </c:pt>
                <c:pt idx="52">
                  <c:v>0.52525252525252497</c:v>
                </c:pt>
                <c:pt idx="53">
                  <c:v>0.53535353535353503</c:v>
                </c:pt>
                <c:pt idx="54">
                  <c:v>0.54545454545454497</c:v>
                </c:pt>
                <c:pt idx="55">
                  <c:v>0.55555555555555602</c:v>
                </c:pt>
                <c:pt idx="56">
                  <c:v>0.56565656565656597</c:v>
                </c:pt>
                <c:pt idx="57">
                  <c:v>0.57575757575757602</c:v>
                </c:pt>
                <c:pt idx="58">
                  <c:v>0.58585858585858597</c:v>
                </c:pt>
                <c:pt idx="59">
                  <c:v>0.59595959595959602</c:v>
                </c:pt>
                <c:pt idx="60">
                  <c:v>0.60606060606060597</c:v>
                </c:pt>
                <c:pt idx="61">
                  <c:v>0.61616161616161602</c:v>
                </c:pt>
                <c:pt idx="62">
                  <c:v>0.62626262626262597</c:v>
                </c:pt>
                <c:pt idx="63">
                  <c:v>0.63636363636363602</c:v>
                </c:pt>
                <c:pt idx="64">
                  <c:v>0.64646464646464696</c:v>
                </c:pt>
                <c:pt idx="65">
                  <c:v>0.65656565656565702</c:v>
                </c:pt>
                <c:pt idx="66">
                  <c:v>0.66666666666666696</c:v>
                </c:pt>
                <c:pt idx="67">
                  <c:v>0.67676767676767702</c:v>
                </c:pt>
                <c:pt idx="68">
                  <c:v>0.68686868686868696</c:v>
                </c:pt>
                <c:pt idx="69">
                  <c:v>0.69696969696969702</c:v>
                </c:pt>
                <c:pt idx="70">
                  <c:v>0.70707070707070696</c:v>
                </c:pt>
                <c:pt idx="71">
                  <c:v>0.71717171717171702</c:v>
                </c:pt>
                <c:pt idx="72">
                  <c:v>0.72727272727272696</c:v>
                </c:pt>
                <c:pt idx="73">
                  <c:v>0.73737373737373701</c:v>
                </c:pt>
                <c:pt idx="74">
                  <c:v>0.74747474747474796</c:v>
                </c:pt>
                <c:pt idx="75">
                  <c:v>0.75757575757575801</c:v>
                </c:pt>
                <c:pt idx="76">
                  <c:v>0.76767676767676796</c:v>
                </c:pt>
                <c:pt idx="77">
                  <c:v>0.77777777777777801</c:v>
                </c:pt>
                <c:pt idx="78">
                  <c:v>0.78787878787878796</c:v>
                </c:pt>
                <c:pt idx="79">
                  <c:v>0.79797979797979801</c:v>
                </c:pt>
                <c:pt idx="80">
                  <c:v>0.80808080808080796</c:v>
                </c:pt>
                <c:pt idx="81">
                  <c:v>0.81818181818181801</c:v>
                </c:pt>
                <c:pt idx="82">
                  <c:v>0.82828282828282795</c:v>
                </c:pt>
                <c:pt idx="83">
                  <c:v>0.83838383838383801</c:v>
                </c:pt>
                <c:pt idx="84">
                  <c:v>0.84848484848484895</c:v>
                </c:pt>
                <c:pt idx="85">
                  <c:v>0.85858585858585901</c:v>
                </c:pt>
                <c:pt idx="86">
                  <c:v>0.86868686868686895</c:v>
                </c:pt>
                <c:pt idx="87">
                  <c:v>0.87878787878787901</c:v>
                </c:pt>
                <c:pt idx="88">
                  <c:v>0.88888888888888895</c:v>
                </c:pt>
                <c:pt idx="89">
                  <c:v>0.89898989898989901</c:v>
                </c:pt>
                <c:pt idx="90">
                  <c:v>0.90909090909090895</c:v>
                </c:pt>
                <c:pt idx="91">
                  <c:v>0.919191919191919</c:v>
                </c:pt>
                <c:pt idx="92">
                  <c:v>0.92929292929292895</c:v>
                </c:pt>
                <c:pt idx="93">
                  <c:v>0.939393939393939</c:v>
                </c:pt>
                <c:pt idx="94">
                  <c:v>0.94949494949494995</c:v>
                </c:pt>
                <c:pt idx="95">
                  <c:v>0.95959595959596</c:v>
                </c:pt>
                <c:pt idx="96">
                  <c:v>0.96969696969696995</c:v>
                </c:pt>
                <c:pt idx="97">
                  <c:v>0.97979797979798</c:v>
                </c:pt>
                <c:pt idx="98">
                  <c:v>0.98989898989898994</c:v>
                </c:pt>
                <c:pt idx="99">
                  <c:v>1</c:v>
                </c:pt>
                <c:pt idx="100">
                  <c:v>1.0009999999999999</c:v>
                </c:pt>
              </c:numCache>
            </c:numRef>
          </c:cat>
          <c:val>
            <c:numRef>
              <c:f>'BA acc'!$B$2:$B$102</c:f>
              <c:numCache>
                <c:formatCode>0.00</c:formatCode>
                <c:ptCount val="101"/>
                <c:pt idx="0">
                  <c:v>18.453404239335878</c:v>
                </c:pt>
                <c:pt idx="1">
                  <c:v>18.453404239335878</c:v>
                </c:pt>
                <c:pt idx="2">
                  <c:v>10.561700002506562</c:v>
                </c:pt>
                <c:pt idx="3">
                  <c:v>11.235586897220838</c:v>
                </c:pt>
                <c:pt idx="4">
                  <c:v>9.725630665630252</c:v>
                </c:pt>
                <c:pt idx="5">
                  <c:v>10.096990780812581</c:v>
                </c:pt>
                <c:pt idx="6">
                  <c:v>9.605802957990381</c:v>
                </c:pt>
                <c:pt idx="7">
                  <c:v>9.7668384781854964</c:v>
                </c:pt>
                <c:pt idx="8">
                  <c:v>9.8193153548224021</c:v>
                </c:pt>
                <c:pt idx="9">
                  <c:v>9.8689606090467059</c:v>
                </c:pt>
                <c:pt idx="10">
                  <c:v>9.6410547450093027</c:v>
                </c:pt>
                <c:pt idx="11">
                  <c:v>9.6282349593461358</c:v>
                </c:pt>
                <c:pt idx="12">
                  <c:v>9.5727929285554403</c:v>
                </c:pt>
                <c:pt idx="13">
                  <c:v>9.7011545887446893</c:v>
                </c:pt>
                <c:pt idx="14">
                  <c:v>9.7132416718892589</c:v>
                </c:pt>
                <c:pt idx="15">
                  <c:v>9.9953855827425571</c:v>
                </c:pt>
                <c:pt idx="16">
                  <c:v>9.6761742932075983</c:v>
                </c:pt>
                <c:pt idx="17">
                  <c:v>9.3105736171287745</c:v>
                </c:pt>
                <c:pt idx="18">
                  <c:v>9.6035443236742353</c:v>
                </c:pt>
                <c:pt idx="19">
                  <c:v>9.5607028793766311</c:v>
                </c:pt>
                <c:pt idx="20">
                  <c:v>9.7086023108146176</c:v>
                </c:pt>
                <c:pt idx="21">
                  <c:v>9.5589630277402122</c:v>
                </c:pt>
                <c:pt idx="22">
                  <c:v>9.8100467923103256</c:v>
                </c:pt>
                <c:pt idx="23">
                  <c:v>9.6903913995574591</c:v>
                </c:pt>
                <c:pt idx="24">
                  <c:v>9.7615862652814176</c:v>
                </c:pt>
                <c:pt idx="25">
                  <c:v>9.6456231970865627</c:v>
                </c:pt>
                <c:pt idx="26">
                  <c:v>9.3538716285064201</c:v>
                </c:pt>
                <c:pt idx="27">
                  <c:v>9.4916971835672452</c:v>
                </c:pt>
                <c:pt idx="28">
                  <c:v>9.0561577635364294</c:v>
                </c:pt>
                <c:pt idx="29">
                  <c:v>8.8700706735388728</c:v>
                </c:pt>
                <c:pt idx="30">
                  <c:v>9.6720307583538734</c:v>
                </c:pt>
                <c:pt idx="31">
                  <c:v>9.4973193115878694</c:v>
                </c:pt>
                <c:pt idx="32">
                  <c:v>10.113707955189259</c:v>
                </c:pt>
                <c:pt idx="33">
                  <c:v>10.070585270188968</c:v>
                </c:pt>
                <c:pt idx="34">
                  <c:v>10.017296576616525</c:v>
                </c:pt>
                <c:pt idx="35">
                  <c:v>9.9503378211151627</c:v>
                </c:pt>
                <c:pt idx="36">
                  <c:v>9.45376900904526</c:v>
                </c:pt>
                <c:pt idx="37">
                  <c:v>9.7683274017086354</c:v>
                </c:pt>
                <c:pt idx="38">
                  <c:v>10.003887698330557</c:v>
                </c:pt>
                <c:pt idx="39">
                  <c:v>9.9394444713404866</c:v>
                </c:pt>
                <c:pt idx="40">
                  <c:v>11.129555183556166</c:v>
                </c:pt>
                <c:pt idx="41">
                  <c:v>11.192186517443961</c:v>
                </c:pt>
                <c:pt idx="42">
                  <c:v>9.7134561188634603</c:v>
                </c:pt>
                <c:pt idx="43">
                  <c:v>10.755120557084355</c:v>
                </c:pt>
                <c:pt idx="44">
                  <c:v>10.339326890514881</c:v>
                </c:pt>
                <c:pt idx="45">
                  <c:v>10.429024057276091</c:v>
                </c:pt>
                <c:pt idx="46">
                  <c:v>9.9811055094655021</c:v>
                </c:pt>
                <c:pt idx="47">
                  <c:v>13.969366832624127</c:v>
                </c:pt>
                <c:pt idx="48">
                  <c:v>16.500716666154762</c:v>
                </c:pt>
                <c:pt idx="49">
                  <c:v>17.880567946093219</c:v>
                </c:pt>
                <c:pt idx="50">
                  <c:v>32.097021621271928</c:v>
                </c:pt>
                <c:pt idx="51">
                  <c:v>32.514247779685277</c:v>
                </c:pt>
                <c:pt idx="52">
                  <c:v>19.05676255359127</c:v>
                </c:pt>
                <c:pt idx="53">
                  <c:v>11.359667769900419</c:v>
                </c:pt>
                <c:pt idx="54">
                  <c:v>10.8754496912763</c:v>
                </c:pt>
                <c:pt idx="55">
                  <c:v>9.3970696068697972</c:v>
                </c:pt>
                <c:pt idx="56">
                  <c:v>10.716324204569258</c:v>
                </c:pt>
                <c:pt idx="57">
                  <c:v>12.095121076794641</c:v>
                </c:pt>
                <c:pt idx="58">
                  <c:v>10.727269763504571</c:v>
                </c:pt>
                <c:pt idx="59">
                  <c:v>12.999487516166852</c:v>
                </c:pt>
                <c:pt idx="60">
                  <c:v>13.177176987776175</c:v>
                </c:pt>
                <c:pt idx="61">
                  <c:v>13.305859920116935</c:v>
                </c:pt>
                <c:pt idx="62">
                  <c:v>12.198291082012791</c:v>
                </c:pt>
                <c:pt idx="63">
                  <c:v>10.621430737242711</c:v>
                </c:pt>
                <c:pt idx="64">
                  <c:v>11.026025916460645</c:v>
                </c:pt>
                <c:pt idx="65">
                  <c:v>9.7466015726778767</c:v>
                </c:pt>
                <c:pt idx="66">
                  <c:v>12.936157170984703</c:v>
                </c:pt>
                <c:pt idx="67">
                  <c:v>15.294209117207481</c:v>
                </c:pt>
                <c:pt idx="68">
                  <c:v>10.243920305623586</c:v>
                </c:pt>
                <c:pt idx="69">
                  <c:v>10.112853514163385</c:v>
                </c:pt>
                <c:pt idx="70">
                  <c:v>12.967463439715189</c:v>
                </c:pt>
                <c:pt idx="71">
                  <c:v>12.698675402002959</c:v>
                </c:pt>
                <c:pt idx="72">
                  <c:v>10.811639948398986</c:v>
                </c:pt>
                <c:pt idx="73">
                  <c:v>14.919896769247242</c:v>
                </c:pt>
                <c:pt idx="74">
                  <c:v>14.268606171749308</c:v>
                </c:pt>
                <c:pt idx="75">
                  <c:v>12.594391412981427</c:v>
                </c:pt>
                <c:pt idx="76">
                  <c:v>10.085057005943519</c:v>
                </c:pt>
                <c:pt idx="77">
                  <c:v>11.19945183823493</c:v>
                </c:pt>
                <c:pt idx="78">
                  <c:v>11.927283533571856</c:v>
                </c:pt>
                <c:pt idx="79">
                  <c:v>11.466056700635757</c:v>
                </c:pt>
                <c:pt idx="80">
                  <c:v>11.8753419470924</c:v>
                </c:pt>
                <c:pt idx="81">
                  <c:v>8.5944463150793204</c:v>
                </c:pt>
                <c:pt idx="82">
                  <c:v>9.8419638882585474</c:v>
                </c:pt>
                <c:pt idx="83">
                  <c:v>12.216389182738528</c:v>
                </c:pt>
                <c:pt idx="84">
                  <c:v>10.781247177632341</c:v>
                </c:pt>
                <c:pt idx="85">
                  <c:v>11.611161048152978</c:v>
                </c:pt>
                <c:pt idx="86">
                  <c:v>11.311184670933992</c:v>
                </c:pt>
                <c:pt idx="87">
                  <c:v>14.677745701876589</c:v>
                </c:pt>
                <c:pt idx="88">
                  <c:v>16.607691371887444</c:v>
                </c:pt>
                <c:pt idx="89">
                  <c:v>19.919206909449507</c:v>
                </c:pt>
                <c:pt idx="90">
                  <c:v>26.653444813492353</c:v>
                </c:pt>
                <c:pt idx="91">
                  <c:v>24.13754674526221</c:v>
                </c:pt>
                <c:pt idx="92">
                  <c:v>17.988966830126749</c:v>
                </c:pt>
                <c:pt idx="93">
                  <c:v>17.996950406712514</c:v>
                </c:pt>
                <c:pt idx="94">
                  <c:v>18.802293111266728</c:v>
                </c:pt>
                <c:pt idx="95">
                  <c:v>17.203719116949753</c:v>
                </c:pt>
                <c:pt idx="96">
                  <c:v>14.382116323950736</c:v>
                </c:pt>
                <c:pt idx="97">
                  <c:v>13.266324395667439</c:v>
                </c:pt>
                <c:pt idx="98">
                  <c:v>12.826548088403246</c:v>
                </c:pt>
                <c:pt idx="99">
                  <c:v>12.826548088403246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A8-411B-8908-CD25EB2E6D08}"/>
            </c:ext>
          </c:extLst>
        </c:ser>
        <c:ser>
          <c:idx val="1"/>
          <c:order val="1"/>
          <c:tx>
            <c:strRef>
              <c:f>'BA acc'!$C$1</c:f>
              <c:strCache>
                <c:ptCount val="1"/>
                <c:pt idx="0">
                  <c:v>EEL</c:v>
                </c:pt>
              </c:strCache>
            </c:strRef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'BA acc'!$A$2:$A$102</c:f>
              <c:numCache>
                <c:formatCode>0.0</c:formatCode>
                <c:ptCount val="101"/>
                <c:pt idx="0">
                  <c:v>0</c:v>
                </c:pt>
                <c:pt idx="1">
                  <c:v>1.01010101010101E-2</c:v>
                </c:pt>
                <c:pt idx="2">
                  <c:v>2.02020202020202E-2</c:v>
                </c:pt>
                <c:pt idx="3">
                  <c:v>3.03030303030303E-2</c:v>
                </c:pt>
                <c:pt idx="4">
                  <c:v>4.0404040404040401E-2</c:v>
                </c:pt>
                <c:pt idx="5">
                  <c:v>5.0505050505050497E-2</c:v>
                </c:pt>
                <c:pt idx="6">
                  <c:v>6.0606060606060601E-2</c:v>
                </c:pt>
                <c:pt idx="7">
                  <c:v>7.0707070707070704E-2</c:v>
                </c:pt>
                <c:pt idx="8">
                  <c:v>8.0808080808080801E-2</c:v>
                </c:pt>
                <c:pt idx="9">
                  <c:v>9.0909090909090898E-2</c:v>
                </c:pt>
                <c:pt idx="10">
                  <c:v>0.10101010101010099</c:v>
                </c:pt>
                <c:pt idx="11">
                  <c:v>0.11111111111111099</c:v>
                </c:pt>
                <c:pt idx="12">
                  <c:v>0.12121212121212099</c:v>
                </c:pt>
                <c:pt idx="13">
                  <c:v>0.13131313131313099</c:v>
                </c:pt>
                <c:pt idx="14">
                  <c:v>0.14141414141414099</c:v>
                </c:pt>
                <c:pt idx="15">
                  <c:v>0.15151515151515199</c:v>
                </c:pt>
                <c:pt idx="16">
                  <c:v>0.16161616161616199</c:v>
                </c:pt>
                <c:pt idx="17">
                  <c:v>0.17171717171717199</c:v>
                </c:pt>
                <c:pt idx="18">
                  <c:v>0.18181818181818199</c:v>
                </c:pt>
                <c:pt idx="19">
                  <c:v>0.19191919191919199</c:v>
                </c:pt>
                <c:pt idx="20">
                  <c:v>0.20202020202020199</c:v>
                </c:pt>
                <c:pt idx="21">
                  <c:v>0.21212121212121199</c:v>
                </c:pt>
                <c:pt idx="22">
                  <c:v>0.22222222222222199</c:v>
                </c:pt>
                <c:pt idx="23">
                  <c:v>0.23232323232323199</c:v>
                </c:pt>
                <c:pt idx="24">
                  <c:v>0.24242424242424199</c:v>
                </c:pt>
                <c:pt idx="25">
                  <c:v>0.25252525252525299</c:v>
                </c:pt>
                <c:pt idx="26">
                  <c:v>0.26262626262626299</c:v>
                </c:pt>
                <c:pt idx="27">
                  <c:v>0.27272727272727298</c:v>
                </c:pt>
                <c:pt idx="28">
                  <c:v>0.28282828282828298</c:v>
                </c:pt>
                <c:pt idx="29">
                  <c:v>0.29292929292929298</c:v>
                </c:pt>
                <c:pt idx="30">
                  <c:v>0.30303030303030298</c:v>
                </c:pt>
                <c:pt idx="31">
                  <c:v>0.31313131313131298</c:v>
                </c:pt>
                <c:pt idx="32">
                  <c:v>0.32323232323232298</c:v>
                </c:pt>
                <c:pt idx="33">
                  <c:v>0.33333333333333298</c:v>
                </c:pt>
                <c:pt idx="34">
                  <c:v>0.34343434343434298</c:v>
                </c:pt>
                <c:pt idx="35">
                  <c:v>0.35353535353535398</c:v>
                </c:pt>
                <c:pt idx="36">
                  <c:v>0.36363636363636398</c:v>
                </c:pt>
                <c:pt idx="37">
                  <c:v>0.37373737373737398</c:v>
                </c:pt>
                <c:pt idx="38">
                  <c:v>0.38383838383838398</c:v>
                </c:pt>
                <c:pt idx="39">
                  <c:v>0.39393939393939398</c:v>
                </c:pt>
                <c:pt idx="40">
                  <c:v>0.40404040404040398</c:v>
                </c:pt>
                <c:pt idx="41">
                  <c:v>0.41414141414141398</c:v>
                </c:pt>
                <c:pt idx="42">
                  <c:v>0.42424242424242398</c:v>
                </c:pt>
                <c:pt idx="43">
                  <c:v>0.43434343434343398</c:v>
                </c:pt>
                <c:pt idx="44">
                  <c:v>0.44444444444444398</c:v>
                </c:pt>
                <c:pt idx="45">
                  <c:v>0.45454545454545497</c:v>
                </c:pt>
                <c:pt idx="46">
                  <c:v>0.46464646464646497</c:v>
                </c:pt>
                <c:pt idx="47">
                  <c:v>0.47474747474747497</c:v>
                </c:pt>
                <c:pt idx="48">
                  <c:v>0.48484848484848497</c:v>
                </c:pt>
                <c:pt idx="49">
                  <c:v>0.49494949494949497</c:v>
                </c:pt>
                <c:pt idx="50">
                  <c:v>0.50505050505050497</c:v>
                </c:pt>
                <c:pt idx="51">
                  <c:v>0.51515151515151503</c:v>
                </c:pt>
                <c:pt idx="52">
                  <c:v>0.52525252525252497</c:v>
                </c:pt>
                <c:pt idx="53">
                  <c:v>0.53535353535353503</c:v>
                </c:pt>
                <c:pt idx="54">
                  <c:v>0.54545454545454497</c:v>
                </c:pt>
                <c:pt idx="55">
                  <c:v>0.55555555555555602</c:v>
                </c:pt>
                <c:pt idx="56">
                  <c:v>0.56565656565656597</c:v>
                </c:pt>
                <c:pt idx="57">
                  <c:v>0.57575757575757602</c:v>
                </c:pt>
                <c:pt idx="58">
                  <c:v>0.58585858585858597</c:v>
                </c:pt>
                <c:pt idx="59">
                  <c:v>0.59595959595959602</c:v>
                </c:pt>
                <c:pt idx="60">
                  <c:v>0.60606060606060597</c:v>
                </c:pt>
                <c:pt idx="61">
                  <c:v>0.61616161616161602</c:v>
                </c:pt>
                <c:pt idx="62">
                  <c:v>0.62626262626262597</c:v>
                </c:pt>
                <c:pt idx="63">
                  <c:v>0.63636363636363602</c:v>
                </c:pt>
                <c:pt idx="64">
                  <c:v>0.64646464646464696</c:v>
                </c:pt>
                <c:pt idx="65">
                  <c:v>0.65656565656565702</c:v>
                </c:pt>
                <c:pt idx="66">
                  <c:v>0.66666666666666696</c:v>
                </c:pt>
                <c:pt idx="67">
                  <c:v>0.67676767676767702</c:v>
                </c:pt>
                <c:pt idx="68">
                  <c:v>0.68686868686868696</c:v>
                </c:pt>
                <c:pt idx="69">
                  <c:v>0.69696969696969702</c:v>
                </c:pt>
                <c:pt idx="70">
                  <c:v>0.70707070707070696</c:v>
                </c:pt>
                <c:pt idx="71">
                  <c:v>0.71717171717171702</c:v>
                </c:pt>
                <c:pt idx="72">
                  <c:v>0.72727272727272696</c:v>
                </c:pt>
                <c:pt idx="73">
                  <c:v>0.73737373737373701</c:v>
                </c:pt>
                <c:pt idx="74">
                  <c:v>0.74747474747474796</c:v>
                </c:pt>
                <c:pt idx="75">
                  <c:v>0.75757575757575801</c:v>
                </c:pt>
                <c:pt idx="76">
                  <c:v>0.76767676767676796</c:v>
                </c:pt>
                <c:pt idx="77">
                  <c:v>0.77777777777777801</c:v>
                </c:pt>
                <c:pt idx="78">
                  <c:v>0.78787878787878796</c:v>
                </c:pt>
                <c:pt idx="79">
                  <c:v>0.79797979797979801</c:v>
                </c:pt>
                <c:pt idx="80">
                  <c:v>0.80808080808080796</c:v>
                </c:pt>
                <c:pt idx="81">
                  <c:v>0.81818181818181801</c:v>
                </c:pt>
                <c:pt idx="82">
                  <c:v>0.82828282828282795</c:v>
                </c:pt>
                <c:pt idx="83">
                  <c:v>0.83838383838383801</c:v>
                </c:pt>
                <c:pt idx="84">
                  <c:v>0.84848484848484895</c:v>
                </c:pt>
                <c:pt idx="85">
                  <c:v>0.85858585858585901</c:v>
                </c:pt>
                <c:pt idx="86">
                  <c:v>0.86868686868686895</c:v>
                </c:pt>
                <c:pt idx="87">
                  <c:v>0.87878787878787901</c:v>
                </c:pt>
                <c:pt idx="88">
                  <c:v>0.88888888888888895</c:v>
                </c:pt>
                <c:pt idx="89">
                  <c:v>0.89898989898989901</c:v>
                </c:pt>
                <c:pt idx="90">
                  <c:v>0.90909090909090895</c:v>
                </c:pt>
                <c:pt idx="91">
                  <c:v>0.919191919191919</c:v>
                </c:pt>
                <c:pt idx="92">
                  <c:v>0.92929292929292895</c:v>
                </c:pt>
                <c:pt idx="93">
                  <c:v>0.939393939393939</c:v>
                </c:pt>
                <c:pt idx="94">
                  <c:v>0.94949494949494995</c:v>
                </c:pt>
                <c:pt idx="95">
                  <c:v>0.95959595959596</c:v>
                </c:pt>
                <c:pt idx="96">
                  <c:v>0.96969696969696995</c:v>
                </c:pt>
                <c:pt idx="97">
                  <c:v>0.97979797979798</c:v>
                </c:pt>
                <c:pt idx="98">
                  <c:v>0.98989898989898994</c:v>
                </c:pt>
                <c:pt idx="99">
                  <c:v>1</c:v>
                </c:pt>
                <c:pt idx="100">
                  <c:v>1.0009999999999999</c:v>
                </c:pt>
              </c:numCache>
            </c:numRef>
          </c:cat>
          <c:val>
            <c:numRef>
              <c:f>'BA acc'!$C$2:$C$102</c:f>
              <c:numCache>
                <c:formatCode>0.00</c:formatCode>
                <c:ptCount val="101"/>
                <c:pt idx="0">
                  <c:v>19.096881007313048</c:v>
                </c:pt>
                <c:pt idx="1">
                  <c:v>19.096881007313048</c:v>
                </c:pt>
                <c:pt idx="2">
                  <c:v>12.362443902445818</c:v>
                </c:pt>
                <c:pt idx="3">
                  <c:v>11.564840556760666</c:v>
                </c:pt>
                <c:pt idx="4">
                  <c:v>11.200857370598454</c:v>
                </c:pt>
                <c:pt idx="5">
                  <c:v>10.326279736020878</c:v>
                </c:pt>
                <c:pt idx="6">
                  <c:v>10.570605357518142</c:v>
                </c:pt>
                <c:pt idx="7">
                  <c:v>10.689466796974349</c:v>
                </c:pt>
                <c:pt idx="8">
                  <c:v>12.287318866038584</c:v>
                </c:pt>
                <c:pt idx="9">
                  <c:v>10.568537861820529</c:v>
                </c:pt>
                <c:pt idx="10">
                  <c:v>9.808057494094367</c:v>
                </c:pt>
                <c:pt idx="11">
                  <c:v>10.120623686777574</c:v>
                </c:pt>
                <c:pt idx="12">
                  <c:v>10.230644587812</c:v>
                </c:pt>
                <c:pt idx="13">
                  <c:v>10.493148301237328</c:v>
                </c:pt>
                <c:pt idx="14">
                  <c:v>10.105660998172587</c:v>
                </c:pt>
                <c:pt idx="15">
                  <c:v>10.498313736371735</c:v>
                </c:pt>
                <c:pt idx="16">
                  <c:v>10.918705753837818</c:v>
                </c:pt>
                <c:pt idx="17">
                  <c:v>10.915831584065861</c:v>
                </c:pt>
                <c:pt idx="18">
                  <c:v>10.58982620788615</c:v>
                </c:pt>
                <c:pt idx="19">
                  <c:v>9.5879432956023791</c:v>
                </c:pt>
                <c:pt idx="20">
                  <c:v>11.076411279743906</c:v>
                </c:pt>
                <c:pt idx="21">
                  <c:v>9.9052571985235911</c:v>
                </c:pt>
                <c:pt idx="22">
                  <c:v>11.742943022169241</c:v>
                </c:pt>
                <c:pt idx="23">
                  <c:v>10.726584190646458</c:v>
                </c:pt>
                <c:pt idx="24">
                  <c:v>10.29690956594485</c:v>
                </c:pt>
                <c:pt idx="25">
                  <c:v>10.473627871660705</c:v>
                </c:pt>
                <c:pt idx="26">
                  <c:v>10.110214888627509</c:v>
                </c:pt>
                <c:pt idx="27">
                  <c:v>11.721375395177484</c:v>
                </c:pt>
                <c:pt idx="28">
                  <c:v>10.205197067924503</c:v>
                </c:pt>
                <c:pt idx="29">
                  <c:v>10.627553862361534</c:v>
                </c:pt>
                <c:pt idx="30">
                  <c:v>11.18198521346145</c:v>
                </c:pt>
                <c:pt idx="31">
                  <c:v>10.604933477219483</c:v>
                </c:pt>
                <c:pt idx="32">
                  <c:v>10.375811790341253</c:v>
                </c:pt>
                <c:pt idx="33">
                  <c:v>11.153823014927484</c:v>
                </c:pt>
                <c:pt idx="34">
                  <c:v>10.67769768210786</c:v>
                </c:pt>
                <c:pt idx="35">
                  <c:v>10.285354949960256</c:v>
                </c:pt>
                <c:pt idx="36">
                  <c:v>10.462036905112603</c:v>
                </c:pt>
                <c:pt idx="37">
                  <c:v>11.430028657077983</c:v>
                </c:pt>
                <c:pt idx="38">
                  <c:v>10.788396766655255</c:v>
                </c:pt>
                <c:pt idx="39">
                  <c:v>11.926180339144347</c:v>
                </c:pt>
                <c:pt idx="40">
                  <c:v>13.951898411415938</c:v>
                </c:pt>
                <c:pt idx="41">
                  <c:v>10.731668425216563</c:v>
                </c:pt>
                <c:pt idx="42">
                  <c:v>14.309264478944923</c:v>
                </c:pt>
                <c:pt idx="43">
                  <c:v>10.684480324922163</c:v>
                </c:pt>
                <c:pt idx="44">
                  <c:v>11.582124280984621</c:v>
                </c:pt>
                <c:pt idx="45">
                  <c:v>12.403524189898448</c:v>
                </c:pt>
                <c:pt idx="46">
                  <c:v>15.299751986098117</c:v>
                </c:pt>
                <c:pt idx="47">
                  <c:v>14.900982250888381</c:v>
                </c:pt>
                <c:pt idx="48">
                  <c:v>21.765240826911249</c:v>
                </c:pt>
                <c:pt idx="49">
                  <c:v>23.363596359934366</c:v>
                </c:pt>
                <c:pt idx="50">
                  <c:v>30.900417994639053</c:v>
                </c:pt>
                <c:pt idx="51">
                  <c:v>36.531659186215101</c:v>
                </c:pt>
                <c:pt idx="52">
                  <c:v>34.355120847760887</c:v>
                </c:pt>
                <c:pt idx="53">
                  <c:v>24.002832421198733</c:v>
                </c:pt>
                <c:pt idx="54">
                  <c:v>26.776179730211251</c:v>
                </c:pt>
                <c:pt idx="55">
                  <c:v>24.575534914478251</c:v>
                </c:pt>
                <c:pt idx="56">
                  <c:v>16.524759555409322</c:v>
                </c:pt>
                <c:pt idx="57">
                  <c:v>14.349122189599406</c:v>
                </c:pt>
                <c:pt idx="58">
                  <c:v>13.900460057233593</c:v>
                </c:pt>
                <c:pt idx="59">
                  <c:v>14.503024179900345</c:v>
                </c:pt>
                <c:pt idx="60">
                  <c:v>16.717444679423235</c:v>
                </c:pt>
                <c:pt idx="61">
                  <c:v>16.336570439713427</c:v>
                </c:pt>
                <c:pt idx="62">
                  <c:v>13.060702363412034</c:v>
                </c:pt>
                <c:pt idx="63">
                  <c:v>13.340808438238758</c:v>
                </c:pt>
                <c:pt idx="64">
                  <c:v>12.785854321677382</c:v>
                </c:pt>
                <c:pt idx="65">
                  <c:v>10.942250074230188</c:v>
                </c:pt>
                <c:pt idx="66">
                  <c:v>13.547089338044197</c:v>
                </c:pt>
                <c:pt idx="67">
                  <c:v>14.53123251242444</c:v>
                </c:pt>
                <c:pt idx="68">
                  <c:v>13.759082389580731</c:v>
                </c:pt>
                <c:pt idx="69">
                  <c:v>13.300160089219716</c:v>
                </c:pt>
                <c:pt idx="70">
                  <c:v>14.027872713005868</c:v>
                </c:pt>
                <c:pt idx="71">
                  <c:v>14.761667955269258</c:v>
                </c:pt>
                <c:pt idx="72">
                  <c:v>13.391022251118438</c:v>
                </c:pt>
                <c:pt idx="73">
                  <c:v>12.222467841059677</c:v>
                </c:pt>
                <c:pt idx="74">
                  <c:v>15.367419576953068</c:v>
                </c:pt>
                <c:pt idx="75">
                  <c:v>13.5582676512366</c:v>
                </c:pt>
                <c:pt idx="76">
                  <c:v>9.3562174917537906</c:v>
                </c:pt>
                <c:pt idx="77">
                  <c:v>9.3910254215590712</c:v>
                </c:pt>
                <c:pt idx="78">
                  <c:v>10.319394639414293</c:v>
                </c:pt>
                <c:pt idx="79">
                  <c:v>10.844527607168766</c:v>
                </c:pt>
                <c:pt idx="80">
                  <c:v>13.408913756779832</c:v>
                </c:pt>
                <c:pt idx="81">
                  <c:v>13.606725797272041</c:v>
                </c:pt>
                <c:pt idx="82">
                  <c:v>11.860799622676256</c:v>
                </c:pt>
                <c:pt idx="83">
                  <c:v>14.099600005573356</c:v>
                </c:pt>
                <c:pt idx="84">
                  <c:v>17.880244714334413</c:v>
                </c:pt>
                <c:pt idx="85">
                  <c:v>24.504412774979173</c:v>
                </c:pt>
                <c:pt idx="86">
                  <c:v>24.035802966337275</c:v>
                </c:pt>
                <c:pt idx="87">
                  <c:v>24.342670631868447</c:v>
                </c:pt>
                <c:pt idx="88">
                  <c:v>23.134026526036397</c:v>
                </c:pt>
                <c:pt idx="89">
                  <c:v>20.280963602875314</c:v>
                </c:pt>
                <c:pt idx="90">
                  <c:v>15.527383962662284</c:v>
                </c:pt>
                <c:pt idx="91">
                  <c:v>15.557248512599351</c:v>
                </c:pt>
                <c:pt idx="92">
                  <c:v>11.817660744226657</c:v>
                </c:pt>
                <c:pt idx="93">
                  <c:v>13.960204006667524</c:v>
                </c:pt>
                <c:pt idx="94">
                  <c:v>14.958738219707493</c:v>
                </c:pt>
                <c:pt idx="95">
                  <c:v>20.354260728660964</c:v>
                </c:pt>
                <c:pt idx="96">
                  <c:v>19.34967390586695</c:v>
                </c:pt>
                <c:pt idx="97">
                  <c:v>21.582827325995964</c:v>
                </c:pt>
                <c:pt idx="98">
                  <c:v>20.14135281490292</c:v>
                </c:pt>
                <c:pt idx="99">
                  <c:v>20.14135281490292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A8-411B-8908-CD25EB2E6D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5886335"/>
        <c:axId val="1765884671"/>
      </c:lineChart>
      <c:catAx>
        <c:axId val="17658863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Normalised time (0-1)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65884671"/>
        <c:crosses val="autoZero"/>
        <c:auto val="1"/>
        <c:lblAlgn val="ctr"/>
        <c:lblOffset val="100"/>
        <c:tickLblSkip val="10"/>
        <c:tickMarkSkip val="1"/>
        <c:noMultiLvlLbl val="1"/>
      </c:catAx>
      <c:valAx>
        <c:axId val="176588467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Mean acceleration Magnitude (m/s²)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65886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 sz="1400"/>
              <a:t>Pressure- BDS vs EEL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 pres'!$B$1</c:f>
              <c:strCache>
                <c:ptCount val="1"/>
                <c:pt idx="0">
                  <c:v>BDS</c:v>
                </c:pt>
              </c:strCache>
            </c:strRef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'BA pres'!$A$2:$A$102</c:f>
              <c:numCache>
                <c:formatCode>0.0</c:formatCode>
                <c:ptCount val="101"/>
                <c:pt idx="0">
                  <c:v>0</c:v>
                </c:pt>
                <c:pt idx="1">
                  <c:v>1.01010101010101E-2</c:v>
                </c:pt>
                <c:pt idx="2">
                  <c:v>2.02020202020202E-2</c:v>
                </c:pt>
                <c:pt idx="3">
                  <c:v>3.03030303030303E-2</c:v>
                </c:pt>
                <c:pt idx="4">
                  <c:v>4.0404040404040401E-2</c:v>
                </c:pt>
                <c:pt idx="5">
                  <c:v>5.0505050505050497E-2</c:v>
                </c:pt>
                <c:pt idx="6">
                  <c:v>6.0606060606060601E-2</c:v>
                </c:pt>
                <c:pt idx="7">
                  <c:v>7.0707070707070704E-2</c:v>
                </c:pt>
                <c:pt idx="8">
                  <c:v>8.0808080808080801E-2</c:v>
                </c:pt>
                <c:pt idx="9">
                  <c:v>9.0909090909090898E-2</c:v>
                </c:pt>
                <c:pt idx="10">
                  <c:v>0.10101010101010099</c:v>
                </c:pt>
                <c:pt idx="11">
                  <c:v>0.11111111111111099</c:v>
                </c:pt>
                <c:pt idx="12">
                  <c:v>0.12121212121212099</c:v>
                </c:pt>
                <c:pt idx="13">
                  <c:v>0.13131313131313099</c:v>
                </c:pt>
                <c:pt idx="14">
                  <c:v>0.14141414141414099</c:v>
                </c:pt>
                <c:pt idx="15">
                  <c:v>0.15151515151515199</c:v>
                </c:pt>
                <c:pt idx="16">
                  <c:v>0.16161616161616199</c:v>
                </c:pt>
                <c:pt idx="17">
                  <c:v>0.17171717171717199</c:v>
                </c:pt>
                <c:pt idx="18">
                  <c:v>0.18181818181818199</c:v>
                </c:pt>
                <c:pt idx="19">
                  <c:v>0.19191919191919199</c:v>
                </c:pt>
                <c:pt idx="20">
                  <c:v>0.20202020202020199</c:v>
                </c:pt>
                <c:pt idx="21">
                  <c:v>0.21212121212121199</c:v>
                </c:pt>
                <c:pt idx="22">
                  <c:v>0.22222222222222199</c:v>
                </c:pt>
                <c:pt idx="23">
                  <c:v>0.23232323232323199</c:v>
                </c:pt>
                <c:pt idx="24">
                  <c:v>0.24242424242424199</c:v>
                </c:pt>
                <c:pt idx="25">
                  <c:v>0.25252525252525299</c:v>
                </c:pt>
                <c:pt idx="26">
                  <c:v>0.26262626262626299</c:v>
                </c:pt>
                <c:pt idx="27">
                  <c:v>0.27272727272727298</c:v>
                </c:pt>
                <c:pt idx="28">
                  <c:v>0.28282828282828298</c:v>
                </c:pt>
                <c:pt idx="29">
                  <c:v>0.29292929292929298</c:v>
                </c:pt>
                <c:pt idx="30">
                  <c:v>0.30303030303030298</c:v>
                </c:pt>
                <c:pt idx="31">
                  <c:v>0.31313131313131298</c:v>
                </c:pt>
                <c:pt idx="32">
                  <c:v>0.32323232323232298</c:v>
                </c:pt>
                <c:pt idx="33">
                  <c:v>0.33333333333333298</c:v>
                </c:pt>
                <c:pt idx="34">
                  <c:v>0.34343434343434298</c:v>
                </c:pt>
                <c:pt idx="35">
                  <c:v>0.35353535353535398</c:v>
                </c:pt>
                <c:pt idx="36">
                  <c:v>0.36363636363636398</c:v>
                </c:pt>
                <c:pt idx="37">
                  <c:v>0.37373737373737398</c:v>
                </c:pt>
                <c:pt idx="38">
                  <c:v>0.38383838383838398</c:v>
                </c:pt>
                <c:pt idx="39">
                  <c:v>0.39393939393939398</c:v>
                </c:pt>
                <c:pt idx="40">
                  <c:v>0.40404040404040398</c:v>
                </c:pt>
                <c:pt idx="41">
                  <c:v>0.41414141414141398</c:v>
                </c:pt>
                <c:pt idx="42">
                  <c:v>0.42424242424242398</c:v>
                </c:pt>
                <c:pt idx="43">
                  <c:v>0.43434343434343398</c:v>
                </c:pt>
                <c:pt idx="44">
                  <c:v>0.44444444444444398</c:v>
                </c:pt>
                <c:pt idx="45">
                  <c:v>0.45454545454545497</c:v>
                </c:pt>
                <c:pt idx="46">
                  <c:v>0.46464646464646497</c:v>
                </c:pt>
                <c:pt idx="47">
                  <c:v>0.47474747474747497</c:v>
                </c:pt>
                <c:pt idx="48">
                  <c:v>0.48484848484848497</c:v>
                </c:pt>
                <c:pt idx="49">
                  <c:v>0.49494949494949497</c:v>
                </c:pt>
                <c:pt idx="50">
                  <c:v>0.50505050505050497</c:v>
                </c:pt>
                <c:pt idx="51">
                  <c:v>0.51515151515151503</c:v>
                </c:pt>
                <c:pt idx="52">
                  <c:v>0.52525252525252497</c:v>
                </c:pt>
                <c:pt idx="53">
                  <c:v>0.53535353535353503</c:v>
                </c:pt>
                <c:pt idx="54">
                  <c:v>0.54545454545454497</c:v>
                </c:pt>
                <c:pt idx="55">
                  <c:v>0.55555555555555602</c:v>
                </c:pt>
                <c:pt idx="56">
                  <c:v>0.56565656565656597</c:v>
                </c:pt>
                <c:pt idx="57">
                  <c:v>0.57575757575757602</c:v>
                </c:pt>
                <c:pt idx="58">
                  <c:v>0.58585858585858597</c:v>
                </c:pt>
                <c:pt idx="59">
                  <c:v>0.59595959595959602</c:v>
                </c:pt>
                <c:pt idx="60">
                  <c:v>0.60606060606060597</c:v>
                </c:pt>
                <c:pt idx="61">
                  <c:v>0.61616161616161602</c:v>
                </c:pt>
                <c:pt idx="62">
                  <c:v>0.62626262626262597</c:v>
                </c:pt>
                <c:pt idx="63">
                  <c:v>0.63636363636363602</c:v>
                </c:pt>
                <c:pt idx="64">
                  <c:v>0.64646464646464696</c:v>
                </c:pt>
                <c:pt idx="65">
                  <c:v>0.65656565656565702</c:v>
                </c:pt>
                <c:pt idx="66">
                  <c:v>0.66666666666666696</c:v>
                </c:pt>
                <c:pt idx="67">
                  <c:v>0.67676767676767702</c:v>
                </c:pt>
                <c:pt idx="68">
                  <c:v>0.68686868686868696</c:v>
                </c:pt>
                <c:pt idx="69">
                  <c:v>0.69696969696969702</c:v>
                </c:pt>
                <c:pt idx="70">
                  <c:v>0.70707070707070696</c:v>
                </c:pt>
                <c:pt idx="71">
                  <c:v>0.71717171717171702</c:v>
                </c:pt>
                <c:pt idx="72">
                  <c:v>0.72727272727272696</c:v>
                </c:pt>
                <c:pt idx="73">
                  <c:v>0.73737373737373701</c:v>
                </c:pt>
                <c:pt idx="74">
                  <c:v>0.74747474747474796</c:v>
                </c:pt>
                <c:pt idx="75">
                  <c:v>0.75757575757575801</c:v>
                </c:pt>
                <c:pt idx="76">
                  <c:v>0.76767676767676796</c:v>
                </c:pt>
                <c:pt idx="77">
                  <c:v>0.77777777777777801</c:v>
                </c:pt>
                <c:pt idx="78">
                  <c:v>0.78787878787878796</c:v>
                </c:pt>
                <c:pt idx="79">
                  <c:v>0.79797979797979801</c:v>
                </c:pt>
                <c:pt idx="80">
                  <c:v>0.80808080808080796</c:v>
                </c:pt>
                <c:pt idx="81">
                  <c:v>0.81818181818181801</c:v>
                </c:pt>
                <c:pt idx="82">
                  <c:v>0.82828282828282795</c:v>
                </c:pt>
                <c:pt idx="83">
                  <c:v>0.83838383838383801</c:v>
                </c:pt>
                <c:pt idx="84">
                  <c:v>0.84848484848484895</c:v>
                </c:pt>
                <c:pt idx="85">
                  <c:v>0.85858585858585901</c:v>
                </c:pt>
                <c:pt idx="86">
                  <c:v>0.86868686868686895</c:v>
                </c:pt>
                <c:pt idx="87">
                  <c:v>0.87878787878787901</c:v>
                </c:pt>
                <c:pt idx="88">
                  <c:v>0.88888888888888895</c:v>
                </c:pt>
                <c:pt idx="89">
                  <c:v>0.89898989898989901</c:v>
                </c:pt>
                <c:pt idx="90">
                  <c:v>0.90909090909090895</c:v>
                </c:pt>
                <c:pt idx="91">
                  <c:v>0.919191919191919</c:v>
                </c:pt>
                <c:pt idx="92">
                  <c:v>0.92929292929292895</c:v>
                </c:pt>
                <c:pt idx="93">
                  <c:v>0.939393939393939</c:v>
                </c:pt>
                <c:pt idx="94">
                  <c:v>0.94949494949494995</c:v>
                </c:pt>
                <c:pt idx="95">
                  <c:v>0.95959595959596</c:v>
                </c:pt>
                <c:pt idx="96">
                  <c:v>0.96969696969696995</c:v>
                </c:pt>
                <c:pt idx="97">
                  <c:v>0.97979797979798</c:v>
                </c:pt>
                <c:pt idx="98">
                  <c:v>0.98989898989898994</c:v>
                </c:pt>
                <c:pt idx="99">
                  <c:v>1</c:v>
                </c:pt>
                <c:pt idx="100">
                  <c:v>1.0009999999999999</c:v>
                </c:pt>
              </c:numCache>
            </c:numRef>
          </c:cat>
          <c:val>
            <c:numRef>
              <c:f>'BA pres'!$B$2:$B$102</c:f>
              <c:numCache>
                <c:formatCode>0</c:formatCode>
                <c:ptCount val="101"/>
                <c:pt idx="0">
                  <c:v>1048.6206415668053</c:v>
                </c:pt>
                <c:pt idx="1">
                  <c:v>1048.6206415668053</c:v>
                </c:pt>
                <c:pt idx="2">
                  <c:v>1073.3411306234329</c:v>
                </c:pt>
                <c:pt idx="3">
                  <c:v>1075.385370666683</c:v>
                </c:pt>
                <c:pt idx="4">
                  <c:v>1083.278951048412</c:v>
                </c:pt>
                <c:pt idx="5">
                  <c:v>1086.8253646053411</c:v>
                </c:pt>
                <c:pt idx="6">
                  <c:v>1093.050618156007</c:v>
                </c:pt>
                <c:pt idx="7">
                  <c:v>1095.828706939265</c:v>
                </c:pt>
                <c:pt idx="8">
                  <c:v>1099.0019952587741</c:v>
                </c:pt>
                <c:pt idx="9">
                  <c:v>1100.6944460703082</c:v>
                </c:pt>
                <c:pt idx="10">
                  <c:v>1103.33693798641</c:v>
                </c:pt>
                <c:pt idx="11">
                  <c:v>1107.159216609547</c:v>
                </c:pt>
                <c:pt idx="12">
                  <c:v>1111.3433028416171</c:v>
                </c:pt>
                <c:pt idx="13">
                  <c:v>1115.8555256539619</c:v>
                </c:pt>
                <c:pt idx="14">
                  <c:v>1119.8833384860441</c:v>
                </c:pt>
                <c:pt idx="15">
                  <c:v>1122.535657708997</c:v>
                </c:pt>
                <c:pt idx="16">
                  <c:v>1124.9722467125541</c:v>
                </c:pt>
                <c:pt idx="17">
                  <c:v>1126.6856114847033</c:v>
                </c:pt>
                <c:pt idx="18">
                  <c:v>1129.9733717415409</c:v>
                </c:pt>
                <c:pt idx="19">
                  <c:v>1134.0044387862779</c:v>
                </c:pt>
                <c:pt idx="20">
                  <c:v>1138.954147803523</c:v>
                </c:pt>
                <c:pt idx="21">
                  <c:v>1142.276361968324</c:v>
                </c:pt>
                <c:pt idx="22">
                  <c:v>1145.7456969932568</c:v>
                </c:pt>
                <c:pt idx="23">
                  <c:v>1149.645542091954</c:v>
                </c:pt>
                <c:pt idx="24">
                  <c:v>1152.9700130654999</c:v>
                </c:pt>
                <c:pt idx="25">
                  <c:v>1155.174597496313</c:v>
                </c:pt>
                <c:pt idx="26">
                  <c:v>1157.5611145730461</c:v>
                </c:pt>
                <c:pt idx="27">
                  <c:v>1160.1683761255019</c:v>
                </c:pt>
                <c:pt idx="28">
                  <c:v>1161.98316627893</c:v>
                </c:pt>
                <c:pt idx="29">
                  <c:v>1167.0968788147059</c:v>
                </c:pt>
                <c:pt idx="30">
                  <c:v>1173.3305391156186</c:v>
                </c:pt>
                <c:pt idx="31">
                  <c:v>1181.248723535824</c:v>
                </c:pt>
                <c:pt idx="32">
                  <c:v>1194.1743831604031</c:v>
                </c:pt>
                <c:pt idx="33">
                  <c:v>1206.1390769731329</c:v>
                </c:pt>
                <c:pt idx="34">
                  <c:v>1215.2672515104218</c:v>
                </c:pt>
                <c:pt idx="35">
                  <c:v>1223.4652396776901</c:v>
                </c:pt>
                <c:pt idx="36">
                  <c:v>1227.698223159086</c:v>
                </c:pt>
                <c:pt idx="37">
                  <c:v>1241.1049992489791</c:v>
                </c:pt>
                <c:pt idx="38">
                  <c:v>1255.5345367817349</c:v>
                </c:pt>
                <c:pt idx="39">
                  <c:v>1273.0242616279409</c:v>
                </c:pt>
                <c:pt idx="40">
                  <c:v>1291.0275025524591</c:v>
                </c:pt>
                <c:pt idx="41">
                  <c:v>1299.122400174108</c:v>
                </c:pt>
                <c:pt idx="42">
                  <c:v>1298.514294268723</c:v>
                </c:pt>
                <c:pt idx="43">
                  <c:v>1299.812046519053</c:v>
                </c:pt>
                <c:pt idx="44">
                  <c:v>1310.6395378925959</c:v>
                </c:pt>
                <c:pt idx="45">
                  <c:v>1314.5196409355749</c:v>
                </c:pt>
                <c:pt idx="46">
                  <c:v>1322.3825431715538</c:v>
                </c:pt>
                <c:pt idx="47">
                  <c:v>1313.8091544887361</c:v>
                </c:pt>
                <c:pt idx="48">
                  <c:v>1320.1440933623458</c:v>
                </c:pt>
                <c:pt idx="49">
                  <c:v>1226.1613720864739</c:v>
                </c:pt>
                <c:pt idx="50">
                  <c:v>1121.9645630619009</c:v>
                </c:pt>
                <c:pt idx="51">
                  <c:v>1253.7469455330831</c:v>
                </c:pt>
                <c:pt idx="52">
                  <c:v>1210.8080812824312</c:v>
                </c:pt>
                <c:pt idx="53">
                  <c:v>1177.5032414179138</c:v>
                </c:pt>
                <c:pt idx="54">
                  <c:v>1111.253976750467</c:v>
                </c:pt>
                <c:pt idx="55">
                  <c:v>1083.434783315663</c:v>
                </c:pt>
                <c:pt idx="56">
                  <c:v>1049.4212821336707</c:v>
                </c:pt>
                <c:pt idx="57">
                  <c:v>1024.7168016376525</c:v>
                </c:pt>
                <c:pt idx="58">
                  <c:v>1017.4902894631365</c:v>
                </c:pt>
                <c:pt idx="59">
                  <c:v>1011.1734180336618</c:v>
                </c:pt>
                <c:pt idx="60">
                  <c:v>1010.9709250525045</c:v>
                </c:pt>
                <c:pt idx="61">
                  <c:v>1012.9637747397159</c:v>
                </c:pt>
                <c:pt idx="62">
                  <c:v>1008.6907632544119</c:v>
                </c:pt>
                <c:pt idx="63">
                  <c:v>1012.8702687541196</c:v>
                </c:pt>
                <c:pt idx="64">
                  <c:v>1019.798273483593</c:v>
                </c:pt>
                <c:pt idx="65">
                  <c:v>1020.3279648295847</c:v>
                </c:pt>
                <c:pt idx="66">
                  <c:v>1023.2324825148316</c:v>
                </c:pt>
                <c:pt idx="67">
                  <c:v>1028.1257352360474</c:v>
                </c:pt>
                <c:pt idx="68">
                  <c:v>1025.235511633357</c:v>
                </c:pt>
                <c:pt idx="69">
                  <c:v>1030.0494550830467</c:v>
                </c:pt>
                <c:pt idx="70">
                  <c:v>1032.996876841476</c:v>
                </c:pt>
                <c:pt idx="71">
                  <c:v>1032.4539189644202</c:v>
                </c:pt>
                <c:pt idx="72">
                  <c:v>1023.3608969645022</c:v>
                </c:pt>
                <c:pt idx="73">
                  <c:v>1025.616758085496</c:v>
                </c:pt>
                <c:pt idx="74">
                  <c:v>1024.4585150548846</c:v>
                </c:pt>
                <c:pt idx="75">
                  <c:v>1021.8358641314453</c:v>
                </c:pt>
                <c:pt idx="76">
                  <c:v>1020.5509264218432</c:v>
                </c:pt>
                <c:pt idx="77">
                  <c:v>1019.9806965737131</c:v>
                </c:pt>
                <c:pt idx="78">
                  <c:v>1021.9753338077669</c:v>
                </c:pt>
                <c:pt idx="79">
                  <c:v>1020.7559413390293</c:v>
                </c:pt>
                <c:pt idx="80">
                  <c:v>1019.7043229409934</c:v>
                </c:pt>
                <c:pt idx="81">
                  <c:v>1014.7020886436114</c:v>
                </c:pt>
                <c:pt idx="82">
                  <c:v>1019.005634583135</c:v>
                </c:pt>
                <c:pt idx="83">
                  <c:v>1018.2552740750886</c:v>
                </c:pt>
                <c:pt idx="84">
                  <c:v>1012.7937859394158</c:v>
                </c:pt>
                <c:pt idx="85">
                  <c:v>1010.8432277277414</c:v>
                </c:pt>
                <c:pt idx="86">
                  <c:v>1009.8949499838793</c:v>
                </c:pt>
                <c:pt idx="87">
                  <c:v>1014.1781593037391</c:v>
                </c:pt>
                <c:pt idx="88">
                  <c:v>1009.0886592151359</c:v>
                </c:pt>
                <c:pt idx="89">
                  <c:v>1008.782608164038</c:v>
                </c:pt>
                <c:pt idx="90">
                  <c:v>1020.3327776435423</c:v>
                </c:pt>
                <c:pt idx="91">
                  <c:v>1021.3013814899716</c:v>
                </c:pt>
                <c:pt idx="92">
                  <c:v>1021.4304594749112</c:v>
                </c:pt>
                <c:pt idx="93">
                  <c:v>1026.9879748665103</c:v>
                </c:pt>
                <c:pt idx="94">
                  <c:v>1034.8085042752771</c:v>
                </c:pt>
                <c:pt idx="95">
                  <c:v>1061.6571383380858</c:v>
                </c:pt>
                <c:pt idx="96">
                  <c:v>1071.0625008769571</c:v>
                </c:pt>
                <c:pt idx="97">
                  <c:v>1081.308955797017</c:v>
                </c:pt>
                <c:pt idx="98">
                  <c:v>1095.1088019891602</c:v>
                </c:pt>
                <c:pt idx="99">
                  <c:v>1095.1088019891602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BF-4309-AECD-ACEDFE11D48B}"/>
            </c:ext>
          </c:extLst>
        </c:ser>
        <c:ser>
          <c:idx val="1"/>
          <c:order val="1"/>
          <c:tx>
            <c:strRef>
              <c:f>'BA pres'!$C$1</c:f>
              <c:strCache>
                <c:ptCount val="1"/>
                <c:pt idx="0">
                  <c:v>EEL</c:v>
                </c:pt>
              </c:strCache>
            </c:strRef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'BA pres'!$A$2:$A$102</c:f>
              <c:numCache>
                <c:formatCode>0.0</c:formatCode>
                <c:ptCount val="101"/>
                <c:pt idx="0">
                  <c:v>0</c:v>
                </c:pt>
                <c:pt idx="1">
                  <c:v>1.01010101010101E-2</c:v>
                </c:pt>
                <c:pt idx="2">
                  <c:v>2.02020202020202E-2</c:v>
                </c:pt>
                <c:pt idx="3">
                  <c:v>3.03030303030303E-2</c:v>
                </c:pt>
                <c:pt idx="4">
                  <c:v>4.0404040404040401E-2</c:v>
                </c:pt>
                <c:pt idx="5">
                  <c:v>5.0505050505050497E-2</c:v>
                </c:pt>
                <c:pt idx="6">
                  <c:v>6.0606060606060601E-2</c:v>
                </c:pt>
                <c:pt idx="7">
                  <c:v>7.0707070707070704E-2</c:v>
                </c:pt>
                <c:pt idx="8">
                  <c:v>8.0808080808080801E-2</c:v>
                </c:pt>
                <c:pt idx="9">
                  <c:v>9.0909090909090898E-2</c:v>
                </c:pt>
                <c:pt idx="10">
                  <c:v>0.10101010101010099</c:v>
                </c:pt>
                <c:pt idx="11">
                  <c:v>0.11111111111111099</c:v>
                </c:pt>
                <c:pt idx="12">
                  <c:v>0.12121212121212099</c:v>
                </c:pt>
                <c:pt idx="13">
                  <c:v>0.13131313131313099</c:v>
                </c:pt>
                <c:pt idx="14">
                  <c:v>0.14141414141414099</c:v>
                </c:pt>
                <c:pt idx="15">
                  <c:v>0.15151515151515199</c:v>
                </c:pt>
                <c:pt idx="16">
                  <c:v>0.16161616161616199</c:v>
                </c:pt>
                <c:pt idx="17">
                  <c:v>0.17171717171717199</c:v>
                </c:pt>
                <c:pt idx="18">
                  <c:v>0.18181818181818199</c:v>
                </c:pt>
                <c:pt idx="19">
                  <c:v>0.19191919191919199</c:v>
                </c:pt>
                <c:pt idx="20">
                  <c:v>0.20202020202020199</c:v>
                </c:pt>
                <c:pt idx="21">
                  <c:v>0.21212121212121199</c:v>
                </c:pt>
                <c:pt idx="22">
                  <c:v>0.22222222222222199</c:v>
                </c:pt>
                <c:pt idx="23">
                  <c:v>0.23232323232323199</c:v>
                </c:pt>
                <c:pt idx="24">
                  <c:v>0.24242424242424199</c:v>
                </c:pt>
                <c:pt idx="25">
                  <c:v>0.25252525252525299</c:v>
                </c:pt>
                <c:pt idx="26">
                  <c:v>0.26262626262626299</c:v>
                </c:pt>
                <c:pt idx="27">
                  <c:v>0.27272727272727298</c:v>
                </c:pt>
                <c:pt idx="28">
                  <c:v>0.28282828282828298</c:v>
                </c:pt>
                <c:pt idx="29">
                  <c:v>0.29292929292929298</c:v>
                </c:pt>
                <c:pt idx="30">
                  <c:v>0.30303030303030298</c:v>
                </c:pt>
                <c:pt idx="31">
                  <c:v>0.31313131313131298</c:v>
                </c:pt>
                <c:pt idx="32">
                  <c:v>0.32323232323232298</c:v>
                </c:pt>
                <c:pt idx="33">
                  <c:v>0.33333333333333298</c:v>
                </c:pt>
                <c:pt idx="34">
                  <c:v>0.34343434343434298</c:v>
                </c:pt>
                <c:pt idx="35">
                  <c:v>0.35353535353535398</c:v>
                </c:pt>
                <c:pt idx="36">
                  <c:v>0.36363636363636398</c:v>
                </c:pt>
                <c:pt idx="37">
                  <c:v>0.37373737373737398</c:v>
                </c:pt>
                <c:pt idx="38">
                  <c:v>0.38383838383838398</c:v>
                </c:pt>
                <c:pt idx="39">
                  <c:v>0.39393939393939398</c:v>
                </c:pt>
                <c:pt idx="40">
                  <c:v>0.40404040404040398</c:v>
                </c:pt>
                <c:pt idx="41">
                  <c:v>0.41414141414141398</c:v>
                </c:pt>
                <c:pt idx="42">
                  <c:v>0.42424242424242398</c:v>
                </c:pt>
                <c:pt idx="43">
                  <c:v>0.43434343434343398</c:v>
                </c:pt>
                <c:pt idx="44">
                  <c:v>0.44444444444444398</c:v>
                </c:pt>
                <c:pt idx="45">
                  <c:v>0.45454545454545497</c:v>
                </c:pt>
                <c:pt idx="46">
                  <c:v>0.46464646464646497</c:v>
                </c:pt>
                <c:pt idx="47">
                  <c:v>0.47474747474747497</c:v>
                </c:pt>
                <c:pt idx="48">
                  <c:v>0.48484848484848497</c:v>
                </c:pt>
                <c:pt idx="49">
                  <c:v>0.49494949494949497</c:v>
                </c:pt>
                <c:pt idx="50">
                  <c:v>0.50505050505050497</c:v>
                </c:pt>
                <c:pt idx="51">
                  <c:v>0.51515151515151503</c:v>
                </c:pt>
                <c:pt idx="52">
                  <c:v>0.52525252525252497</c:v>
                </c:pt>
                <c:pt idx="53">
                  <c:v>0.53535353535353503</c:v>
                </c:pt>
                <c:pt idx="54">
                  <c:v>0.54545454545454497</c:v>
                </c:pt>
                <c:pt idx="55">
                  <c:v>0.55555555555555602</c:v>
                </c:pt>
                <c:pt idx="56">
                  <c:v>0.56565656565656597</c:v>
                </c:pt>
                <c:pt idx="57">
                  <c:v>0.57575757575757602</c:v>
                </c:pt>
                <c:pt idx="58">
                  <c:v>0.58585858585858597</c:v>
                </c:pt>
                <c:pt idx="59">
                  <c:v>0.59595959595959602</c:v>
                </c:pt>
                <c:pt idx="60">
                  <c:v>0.60606060606060597</c:v>
                </c:pt>
                <c:pt idx="61">
                  <c:v>0.61616161616161602</c:v>
                </c:pt>
                <c:pt idx="62">
                  <c:v>0.62626262626262597</c:v>
                </c:pt>
                <c:pt idx="63">
                  <c:v>0.63636363636363602</c:v>
                </c:pt>
                <c:pt idx="64">
                  <c:v>0.64646464646464696</c:v>
                </c:pt>
                <c:pt idx="65">
                  <c:v>0.65656565656565702</c:v>
                </c:pt>
                <c:pt idx="66">
                  <c:v>0.66666666666666696</c:v>
                </c:pt>
                <c:pt idx="67">
                  <c:v>0.67676767676767702</c:v>
                </c:pt>
                <c:pt idx="68">
                  <c:v>0.68686868686868696</c:v>
                </c:pt>
                <c:pt idx="69">
                  <c:v>0.69696969696969702</c:v>
                </c:pt>
                <c:pt idx="70">
                  <c:v>0.70707070707070696</c:v>
                </c:pt>
                <c:pt idx="71">
                  <c:v>0.71717171717171702</c:v>
                </c:pt>
                <c:pt idx="72">
                  <c:v>0.72727272727272696</c:v>
                </c:pt>
                <c:pt idx="73">
                  <c:v>0.73737373737373701</c:v>
                </c:pt>
                <c:pt idx="74">
                  <c:v>0.74747474747474796</c:v>
                </c:pt>
                <c:pt idx="75">
                  <c:v>0.75757575757575801</c:v>
                </c:pt>
                <c:pt idx="76">
                  <c:v>0.76767676767676796</c:v>
                </c:pt>
                <c:pt idx="77">
                  <c:v>0.77777777777777801</c:v>
                </c:pt>
                <c:pt idx="78">
                  <c:v>0.78787878787878796</c:v>
                </c:pt>
                <c:pt idx="79">
                  <c:v>0.79797979797979801</c:v>
                </c:pt>
                <c:pt idx="80">
                  <c:v>0.80808080808080796</c:v>
                </c:pt>
                <c:pt idx="81">
                  <c:v>0.81818181818181801</c:v>
                </c:pt>
                <c:pt idx="82">
                  <c:v>0.82828282828282795</c:v>
                </c:pt>
                <c:pt idx="83">
                  <c:v>0.83838383838383801</c:v>
                </c:pt>
                <c:pt idx="84">
                  <c:v>0.84848484848484895</c:v>
                </c:pt>
                <c:pt idx="85">
                  <c:v>0.85858585858585901</c:v>
                </c:pt>
                <c:pt idx="86">
                  <c:v>0.86868686868686895</c:v>
                </c:pt>
                <c:pt idx="87">
                  <c:v>0.87878787878787901</c:v>
                </c:pt>
                <c:pt idx="88">
                  <c:v>0.88888888888888895</c:v>
                </c:pt>
                <c:pt idx="89">
                  <c:v>0.89898989898989901</c:v>
                </c:pt>
                <c:pt idx="90">
                  <c:v>0.90909090909090895</c:v>
                </c:pt>
                <c:pt idx="91">
                  <c:v>0.919191919191919</c:v>
                </c:pt>
                <c:pt idx="92">
                  <c:v>0.92929292929292895</c:v>
                </c:pt>
                <c:pt idx="93">
                  <c:v>0.939393939393939</c:v>
                </c:pt>
                <c:pt idx="94">
                  <c:v>0.94949494949494995</c:v>
                </c:pt>
                <c:pt idx="95">
                  <c:v>0.95959595959596</c:v>
                </c:pt>
                <c:pt idx="96">
                  <c:v>0.96969696969696995</c:v>
                </c:pt>
                <c:pt idx="97">
                  <c:v>0.97979797979798</c:v>
                </c:pt>
                <c:pt idx="98">
                  <c:v>0.98989898989898994</c:v>
                </c:pt>
                <c:pt idx="99">
                  <c:v>1</c:v>
                </c:pt>
                <c:pt idx="100">
                  <c:v>1.0009999999999999</c:v>
                </c:pt>
              </c:numCache>
            </c:numRef>
          </c:cat>
          <c:val>
            <c:numRef>
              <c:f>'BA pres'!$C$2:$C$102</c:f>
              <c:numCache>
                <c:formatCode>0</c:formatCode>
                <c:ptCount val="101"/>
                <c:pt idx="0">
                  <c:v>1021.85802162737</c:v>
                </c:pt>
                <c:pt idx="1">
                  <c:v>1021.85802162737</c:v>
                </c:pt>
                <c:pt idx="2">
                  <c:v>1045.5564070274415</c:v>
                </c:pt>
                <c:pt idx="3">
                  <c:v>1040.378717754915</c:v>
                </c:pt>
                <c:pt idx="4">
                  <c:v>1047.1748154163552</c:v>
                </c:pt>
                <c:pt idx="5">
                  <c:v>1046.3381376627767</c:v>
                </c:pt>
                <c:pt idx="6">
                  <c:v>1056.5540719933517</c:v>
                </c:pt>
                <c:pt idx="7">
                  <c:v>1062.8712808755283</c:v>
                </c:pt>
                <c:pt idx="8">
                  <c:v>1070.2881631377434</c:v>
                </c:pt>
                <c:pt idx="9">
                  <c:v>1077.3532945403983</c:v>
                </c:pt>
                <c:pt idx="10">
                  <c:v>1083.3688350500915</c:v>
                </c:pt>
                <c:pt idx="11">
                  <c:v>1091.4610784896968</c:v>
                </c:pt>
                <c:pt idx="12">
                  <c:v>1099.1922782149118</c:v>
                </c:pt>
                <c:pt idx="13">
                  <c:v>1106.856155518685</c:v>
                </c:pt>
                <c:pt idx="14">
                  <c:v>1115.4463213133483</c:v>
                </c:pt>
                <c:pt idx="15">
                  <c:v>1124.7452459226567</c:v>
                </c:pt>
                <c:pt idx="16">
                  <c:v>1134.7593308240801</c:v>
                </c:pt>
                <c:pt idx="17">
                  <c:v>1141.8443824338035</c:v>
                </c:pt>
                <c:pt idx="18">
                  <c:v>1147.4076248924769</c:v>
                </c:pt>
                <c:pt idx="19">
                  <c:v>1152.084413594725</c:v>
                </c:pt>
                <c:pt idx="20">
                  <c:v>1162.1785816347467</c:v>
                </c:pt>
                <c:pt idx="21">
                  <c:v>1169.2758118389434</c:v>
                </c:pt>
                <c:pt idx="22">
                  <c:v>1175.8030990485599</c:v>
                </c:pt>
                <c:pt idx="23">
                  <c:v>1183.7796084367999</c:v>
                </c:pt>
                <c:pt idx="24">
                  <c:v>1194.3363693841231</c:v>
                </c:pt>
                <c:pt idx="25">
                  <c:v>1203.104274130395</c:v>
                </c:pt>
                <c:pt idx="26">
                  <c:v>1213.8408298040249</c:v>
                </c:pt>
                <c:pt idx="27">
                  <c:v>1224.93887290578</c:v>
                </c:pt>
                <c:pt idx="28">
                  <c:v>1231.5715984432084</c:v>
                </c:pt>
                <c:pt idx="29">
                  <c:v>1239.6802092424048</c:v>
                </c:pt>
                <c:pt idx="30">
                  <c:v>1246.6903769324967</c:v>
                </c:pt>
                <c:pt idx="31">
                  <c:v>1248.627166445815</c:v>
                </c:pt>
                <c:pt idx="32">
                  <c:v>1253.3502344741382</c:v>
                </c:pt>
                <c:pt idx="33">
                  <c:v>1261.3664342225068</c:v>
                </c:pt>
                <c:pt idx="34">
                  <c:v>1266.1880762116634</c:v>
                </c:pt>
                <c:pt idx="35">
                  <c:v>1269.98149320639</c:v>
                </c:pt>
                <c:pt idx="36">
                  <c:v>1272.0469845520599</c:v>
                </c:pt>
                <c:pt idx="37">
                  <c:v>1277.0047291862315</c:v>
                </c:pt>
                <c:pt idx="38">
                  <c:v>1285.2921023734782</c:v>
                </c:pt>
                <c:pt idx="39">
                  <c:v>1294.5128638010467</c:v>
                </c:pt>
                <c:pt idx="40">
                  <c:v>1300.9710070081217</c:v>
                </c:pt>
                <c:pt idx="41">
                  <c:v>1301.3626882336785</c:v>
                </c:pt>
                <c:pt idx="42">
                  <c:v>1301.4088496307368</c:v>
                </c:pt>
                <c:pt idx="43">
                  <c:v>1293.4081586626451</c:v>
                </c:pt>
                <c:pt idx="44">
                  <c:v>1296.5548846631898</c:v>
                </c:pt>
                <c:pt idx="45">
                  <c:v>1305.0035279914216</c:v>
                </c:pt>
                <c:pt idx="46">
                  <c:v>1304.5757460709067</c:v>
                </c:pt>
                <c:pt idx="47">
                  <c:v>1314.4443920086951</c:v>
                </c:pt>
                <c:pt idx="48">
                  <c:v>1291.2663484508932</c:v>
                </c:pt>
                <c:pt idx="49">
                  <c:v>1222.8580223096033</c:v>
                </c:pt>
                <c:pt idx="50">
                  <c:v>1029.906185715495</c:v>
                </c:pt>
                <c:pt idx="51">
                  <c:v>1181.6019076625682</c:v>
                </c:pt>
                <c:pt idx="52">
                  <c:v>1243.1235331406849</c:v>
                </c:pt>
                <c:pt idx="53">
                  <c:v>1186.2611254934516</c:v>
                </c:pt>
                <c:pt idx="54">
                  <c:v>1175.8775383532566</c:v>
                </c:pt>
                <c:pt idx="55">
                  <c:v>1134.7434403906466</c:v>
                </c:pt>
                <c:pt idx="56">
                  <c:v>1111.1939776818333</c:v>
                </c:pt>
                <c:pt idx="57">
                  <c:v>1081.0091036373251</c:v>
                </c:pt>
                <c:pt idx="58">
                  <c:v>1064.7156118723499</c:v>
                </c:pt>
                <c:pt idx="59">
                  <c:v>1058.5501618895182</c:v>
                </c:pt>
                <c:pt idx="60">
                  <c:v>1060.8491355863966</c:v>
                </c:pt>
                <c:pt idx="61">
                  <c:v>1052.2425097158134</c:v>
                </c:pt>
                <c:pt idx="62">
                  <c:v>1058.7912391755449</c:v>
                </c:pt>
                <c:pt idx="63">
                  <c:v>1052.4091968558967</c:v>
                </c:pt>
                <c:pt idx="64">
                  <c:v>1046.4542940705967</c:v>
                </c:pt>
                <c:pt idx="65">
                  <c:v>1045.3213934783716</c:v>
                </c:pt>
                <c:pt idx="66">
                  <c:v>1048.4308681448099</c:v>
                </c:pt>
                <c:pt idx="67">
                  <c:v>1056.4268175809716</c:v>
                </c:pt>
                <c:pt idx="68">
                  <c:v>1057.3857020544267</c:v>
                </c:pt>
                <c:pt idx="69">
                  <c:v>1058.6984204157484</c:v>
                </c:pt>
                <c:pt idx="70">
                  <c:v>1058.8812915208484</c:v>
                </c:pt>
                <c:pt idx="71">
                  <c:v>1054.1110131502501</c:v>
                </c:pt>
                <c:pt idx="72">
                  <c:v>1047.4227069473184</c:v>
                </c:pt>
                <c:pt idx="73">
                  <c:v>1039.6373084145682</c:v>
                </c:pt>
                <c:pt idx="74">
                  <c:v>1043.4716016161183</c:v>
                </c:pt>
                <c:pt idx="75">
                  <c:v>1038.51602294894</c:v>
                </c:pt>
                <c:pt idx="76">
                  <c:v>1027.6756865474415</c:v>
                </c:pt>
                <c:pt idx="77">
                  <c:v>1028.7188249925118</c:v>
                </c:pt>
                <c:pt idx="78">
                  <c:v>1031.73943261106</c:v>
                </c:pt>
                <c:pt idx="79">
                  <c:v>1035.5074335473316</c:v>
                </c:pt>
                <c:pt idx="80">
                  <c:v>1033.3049542546216</c:v>
                </c:pt>
                <c:pt idx="81">
                  <c:v>1032.3958528896248</c:v>
                </c:pt>
                <c:pt idx="82">
                  <c:v>1031.9454251250565</c:v>
                </c:pt>
                <c:pt idx="83">
                  <c:v>1033.9473626501151</c:v>
                </c:pt>
                <c:pt idx="84">
                  <c:v>1033.7532826491499</c:v>
                </c:pt>
                <c:pt idx="85">
                  <c:v>1032.7260514592836</c:v>
                </c:pt>
                <c:pt idx="86">
                  <c:v>1034.8275044128634</c:v>
                </c:pt>
                <c:pt idx="87">
                  <c:v>1044.3398185851599</c:v>
                </c:pt>
                <c:pt idx="88">
                  <c:v>1051.8950254935967</c:v>
                </c:pt>
                <c:pt idx="89">
                  <c:v>1045.763114801955</c:v>
                </c:pt>
                <c:pt idx="90">
                  <c:v>1050.9365872808301</c:v>
                </c:pt>
                <c:pt idx="91">
                  <c:v>1056.4236938971933</c:v>
                </c:pt>
                <c:pt idx="92">
                  <c:v>1062.0433587487751</c:v>
                </c:pt>
                <c:pt idx="93">
                  <c:v>1068.8029609984383</c:v>
                </c:pt>
                <c:pt idx="94">
                  <c:v>1068.43175466976</c:v>
                </c:pt>
                <c:pt idx="95">
                  <c:v>1078.1989919973</c:v>
                </c:pt>
                <c:pt idx="96">
                  <c:v>1097.2800537350865</c:v>
                </c:pt>
                <c:pt idx="97">
                  <c:v>1136.7964828726565</c:v>
                </c:pt>
                <c:pt idx="98">
                  <c:v>1162.3932275473683</c:v>
                </c:pt>
                <c:pt idx="99">
                  <c:v>1162.3932275473683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BF-4309-AECD-ACEDFE11D4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5886335"/>
        <c:axId val="1765884671"/>
      </c:lineChart>
      <c:catAx>
        <c:axId val="17658863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Normalised time (0-1)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5884671"/>
        <c:crosses val="autoZero"/>
        <c:auto val="1"/>
        <c:lblAlgn val="ctr"/>
        <c:lblOffset val="100"/>
        <c:tickLblSkip val="10"/>
        <c:tickMarkSkip val="1"/>
        <c:noMultiLvlLbl val="1"/>
      </c:catAx>
      <c:valAx>
        <c:axId val="1765884671"/>
        <c:scaling>
          <c:orientation val="minMax"/>
          <c:max val="1400"/>
          <c:min val="1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Mean pressure (mbar)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5886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Pressure (changed x axis to time instead of mean like in the video)</a:t>
            </a:r>
            <a:endParaRPr lang="en-GB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Difference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'BA pres'!$A$2:$A$101</c:f>
              <c:numCache>
                <c:formatCode>0.0</c:formatCode>
                <c:ptCount val="100"/>
                <c:pt idx="0">
                  <c:v>0</c:v>
                </c:pt>
                <c:pt idx="1">
                  <c:v>1.01010101010101E-2</c:v>
                </c:pt>
                <c:pt idx="2">
                  <c:v>2.02020202020202E-2</c:v>
                </c:pt>
                <c:pt idx="3">
                  <c:v>3.03030303030303E-2</c:v>
                </c:pt>
                <c:pt idx="4">
                  <c:v>4.0404040404040401E-2</c:v>
                </c:pt>
                <c:pt idx="5">
                  <c:v>5.0505050505050497E-2</c:v>
                </c:pt>
                <c:pt idx="6">
                  <c:v>6.0606060606060601E-2</c:v>
                </c:pt>
                <c:pt idx="7">
                  <c:v>7.0707070707070704E-2</c:v>
                </c:pt>
                <c:pt idx="8">
                  <c:v>8.0808080808080801E-2</c:v>
                </c:pt>
                <c:pt idx="9">
                  <c:v>9.0909090909090898E-2</c:v>
                </c:pt>
                <c:pt idx="10">
                  <c:v>0.10101010101010099</c:v>
                </c:pt>
                <c:pt idx="11">
                  <c:v>0.11111111111111099</c:v>
                </c:pt>
                <c:pt idx="12">
                  <c:v>0.12121212121212099</c:v>
                </c:pt>
                <c:pt idx="13">
                  <c:v>0.13131313131313099</c:v>
                </c:pt>
                <c:pt idx="14">
                  <c:v>0.14141414141414099</c:v>
                </c:pt>
                <c:pt idx="15">
                  <c:v>0.15151515151515199</c:v>
                </c:pt>
                <c:pt idx="16">
                  <c:v>0.16161616161616199</c:v>
                </c:pt>
                <c:pt idx="17">
                  <c:v>0.17171717171717199</c:v>
                </c:pt>
                <c:pt idx="18">
                  <c:v>0.18181818181818199</c:v>
                </c:pt>
                <c:pt idx="19">
                  <c:v>0.19191919191919199</c:v>
                </c:pt>
                <c:pt idx="20">
                  <c:v>0.20202020202020199</c:v>
                </c:pt>
                <c:pt idx="21">
                  <c:v>0.21212121212121199</c:v>
                </c:pt>
                <c:pt idx="22">
                  <c:v>0.22222222222222199</c:v>
                </c:pt>
                <c:pt idx="23">
                  <c:v>0.23232323232323199</c:v>
                </c:pt>
                <c:pt idx="24">
                  <c:v>0.24242424242424199</c:v>
                </c:pt>
                <c:pt idx="25">
                  <c:v>0.25252525252525299</c:v>
                </c:pt>
                <c:pt idx="26">
                  <c:v>0.26262626262626299</c:v>
                </c:pt>
                <c:pt idx="27">
                  <c:v>0.27272727272727298</c:v>
                </c:pt>
                <c:pt idx="28">
                  <c:v>0.28282828282828298</c:v>
                </c:pt>
                <c:pt idx="29">
                  <c:v>0.29292929292929298</c:v>
                </c:pt>
                <c:pt idx="30">
                  <c:v>0.30303030303030298</c:v>
                </c:pt>
                <c:pt idx="31">
                  <c:v>0.31313131313131298</c:v>
                </c:pt>
                <c:pt idx="32">
                  <c:v>0.32323232323232298</c:v>
                </c:pt>
                <c:pt idx="33">
                  <c:v>0.33333333333333298</c:v>
                </c:pt>
                <c:pt idx="34">
                  <c:v>0.34343434343434298</c:v>
                </c:pt>
                <c:pt idx="35">
                  <c:v>0.35353535353535398</c:v>
                </c:pt>
                <c:pt idx="36">
                  <c:v>0.36363636363636398</c:v>
                </c:pt>
                <c:pt idx="37">
                  <c:v>0.37373737373737398</c:v>
                </c:pt>
                <c:pt idx="38">
                  <c:v>0.38383838383838398</c:v>
                </c:pt>
                <c:pt idx="39">
                  <c:v>0.39393939393939398</c:v>
                </c:pt>
                <c:pt idx="40">
                  <c:v>0.40404040404040398</c:v>
                </c:pt>
                <c:pt idx="41">
                  <c:v>0.41414141414141398</c:v>
                </c:pt>
                <c:pt idx="42">
                  <c:v>0.42424242424242398</c:v>
                </c:pt>
                <c:pt idx="43">
                  <c:v>0.43434343434343398</c:v>
                </c:pt>
                <c:pt idx="44">
                  <c:v>0.44444444444444398</c:v>
                </c:pt>
                <c:pt idx="45">
                  <c:v>0.45454545454545497</c:v>
                </c:pt>
                <c:pt idx="46">
                  <c:v>0.46464646464646497</c:v>
                </c:pt>
                <c:pt idx="47">
                  <c:v>0.47474747474747497</c:v>
                </c:pt>
                <c:pt idx="48">
                  <c:v>0.48484848484848497</c:v>
                </c:pt>
                <c:pt idx="49">
                  <c:v>0.49494949494949497</c:v>
                </c:pt>
                <c:pt idx="50">
                  <c:v>0.50505050505050497</c:v>
                </c:pt>
                <c:pt idx="51">
                  <c:v>0.51515151515151503</c:v>
                </c:pt>
                <c:pt idx="52">
                  <c:v>0.52525252525252497</c:v>
                </c:pt>
                <c:pt idx="53">
                  <c:v>0.53535353535353503</c:v>
                </c:pt>
                <c:pt idx="54">
                  <c:v>0.54545454545454497</c:v>
                </c:pt>
                <c:pt idx="55">
                  <c:v>0.55555555555555602</c:v>
                </c:pt>
                <c:pt idx="56">
                  <c:v>0.56565656565656597</c:v>
                </c:pt>
                <c:pt idx="57">
                  <c:v>0.57575757575757602</c:v>
                </c:pt>
                <c:pt idx="58">
                  <c:v>0.58585858585858597</c:v>
                </c:pt>
                <c:pt idx="59">
                  <c:v>0.59595959595959602</c:v>
                </c:pt>
                <c:pt idx="60">
                  <c:v>0.60606060606060597</c:v>
                </c:pt>
                <c:pt idx="61">
                  <c:v>0.61616161616161602</c:v>
                </c:pt>
                <c:pt idx="62">
                  <c:v>0.62626262626262597</c:v>
                </c:pt>
                <c:pt idx="63">
                  <c:v>0.63636363636363602</c:v>
                </c:pt>
                <c:pt idx="64">
                  <c:v>0.64646464646464696</c:v>
                </c:pt>
                <c:pt idx="65">
                  <c:v>0.65656565656565702</c:v>
                </c:pt>
                <c:pt idx="66">
                  <c:v>0.66666666666666696</c:v>
                </c:pt>
                <c:pt idx="67">
                  <c:v>0.67676767676767702</c:v>
                </c:pt>
                <c:pt idx="68">
                  <c:v>0.68686868686868696</c:v>
                </c:pt>
                <c:pt idx="69">
                  <c:v>0.69696969696969702</c:v>
                </c:pt>
                <c:pt idx="70">
                  <c:v>0.70707070707070696</c:v>
                </c:pt>
                <c:pt idx="71">
                  <c:v>0.71717171717171702</c:v>
                </c:pt>
                <c:pt idx="72">
                  <c:v>0.72727272727272696</c:v>
                </c:pt>
                <c:pt idx="73">
                  <c:v>0.73737373737373701</c:v>
                </c:pt>
                <c:pt idx="74">
                  <c:v>0.74747474747474796</c:v>
                </c:pt>
                <c:pt idx="75">
                  <c:v>0.75757575757575801</c:v>
                </c:pt>
                <c:pt idx="76">
                  <c:v>0.76767676767676796</c:v>
                </c:pt>
                <c:pt idx="77">
                  <c:v>0.77777777777777801</c:v>
                </c:pt>
                <c:pt idx="78">
                  <c:v>0.78787878787878796</c:v>
                </c:pt>
                <c:pt idx="79">
                  <c:v>0.79797979797979801</c:v>
                </c:pt>
                <c:pt idx="80">
                  <c:v>0.80808080808080796</c:v>
                </c:pt>
                <c:pt idx="81">
                  <c:v>0.81818181818181801</c:v>
                </c:pt>
                <c:pt idx="82">
                  <c:v>0.82828282828282795</c:v>
                </c:pt>
                <c:pt idx="83">
                  <c:v>0.83838383838383801</c:v>
                </c:pt>
                <c:pt idx="84">
                  <c:v>0.84848484848484895</c:v>
                </c:pt>
                <c:pt idx="85">
                  <c:v>0.85858585858585901</c:v>
                </c:pt>
                <c:pt idx="86">
                  <c:v>0.86868686868686895</c:v>
                </c:pt>
                <c:pt idx="87">
                  <c:v>0.87878787878787901</c:v>
                </c:pt>
                <c:pt idx="88">
                  <c:v>0.88888888888888895</c:v>
                </c:pt>
                <c:pt idx="89">
                  <c:v>0.89898989898989901</c:v>
                </c:pt>
                <c:pt idx="90">
                  <c:v>0.90909090909090895</c:v>
                </c:pt>
                <c:pt idx="91">
                  <c:v>0.919191919191919</c:v>
                </c:pt>
                <c:pt idx="92">
                  <c:v>0.92929292929292895</c:v>
                </c:pt>
                <c:pt idx="93">
                  <c:v>0.939393939393939</c:v>
                </c:pt>
                <c:pt idx="94">
                  <c:v>0.94949494949494995</c:v>
                </c:pt>
                <c:pt idx="95">
                  <c:v>0.95959595959596</c:v>
                </c:pt>
                <c:pt idx="96">
                  <c:v>0.96969696969696995</c:v>
                </c:pt>
                <c:pt idx="97">
                  <c:v>0.97979797979798</c:v>
                </c:pt>
                <c:pt idx="98">
                  <c:v>0.98989898989898994</c:v>
                </c:pt>
                <c:pt idx="99">
                  <c:v>1</c:v>
                </c:pt>
              </c:numCache>
            </c:numRef>
          </c:xVal>
          <c:yVal>
            <c:numRef>
              <c:f>'BA pres'!$D$2:$D$101</c:f>
              <c:numCache>
                <c:formatCode>0</c:formatCode>
                <c:ptCount val="100"/>
                <c:pt idx="0">
                  <c:v>26.76261993943524</c:v>
                </c:pt>
                <c:pt idx="1">
                  <c:v>26.76261993943524</c:v>
                </c:pt>
                <c:pt idx="2">
                  <c:v>27.784723595991409</c:v>
                </c:pt>
                <c:pt idx="3">
                  <c:v>35.006652911768015</c:v>
                </c:pt>
                <c:pt idx="4">
                  <c:v>36.104135632056796</c:v>
                </c:pt>
                <c:pt idx="5">
                  <c:v>40.487226942564348</c:v>
                </c:pt>
                <c:pt idx="6">
                  <c:v>36.49654616265525</c:v>
                </c:pt>
                <c:pt idx="7">
                  <c:v>32.957426063736648</c:v>
                </c:pt>
                <c:pt idx="8">
                  <c:v>28.713832121030691</c:v>
                </c:pt>
                <c:pt idx="9">
                  <c:v>23.341151529909894</c:v>
                </c:pt>
                <c:pt idx="10">
                  <c:v>19.968102936318473</c:v>
                </c:pt>
                <c:pt idx="11">
                  <c:v>15.698138119850228</c:v>
                </c:pt>
                <c:pt idx="12">
                  <c:v>12.151024626705293</c:v>
                </c:pt>
                <c:pt idx="13">
                  <c:v>8.9993701352768767</c:v>
                </c:pt>
                <c:pt idx="14">
                  <c:v>4.4370171726957324</c:v>
                </c:pt>
                <c:pt idx="15">
                  <c:v>-2.2095882136597993</c:v>
                </c:pt>
                <c:pt idx="16">
                  <c:v>-9.7870841115259282</c:v>
                </c:pt>
                <c:pt idx="17">
                  <c:v>-15.158770949100244</c:v>
                </c:pt>
                <c:pt idx="18">
                  <c:v>-17.434253150936001</c:v>
                </c:pt>
                <c:pt idx="19">
                  <c:v>-18.079974808447105</c:v>
                </c:pt>
                <c:pt idx="20">
                  <c:v>-23.224433831223678</c:v>
                </c:pt>
                <c:pt idx="21">
                  <c:v>-26.999449870619401</c:v>
                </c:pt>
                <c:pt idx="22">
                  <c:v>-30.0574020553031</c:v>
                </c:pt>
                <c:pt idx="23">
                  <c:v>-34.134066344845905</c:v>
                </c:pt>
                <c:pt idx="24">
                  <c:v>-41.366356318623275</c:v>
                </c:pt>
                <c:pt idx="25">
                  <c:v>-47.929676634081943</c:v>
                </c:pt>
                <c:pt idx="26">
                  <c:v>-56.279715230978809</c:v>
                </c:pt>
                <c:pt idx="27">
                  <c:v>-64.770496780278108</c:v>
                </c:pt>
                <c:pt idx="28">
                  <c:v>-69.588432164278402</c:v>
                </c:pt>
                <c:pt idx="29">
                  <c:v>-72.583330427698911</c:v>
                </c:pt>
                <c:pt idx="30">
                  <c:v>-73.359837816878098</c:v>
                </c:pt>
                <c:pt idx="31">
                  <c:v>-67.378442909991008</c:v>
                </c:pt>
                <c:pt idx="32">
                  <c:v>-59.175851313735166</c:v>
                </c:pt>
                <c:pt idx="33">
                  <c:v>-55.227357249373881</c:v>
                </c:pt>
                <c:pt idx="34">
                  <c:v>-50.9208247012416</c:v>
                </c:pt>
                <c:pt idx="35">
                  <c:v>-46.516253528699963</c:v>
                </c:pt>
                <c:pt idx="36">
                  <c:v>-44.348761392973984</c:v>
                </c:pt>
                <c:pt idx="37">
                  <c:v>-35.899729937252459</c:v>
                </c:pt>
                <c:pt idx="38">
                  <c:v>-29.757565591743287</c:v>
                </c:pt>
                <c:pt idx="39">
                  <c:v>-21.488602173105846</c:v>
                </c:pt>
                <c:pt idx="40">
                  <c:v>-9.9435044556626053</c:v>
                </c:pt>
                <c:pt idx="41">
                  <c:v>-2.2402880595705028</c:v>
                </c:pt>
                <c:pt idx="42">
                  <c:v>-2.8945553620137616</c:v>
                </c:pt>
                <c:pt idx="43">
                  <c:v>6.4038878564078914</c:v>
                </c:pt>
                <c:pt idx="44">
                  <c:v>14.084653229406058</c:v>
                </c:pt>
                <c:pt idx="45">
                  <c:v>9.5161129441532921</c:v>
                </c:pt>
                <c:pt idx="46">
                  <c:v>17.806797100647145</c:v>
                </c:pt>
                <c:pt idx="47">
                  <c:v>-0.63523751995899147</c:v>
                </c:pt>
                <c:pt idx="48">
                  <c:v>28.87774491145251</c:v>
                </c:pt>
                <c:pt idx="49">
                  <c:v>3.3033497768706184</c:v>
                </c:pt>
                <c:pt idx="50">
                  <c:v>92.058377346405905</c:v>
                </c:pt>
                <c:pt idx="51">
                  <c:v>72.145037870514898</c:v>
                </c:pt>
                <c:pt idx="52">
                  <c:v>-32.315451858253709</c:v>
                </c:pt>
                <c:pt idx="53">
                  <c:v>-8.7578840755377314</c:v>
                </c:pt>
                <c:pt idx="54">
                  <c:v>-64.62356160278955</c:v>
                </c:pt>
                <c:pt idx="55">
                  <c:v>-51.308657074983557</c:v>
                </c:pt>
                <c:pt idx="56">
                  <c:v>-61.772695548162574</c:v>
                </c:pt>
                <c:pt idx="57">
                  <c:v>-56.292301999672645</c:v>
                </c:pt>
                <c:pt idx="58">
                  <c:v>-47.225322409213391</c:v>
                </c:pt>
                <c:pt idx="59">
                  <c:v>-47.376743855856375</c:v>
                </c:pt>
                <c:pt idx="60">
                  <c:v>-49.878210533892116</c:v>
                </c:pt>
                <c:pt idx="61">
                  <c:v>-39.278734976097553</c:v>
                </c:pt>
                <c:pt idx="62">
                  <c:v>-50.100475921133011</c:v>
                </c:pt>
                <c:pt idx="63">
                  <c:v>-39.53892810177706</c:v>
                </c:pt>
                <c:pt idx="64">
                  <c:v>-26.656020587003695</c:v>
                </c:pt>
                <c:pt idx="65">
                  <c:v>-24.993428648786903</c:v>
                </c:pt>
                <c:pt idx="66">
                  <c:v>-25.198385629978247</c:v>
                </c:pt>
                <c:pt idx="67">
                  <c:v>-28.301082344924225</c:v>
                </c:pt>
                <c:pt idx="68">
                  <c:v>-32.150190421069738</c:v>
                </c:pt>
                <c:pt idx="69">
                  <c:v>-28.648965332701664</c:v>
                </c:pt>
                <c:pt idx="70">
                  <c:v>-25.884414679372412</c:v>
                </c:pt>
                <c:pt idx="71">
                  <c:v>-21.657094185829919</c:v>
                </c:pt>
                <c:pt idx="72">
                  <c:v>-24.061809982816158</c:v>
                </c:pt>
                <c:pt idx="73">
                  <c:v>-14.020550329072194</c:v>
                </c:pt>
                <c:pt idx="74">
                  <c:v>-19.013086561233649</c:v>
                </c:pt>
                <c:pt idx="75">
                  <c:v>-16.680158817494657</c:v>
                </c:pt>
                <c:pt idx="76">
                  <c:v>-7.1247601255983</c:v>
                </c:pt>
                <c:pt idx="77">
                  <c:v>-8.7381284187987376</c:v>
                </c:pt>
                <c:pt idx="78">
                  <c:v>-9.7640988032931091</c:v>
                </c:pt>
                <c:pt idx="79">
                  <c:v>-14.751492208302352</c:v>
                </c:pt>
                <c:pt idx="80">
                  <c:v>-13.600631313628242</c:v>
                </c:pt>
                <c:pt idx="81">
                  <c:v>-17.693764246013416</c:v>
                </c:pt>
                <c:pt idx="82">
                  <c:v>-12.939790541921525</c:v>
                </c:pt>
                <c:pt idx="83">
                  <c:v>-15.69208857502656</c:v>
                </c:pt>
                <c:pt idx="84">
                  <c:v>-20.95949670973414</c:v>
                </c:pt>
                <c:pt idx="85">
                  <c:v>-21.882823731542203</c:v>
                </c:pt>
                <c:pt idx="86">
                  <c:v>-24.932554428984076</c:v>
                </c:pt>
                <c:pt idx="87">
                  <c:v>-30.161659281420839</c:v>
                </c:pt>
                <c:pt idx="88">
                  <c:v>-42.806366278460814</c:v>
                </c:pt>
                <c:pt idx="89">
                  <c:v>-36.98050663791696</c:v>
                </c:pt>
                <c:pt idx="90">
                  <c:v>-30.603809637287782</c:v>
                </c:pt>
                <c:pt idx="91">
                  <c:v>-35.122312407221671</c:v>
                </c:pt>
                <c:pt idx="92">
                  <c:v>-40.612899273863832</c:v>
                </c:pt>
                <c:pt idx="93">
                  <c:v>-41.814986131927981</c:v>
                </c:pt>
                <c:pt idx="94">
                  <c:v>-33.623250394482966</c:v>
                </c:pt>
                <c:pt idx="95">
                  <c:v>-16.541853659214212</c:v>
                </c:pt>
                <c:pt idx="96">
                  <c:v>-26.217552858129466</c:v>
                </c:pt>
                <c:pt idx="97">
                  <c:v>-55.487527075639491</c:v>
                </c:pt>
                <c:pt idx="98">
                  <c:v>-67.284425558208113</c:v>
                </c:pt>
                <c:pt idx="99">
                  <c:v>-67.284425558208113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DC-4CED-907E-27137C3F994C}"/>
            </c:ext>
          </c:extLst>
        </c:ser>
        <c:ser>
          <c:idx val="1"/>
          <c:order val="1"/>
          <c:tx>
            <c:strRef>
              <c:f>'BA pres'!$I$19</c:f>
              <c:strCache>
                <c:ptCount val="1"/>
                <c:pt idx="0">
                  <c:v>Lower LOA</c:v>
                </c:pt>
              </c:strCache>
            </c:strRef>
          </c:tx>
          <c:spPr>
            <a:ln w="254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'BA pres'!$G$19:$G$20</c:f>
              <c:numCache>
                <c:formatCode>General</c:formatCode>
                <c:ptCount val="2"/>
                <c:pt idx="0">
                  <c:v>0</c:v>
                </c:pt>
                <c:pt idx="1">
                  <c:v>1500</c:v>
                </c:pt>
              </c:numCache>
            </c:numRef>
          </c:xVal>
          <c:yVal>
            <c:numRef>
              <c:f>'BA pres'!$H$19:$H$20</c:f>
              <c:numCache>
                <c:formatCode>General</c:formatCode>
                <c:ptCount val="2"/>
                <c:pt idx="0" formatCode="0.00">
                  <c:v>-82.249678554222271</c:v>
                </c:pt>
                <c:pt idx="1">
                  <c:v>-82.249678554222271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DC-4CED-907E-27137C3F994C}"/>
            </c:ext>
          </c:extLst>
        </c:ser>
        <c:ser>
          <c:idx val="2"/>
          <c:order val="2"/>
          <c:tx>
            <c:strRef>
              <c:f>'BA pres'!$I$21</c:f>
              <c:strCache>
                <c:ptCount val="1"/>
                <c:pt idx="0">
                  <c:v>Upper LOA</c:v>
                </c:pt>
              </c:strCache>
            </c:strRef>
          </c:tx>
          <c:spPr>
            <a:ln w="254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'BA pres'!$G$21:$G$22</c:f>
              <c:numCache>
                <c:formatCode>General</c:formatCode>
                <c:ptCount val="2"/>
                <c:pt idx="0">
                  <c:v>0</c:v>
                </c:pt>
                <c:pt idx="1">
                  <c:v>1500</c:v>
                </c:pt>
              </c:numCache>
            </c:numRef>
          </c:xVal>
          <c:yVal>
            <c:numRef>
              <c:f>'BA pres'!$H$21:$H$22</c:f>
              <c:numCache>
                <c:formatCode>General</c:formatCode>
                <c:ptCount val="2"/>
                <c:pt idx="0" formatCode="0.00">
                  <c:v>43.492105486802451</c:v>
                </c:pt>
                <c:pt idx="1">
                  <c:v>43.492105486802451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4DC-4CED-907E-27137C3F994C}"/>
            </c:ext>
          </c:extLst>
        </c:ser>
        <c:ser>
          <c:idx val="3"/>
          <c:order val="3"/>
          <c:tx>
            <c:strRef>
              <c:f>'BA pres'!$I$23</c:f>
              <c:strCache>
                <c:ptCount val="1"/>
                <c:pt idx="0">
                  <c:v>Bias</c:v>
                </c:pt>
              </c:strCache>
            </c:strRef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'BA pres'!$G$23:$G$24</c:f>
              <c:numCache>
                <c:formatCode>General</c:formatCode>
                <c:ptCount val="2"/>
                <c:pt idx="0">
                  <c:v>0</c:v>
                </c:pt>
                <c:pt idx="1">
                  <c:v>1500</c:v>
                </c:pt>
              </c:numCache>
            </c:numRef>
          </c:xVal>
          <c:yVal>
            <c:numRef>
              <c:f>'BA pres'!$H$23:$H$24</c:f>
              <c:numCache>
                <c:formatCode>General</c:formatCode>
                <c:ptCount val="2"/>
                <c:pt idx="0">
                  <c:v>-19.378786533709906</c:v>
                </c:pt>
                <c:pt idx="1">
                  <c:v>-19.378786533709906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4DC-4CED-907E-27137C3F99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4652751"/>
        <c:axId val="1734635279"/>
      </c:scatterChart>
      <c:valAx>
        <c:axId val="1734652751"/>
        <c:scaling>
          <c:orientation val="minMax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50" b="0" i="0" baseline="0">
                    <a:effectLst/>
                  </a:rPr>
                  <a:t>Normalised time (0-1)</a:t>
                </a:r>
                <a:endParaRPr lang="en-GB" sz="5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4635279"/>
        <c:crosses val="autoZero"/>
        <c:crossBetween val="midCat"/>
        <c:majorUnit val="0.1"/>
      </c:valAx>
      <c:valAx>
        <c:axId val="1734635279"/>
        <c:scaling>
          <c:orientation val="minMax"/>
          <c:max val="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Pressure</a:t>
                </a:r>
                <a:r>
                  <a:rPr lang="en-GB" baseline="0"/>
                  <a:t> differnce (mbar)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46527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BA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'BA pres'!$D$1</c:f>
              <c:strCache>
                <c:ptCount val="1"/>
                <c:pt idx="0">
                  <c:v>Difference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'BA pres'!$E$2:$E$101</c:f>
              <c:numCache>
                <c:formatCode>0</c:formatCode>
                <c:ptCount val="100"/>
                <c:pt idx="0">
                  <c:v>1035.2393315970876</c:v>
                </c:pt>
                <c:pt idx="1">
                  <c:v>1035.2393315970876</c:v>
                </c:pt>
                <c:pt idx="2">
                  <c:v>1059.4487688254371</c:v>
                </c:pt>
                <c:pt idx="3">
                  <c:v>1057.882044210799</c:v>
                </c:pt>
                <c:pt idx="4">
                  <c:v>1065.2268832323834</c:v>
                </c:pt>
                <c:pt idx="5">
                  <c:v>1066.5817511340588</c:v>
                </c:pt>
                <c:pt idx="6">
                  <c:v>1074.8023450746794</c:v>
                </c:pt>
                <c:pt idx="7">
                  <c:v>1079.3499939073968</c:v>
                </c:pt>
                <c:pt idx="8">
                  <c:v>1084.6450791982588</c:v>
                </c:pt>
                <c:pt idx="9">
                  <c:v>1089.0238703053533</c:v>
                </c:pt>
                <c:pt idx="10">
                  <c:v>1093.3528865182507</c:v>
                </c:pt>
                <c:pt idx="11">
                  <c:v>1099.3101475496219</c:v>
                </c:pt>
                <c:pt idx="12">
                  <c:v>1105.2677905282644</c:v>
                </c:pt>
                <c:pt idx="13">
                  <c:v>1111.3558405863234</c:v>
                </c:pt>
                <c:pt idx="14">
                  <c:v>1117.6648298996961</c:v>
                </c:pt>
                <c:pt idx="15">
                  <c:v>1123.640451815827</c:v>
                </c:pt>
                <c:pt idx="16">
                  <c:v>1129.8657887683171</c:v>
                </c:pt>
                <c:pt idx="17">
                  <c:v>1134.2649969592535</c:v>
                </c:pt>
                <c:pt idx="18">
                  <c:v>1138.6904983170089</c:v>
                </c:pt>
                <c:pt idx="19">
                  <c:v>1143.0444261905013</c:v>
                </c:pt>
                <c:pt idx="20">
                  <c:v>1150.566364719135</c:v>
                </c:pt>
                <c:pt idx="21">
                  <c:v>1155.7760869036338</c:v>
                </c:pt>
                <c:pt idx="22">
                  <c:v>1160.7743980209084</c:v>
                </c:pt>
                <c:pt idx="23">
                  <c:v>1166.7125752643769</c:v>
                </c:pt>
                <c:pt idx="24">
                  <c:v>1173.6531912248115</c:v>
                </c:pt>
                <c:pt idx="25">
                  <c:v>1179.1394358133539</c:v>
                </c:pt>
                <c:pt idx="26">
                  <c:v>1185.7009721885356</c:v>
                </c:pt>
                <c:pt idx="27">
                  <c:v>1192.5536245156409</c:v>
                </c:pt>
                <c:pt idx="28">
                  <c:v>1196.7773823610692</c:v>
                </c:pt>
                <c:pt idx="29">
                  <c:v>1203.3885440285553</c:v>
                </c:pt>
                <c:pt idx="30">
                  <c:v>1210.0104580240577</c:v>
                </c:pt>
                <c:pt idx="31">
                  <c:v>1214.9379449908195</c:v>
                </c:pt>
                <c:pt idx="32">
                  <c:v>1223.7623088172707</c:v>
                </c:pt>
                <c:pt idx="33">
                  <c:v>1233.7527555978199</c:v>
                </c:pt>
                <c:pt idx="34">
                  <c:v>1240.7276638610426</c:v>
                </c:pt>
                <c:pt idx="35">
                  <c:v>1246.7233664420401</c:v>
                </c:pt>
                <c:pt idx="36">
                  <c:v>1249.8726038555728</c:v>
                </c:pt>
                <c:pt idx="37">
                  <c:v>1259.0548642176054</c:v>
                </c:pt>
                <c:pt idx="38">
                  <c:v>1270.4133195776067</c:v>
                </c:pt>
                <c:pt idx="39">
                  <c:v>1283.7685627144938</c:v>
                </c:pt>
                <c:pt idx="40">
                  <c:v>1295.9992547802904</c:v>
                </c:pt>
                <c:pt idx="41">
                  <c:v>1300.2425442038932</c:v>
                </c:pt>
                <c:pt idx="42">
                  <c:v>1299.9615719497299</c:v>
                </c:pt>
                <c:pt idx="43">
                  <c:v>1296.610102590849</c:v>
                </c:pt>
                <c:pt idx="44">
                  <c:v>1303.5972112778927</c:v>
                </c:pt>
                <c:pt idx="45">
                  <c:v>1309.7615844634984</c:v>
                </c:pt>
                <c:pt idx="46">
                  <c:v>1313.4791446212303</c:v>
                </c:pt>
                <c:pt idx="47">
                  <c:v>1314.1267732487156</c:v>
                </c:pt>
                <c:pt idx="48">
                  <c:v>1305.7052209066196</c:v>
                </c:pt>
                <c:pt idx="49">
                  <c:v>1224.5096971980386</c:v>
                </c:pt>
                <c:pt idx="50">
                  <c:v>1075.9353743886979</c:v>
                </c:pt>
                <c:pt idx="51">
                  <c:v>1217.6744265978257</c:v>
                </c:pt>
                <c:pt idx="52">
                  <c:v>1226.9658072115581</c:v>
                </c:pt>
                <c:pt idx="53">
                  <c:v>1181.8821834556827</c:v>
                </c:pt>
                <c:pt idx="54">
                  <c:v>1143.5657575518617</c:v>
                </c:pt>
                <c:pt idx="55">
                  <c:v>1109.0891118531549</c:v>
                </c:pt>
                <c:pt idx="56">
                  <c:v>1080.307629907752</c:v>
                </c:pt>
                <c:pt idx="57">
                  <c:v>1052.8629526374889</c:v>
                </c:pt>
                <c:pt idx="58">
                  <c:v>1041.1029506677432</c:v>
                </c:pt>
                <c:pt idx="59">
                  <c:v>1034.8617899615901</c:v>
                </c:pt>
                <c:pt idx="60">
                  <c:v>1035.9100303194505</c:v>
                </c:pt>
                <c:pt idx="61">
                  <c:v>1032.6031422277647</c:v>
                </c:pt>
                <c:pt idx="62">
                  <c:v>1033.7410012149785</c:v>
                </c:pt>
                <c:pt idx="63">
                  <c:v>1032.6397328050082</c:v>
                </c:pt>
                <c:pt idx="64">
                  <c:v>1033.1262837770948</c:v>
                </c:pt>
                <c:pt idx="65">
                  <c:v>1032.8246791539782</c:v>
                </c:pt>
                <c:pt idx="66">
                  <c:v>1035.8316753298209</c:v>
                </c:pt>
                <c:pt idx="67">
                  <c:v>1042.2762764085096</c:v>
                </c:pt>
                <c:pt idx="68">
                  <c:v>1041.3106068438919</c:v>
                </c:pt>
                <c:pt idx="69">
                  <c:v>1044.3739377493976</c:v>
                </c:pt>
                <c:pt idx="70">
                  <c:v>1045.9390841811623</c:v>
                </c:pt>
                <c:pt idx="71">
                  <c:v>1043.2824660573351</c:v>
                </c:pt>
                <c:pt idx="72">
                  <c:v>1035.3918019559103</c:v>
                </c:pt>
                <c:pt idx="73">
                  <c:v>1032.6270332500321</c:v>
                </c:pt>
                <c:pt idx="74">
                  <c:v>1033.9650583355015</c:v>
                </c:pt>
                <c:pt idx="75">
                  <c:v>1030.1759435401927</c:v>
                </c:pt>
                <c:pt idx="76">
                  <c:v>1024.1133064846424</c:v>
                </c:pt>
                <c:pt idx="77">
                  <c:v>1024.3497607831125</c:v>
                </c:pt>
                <c:pt idx="78">
                  <c:v>1026.8573832094135</c:v>
                </c:pt>
                <c:pt idx="79">
                  <c:v>1028.1316874431805</c:v>
                </c:pt>
                <c:pt idx="80">
                  <c:v>1026.5046385978076</c:v>
                </c:pt>
                <c:pt idx="81">
                  <c:v>1023.5489707666181</c:v>
                </c:pt>
                <c:pt idx="82">
                  <c:v>1025.4755298540958</c:v>
                </c:pt>
                <c:pt idx="83">
                  <c:v>1026.1013183626019</c:v>
                </c:pt>
                <c:pt idx="84">
                  <c:v>1023.2735342942829</c:v>
                </c:pt>
                <c:pt idx="85">
                  <c:v>1021.7846395935125</c:v>
                </c:pt>
                <c:pt idx="86">
                  <c:v>1022.3612271983714</c:v>
                </c:pt>
                <c:pt idx="87">
                  <c:v>1029.2589889444496</c:v>
                </c:pt>
                <c:pt idx="88">
                  <c:v>1030.4918423543663</c:v>
                </c:pt>
                <c:pt idx="89">
                  <c:v>1027.2728614829966</c:v>
                </c:pt>
                <c:pt idx="90">
                  <c:v>1035.6346824621862</c:v>
                </c:pt>
                <c:pt idx="91">
                  <c:v>1038.8625376935825</c:v>
                </c:pt>
                <c:pt idx="92">
                  <c:v>1041.736909111843</c:v>
                </c:pt>
                <c:pt idx="93">
                  <c:v>1047.8954679324743</c:v>
                </c:pt>
                <c:pt idx="94">
                  <c:v>1051.6201294725186</c:v>
                </c:pt>
                <c:pt idx="95">
                  <c:v>1069.9280651676929</c:v>
                </c:pt>
                <c:pt idx="96">
                  <c:v>1084.1712773060217</c:v>
                </c:pt>
                <c:pt idx="97">
                  <c:v>1109.0527193348366</c:v>
                </c:pt>
                <c:pt idx="98">
                  <c:v>1128.7510147682642</c:v>
                </c:pt>
                <c:pt idx="99">
                  <c:v>1128.7510147682642</c:v>
                </c:pt>
              </c:numCache>
            </c:numRef>
          </c:xVal>
          <c:yVal>
            <c:numRef>
              <c:f>'BA pres'!$D$2:$D$101</c:f>
              <c:numCache>
                <c:formatCode>0</c:formatCode>
                <c:ptCount val="100"/>
                <c:pt idx="0">
                  <c:v>26.76261993943524</c:v>
                </c:pt>
                <c:pt idx="1">
                  <c:v>26.76261993943524</c:v>
                </c:pt>
                <c:pt idx="2">
                  <c:v>27.784723595991409</c:v>
                </c:pt>
                <c:pt idx="3">
                  <c:v>35.006652911768015</c:v>
                </c:pt>
                <c:pt idx="4">
                  <c:v>36.104135632056796</c:v>
                </c:pt>
                <c:pt idx="5">
                  <c:v>40.487226942564348</c:v>
                </c:pt>
                <c:pt idx="6">
                  <c:v>36.49654616265525</c:v>
                </c:pt>
                <c:pt idx="7">
                  <c:v>32.957426063736648</c:v>
                </c:pt>
                <c:pt idx="8">
                  <c:v>28.713832121030691</c:v>
                </c:pt>
                <c:pt idx="9">
                  <c:v>23.341151529909894</c:v>
                </c:pt>
                <c:pt idx="10">
                  <c:v>19.968102936318473</c:v>
                </c:pt>
                <c:pt idx="11">
                  <c:v>15.698138119850228</c:v>
                </c:pt>
                <c:pt idx="12">
                  <c:v>12.151024626705293</c:v>
                </c:pt>
                <c:pt idx="13">
                  <c:v>8.9993701352768767</c:v>
                </c:pt>
                <c:pt idx="14">
                  <c:v>4.4370171726957324</c:v>
                </c:pt>
                <c:pt idx="15">
                  <c:v>-2.2095882136597993</c:v>
                </c:pt>
                <c:pt idx="16">
                  <c:v>-9.7870841115259282</c:v>
                </c:pt>
                <c:pt idx="17">
                  <c:v>-15.158770949100244</c:v>
                </c:pt>
                <c:pt idx="18">
                  <c:v>-17.434253150936001</c:v>
                </c:pt>
                <c:pt idx="19">
                  <c:v>-18.079974808447105</c:v>
                </c:pt>
                <c:pt idx="20">
                  <c:v>-23.224433831223678</c:v>
                </c:pt>
                <c:pt idx="21">
                  <c:v>-26.999449870619401</c:v>
                </c:pt>
                <c:pt idx="22">
                  <c:v>-30.0574020553031</c:v>
                </c:pt>
                <c:pt idx="23">
                  <c:v>-34.134066344845905</c:v>
                </c:pt>
                <c:pt idx="24">
                  <c:v>-41.366356318623275</c:v>
                </c:pt>
                <c:pt idx="25">
                  <c:v>-47.929676634081943</c:v>
                </c:pt>
                <c:pt idx="26">
                  <c:v>-56.279715230978809</c:v>
                </c:pt>
                <c:pt idx="27">
                  <c:v>-64.770496780278108</c:v>
                </c:pt>
                <c:pt idx="28">
                  <c:v>-69.588432164278402</c:v>
                </c:pt>
                <c:pt idx="29">
                  <c:v>-72.583330427698911</c:v>
                </c:pt>
                <c:pt idx="30">
                  <c:v>-73.359837816878098</c:v>
                </c:pt>
                <c:pt idx="31">
                  <c:v>-67.378442909991008</c:v>
                </c:pt>
                <c:pt idx="32">
                  <c:v>-59.175851313735166</c:v>
                </c:pt>
                <c:pt idx="33">
                  <c:v>-55.227357249373881</c:v>
                </c:pt>
                <c:pt idx="34">
                  <c:v>-50.9208247012416</c:v>
                </c:pt>
                <c:pt idx="35">
                  <c:v>-46.516253528699963</c:v>
                </c:pt>
                <c:pt idx="36">
                  <c:v>-44.348761392973984</c:v>
                </c:pt>
                <c:pt idx="37">
                  <c:v>-35.899729937252459</c:v>
                </c:pt>
                <c:pt idx="38">
                  <c:v>-29.757565591743287</c:v>
                </c:pt>
                <c:pt idx="39">
                  <c:v>-21.488602173105846</c:v>
                </c:pt>
                <c:pt idx="40">
                  <c:v>-9.9435044556626053</c:v>
                </c:pt>
                <c:pt idx="41">
                  <c:v>-2.2402880595705028</c:v>
                </c:pt>
                <c:pt idx="42">
                  <c:v>-2.8945553620137616</c:v>
                </c:pt>
                <c:pt idx="43">
                  <c:v>6.4038878564078914</c:v>
                </c:pt>
                <c:pt idx="44">
                  <c:v>14.084653229406058</c:v>
                </c:pt>
                <c:pt idx="45">
                  <c:v>9.5161129441532921</c:v>
                </c:pt>
                <c:pt idx="46">
                  <c:v>17.806797100647145</c:v>
                </c:pt>
                <c:pt idx="47">
                  <c:v>-0.63523751995899147</c:v>
                </c:pt>
                <c:pt idx="48">
                  <c:v>28.87774491145251</c:v>
                </c:pt>
                <c:pt idx="49">
                  <c:v>3.3033497768706184</c:v>
                </c:pt>
                <c:pt idx="50">
                  <c:v>92.058377346405905</c:v>
                </c:pt>
                <c:pt idx="51">
                  <c:v>72.145037870514898</c:v>
                </c:pt>
                <c:pt idx="52">
                  <c:v>-32.315451858253709</c:v>
                </c:pt>
                <c:pt idx="53">
                  <c:v>-8.7578840755377314</c:v>
                </c:pt>
                <c:pt idx="54">
                  <c:v>-64.62356160278955</c:v>
                </c:pt>
                <c:pt idx="55">
                  <c:v>-51.308657074983557</c:v>
                </c:pt>
                <c:pt idx="56">
                  <c:v>-61.772695548162574</c:v>
                </c:pt>
                <c:pt idx="57">
                  <c:v>-56.292301999672645</c:v>
                </c:pt>
                <c:pt idx="58">
                  <c:v>-47.225322409213391</c:v>
                </c:pt>
                <c:pt idx="59">
                  <c:v>-47.376743855856375</c:v>
                </c:pt>
                <c:pt idx="60">
                  <c:v>-49.878210533892116</c:v>
                </c:pt>
                <c:pt idx="61">
                  <c:v>-39.278734976097553</c:v>
                </c:pt>
                <c:pt idx="62">
                  <c:v>-50.100475921133011</c:v>
                </c:pt>
                <c:pt idx="63">
                  <c:v>-39.53892810177706</c:v>
                </c:pt>
                <c:pt idx="64">
                  <c:v>-26.656020587003695</c:v>
                </c:pt>
                <c:pt idx="65">
                  <c:v>-24.993428648786903</c:v>
                </c:pt>
                <c:pt idx="66">
                  <c:v>-25.198385629978247</c:v>
                </c:pt>
                <c:pt idx="67">
                  <c:v>-28.301082344924225</c:v>
                </c:pt>
                <c:pt idx="68">
                  <c:v>-32.150190421069738</c:v>
                </c:pt>
                <c:pt idx="69">
                  <c:v>-28.648965332701664</c:v>
                </c:pt>
                <c:pt idx="70">
                  <c:v>-25.884414679372412</c:v>
                </c:pt>
                <c:pt idx="71">
                  <c:v>-21.657094185829919</c:v>
                </c:pt>
                <c:pt idx="72">
                  <c:v>-24.061809982816158</c:v>
                </c:pt>
                <c:pt idx="73">
                  <c:v>-14.020550329072194</c:v>
                </c:pt>
                <c:pt idx="74">
                  <c:v>-19.013086561233649</c:v>
                </c:pt>
                <c:pt idx="75">
                  <c:v>-16.680158817494657</c:v>
                </c:pt>
                <c:pt idx="76">
                  <c:v>-7.1247601255983</c:v>
                </c:pt>
                <c:pt idx="77">
                  <c:v>-8.7381284187987376</c:v>
                </c:pt>
                <c:pt idx="78">
                  <c:v>-9.7640988032931091</c:v>
                </c:pt>
                <c:pt idx="79">
                  <c:v>-14.751492208302352</c:v>
                </c:pt>
                <c:pt idx="80">
                  <c:v>-13.600631313628242</c:v>
                </c:pt>
                <c:pt idx="81">
                  <c:v>-17.693764246013416</c:v>
                </c:pt>
                <c:pt idx="82">
                  <c:v>-12.939790541921525</c:v>
                </c:pt>
                <c:pt idx="83">
                  <c:v>-15.69208857502656</c:v>
                </c:pt>
                <c:pt idx="84">
                  <c:v>-20.95949670973414</c:v>
                </c:pt>
                <c:pt idx="85">
                  <c:v>-21.882823731542203</c:v>
                </c:pt>
                <c:pt idx="86">
                  <c:v>-24.932554428984076</c:v>
                </c:pt>
                <c:pt idx="87">
                  <c:v>-30.161659281420839</c:v>
                </c:pt>
                <c:pt idx="88">
                  <c:v>-42.806366278460814</c:v>
                </c:pt>
                <c:pt idx="89">
                  <c:v>-36.98050663791696</c:v>
                </c:pt>
                <c:pt idx="90">
                  <c:v>-30.603809637287782</c:v>
                </c:pt>
                <c:pt idx="91">
                  <c:v>-35.122312407221671</c:v>
                </c:pt>
                <c:pt idx="92">
                  <c:v>-40.612899273863832</c:v>
                </c:pt>
                <c:pt idx="93">
                  <c:v>-41.814986131927981</c:v>
                </c:pt>
                <c:pt idx="94">
                  <c:v>-33.623250394482966</c:v>
                </c:pt>
                <c:pt idx="95">
                  <c:v>-16.541853659214212</c:v>
                </c:pt>
                <c:pt idx="96">
                  <c:v>-26.217552858129466</c:v>
                </c:pt>
                <c:pt idx="97">
                  <c:v>-55.487527075639491</c:v>
                </c:pt>
                <c:pt idx="98">
                  <c:v>-67.284425558208113</c:v>
                </c:pt>
                <c:pt idx="99">
                  <c:v>-67.284425558208113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05-4EEF-BF77-99D3B58E7A26}"/>
            </c:ext>
          </c:extLst>
        </c:ser>
        <c:ser>
          <c:idx val="1"/>
          <c:order val="1"/>
          <c:tx>
            <c:strRef>
              <c:f>'BA pres'!$I$19</c:f>
              <c:strCache>
                <c:ptCount val="1"/>
                <c:pt idx="0">
                  <c:v>Lower LOA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1"/>
            <c:marker>
              <c:symbol val="none"/>
            </c:marker>
            <c:bubble3D val="0"/>
            <c:spPr>
              <a:ln w="25400" cap="rnd">
                <a:solidFill>
                  <a:schemeClr val="tx1"/>
                </a:solidFill>
                <a:prstDash val="sys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8-0F05-4EEF-BF77-99D3B58E7A26}"/>
              </c:ext>
            </c:extLst>
          </c:dPt>
          <c:xVal>
            <c:numRef>
              <c:f>'BA pres'!$G$19:$G$20</c:f>
              <c:numCache>
                <c:formatCode>General</c:formatCode>
                <c:ptCount val="2"/>
                <c:pt idx="0">
                  <c:v>0</c:v>
                </c:pt>
                <c:pt idx="1">
                  <c:v>1500</c:v>
                </c:pt>
              </c:numCache>
            </c:numRef>
          </c:xVal>
          <c:yVal>
            <c:numRef>
              <c:f>'BA pres'!$H$19:$H$20</c:f>
              <c:numCache>
                <c:formatCode>General</c:formatCode>
                <c:ptCount val="2"/>
                <c:pt idx="0" formatCode="0.00">
                  <c:v>-82.249678554222271</c:v>
                </c:pt>
                <c:pt idx="1">
                  <c:v>-82.249678554222271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F05-4EEF-BF77-99D3B58E7A26}"/>
            </c:ext>
          </c:extLst>
        </c:ser>
        <c:ser>
          <c:idx val="2"/>
          <c:order val="2"/>
          <c:tx>
            <c:strRef>
              <c:f>'BA pres'!$I$21</c:f>
              <c:strCache>
                <c:ptCount val="1"/>
                <c:pt idx="0">
                  <c:v>Upper LOA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1"/>
            <c:marker>
              <c:symbol val="none"/>
            </c:marker>
            <c:bubble3D val="0"/>
            <c:spPr>
              <a:ln w="25400" cap="rnd">
                <a:solidFill>
                  <a:schemeClr val="tx1"/>
                </a:solidFill>
                <a:prstDash val="sys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0F05-4EEF-BF77-99D3B58E7A26}"/>
              </c:ext>
            </c:extLst>
          </c:dPt>
          <c:xVal>
            <c:numRef>
              <c:f>'BA pres'!$G$21:$G$22</c:f>
              <c:numCache>
                <c:formatCode>General</c:formatCode>
                <c:ptCount val="2"/>
                <c:pt idx="0">
                  <c:v>0</c:v>
                </c:pt>
                <c:pt idx="1">
                  <c:v>1500</c:v>
                </c:pt>
              </c:numCache>
            </c:numRef>
          </c:xVal>
          <c:yVal>
            <c:numRef>
              <c:f>'BA pres'!$H$21:$H$22</c:f>
              <c:numCache>
                <c:formatCode>General</c:formatCode>
                <c:ptCount val="2"/>
                <c:pt idx="0" formatCode="0.00">
                  <c:v>43.492105486802451</c:v>
                </c:pt>
                <c:pt idx="1">
                  <c:v>43.492105486802451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F05-4EEF-BF77-99D3B58E7A26}"/>
            </c:ext>
          </c:extLst>
        </c:ser>
        <c:ser>
          <c:idx val="3"/>
          <c:order val="3"/>
          <c:tx>
            <c:strRef>
              <c:f>'BA pres'!$I$23</c:f>
              <c:strCache>
                <c:ptCount val="1"/>
                <c:pt idx="0">
                  <c:v>Bias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1"/>
            <c:marker>
              <c:symbol val="none"/>
            </c:marker>
            <c:bubble3D val="0"/>
            <c:spPr>
              <a:ln w="25400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0F05-4EEF-BF77-99D3B58E7A26}"/>
              </c:ext>
            </c:extLst>
          </c:dPt>
          <c:xVal>
            <c:numRef>
              <c:f>'BA pres'!$G$23:$G$24</c:f>
              <c:numCache>
                <c:formatCode>General</c:formatCode>
                <c:ptCount val="2"/>
                <c:pt idx="0">
                  <c:v>0</c:v>
                </c:pt>
                <c:pt idx="1">
                  <c:v>1500</c:v>
                </c:pt>
              </c:numCache>
            </c:numRef>
          </c:xVal>
          <c:yVal>
            <c:numRef>
              <c:f>'BA pres'!$H$23:$H$24</c:f>
              <c:numCache>
                <c:formatCode>General</c:formatCode>
                <c:ptCount val="2"/>
                <c:pt idx="0">
                  <c:v>-19.378786533709906</c:v>
                </c:pt>
                <c:pt idx="1">
                  <c:v>-19.378786533709906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F05-4EEF-BF77-99D3B58E7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9017551"/>
        <c:axId val="1299016719"/>
      </c:scatterChart>
      <c:valAx>
        <c:axId val="1299017551"/>
        <c:scaling>
          <c:orientation val="minMax"/>
          <c:max val="1400"/>
          <c:min val="1000"/>
        </c:scaling>
        <c:delete val="0"/>
        <c:axPos val="b"/>
        <c:numFmt formatCode="0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9016719"/>
        <c:crosses val="autoZero"/>
        <c:crossBetween val="midCat"/>
      </c:valAx>
      <c:valAx>
        <c:axId val="1299016719"/>
        <c:scaling>
          <c:orientation val="minMax"/>
        </c:scaling>
        <c:delete val="0"/>
        <c:axPos val="l"/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90175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3"/>
          <c:tx>
            <c:strRef>
              <c:f>'FBS vs FBS'!$I$1</c:f>
              <c:strCache>
                <c:ptCount val="1"/>
                <c:pt idx="0">
                  <c:v>F02 diff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1">
                  <a:alpha val="5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'FBS vs FBS'!$A$2:$A$101</c:f>
              <c:numCache>
                <c:formatCode>0.0</c:formatCode>
                <c:ptCount val="100"/>
                <c:pt idx="0">
                  <c:v>0</c:v>
                </c:pt>
                <c:pt idx="1">
                  <c:v>1.01010101010101E-2</c:v>
                </c:pt>
                <c:pt idx="2">
                  <c:v>2.02020202020202E-2</c:v>
                </c:pt>
                <c:pt idx="3">
                  <c:v>3.03030303030303E-2</c:v>
                </c:pt>
                <c:pt idx="4">
                  <c:v>4.0404040404040401E-2</c:v>
                </c:pt>
                <c:pt idx="5">
                  <c:v>5.0505050505050497E-2</c:v>
                </c:pt>
                <c:pt idx="6">
                  <c:v>6.0606060606060601E-2</c:v>
                </c:pt>
                <c:pt idx="7">
                  <c:v>7.0707070707070704E-2</c:v>
                </c:pt>
                <c:pt idx="8">
                  <c:v>8.0808080808080801E-2</c:v>
                </c:pt>
                <c:pt idx="9">
                  <c:v>9.0909090909090898E-2</c:v>
                </c:pt>
                <c:pt idx="10">
                  <c:v>0.10101010101010099</c:v>
                </c:pt>
                <c:pt idx="11">
                  <c:v>0.11111111111111099</c:v>
                </c:pt>
                <c:pt idx="12">
                  <c:v>0.12121212121212099</c:v>
                </c:pt>
                <c:pt idx="13">
                  <c:v>0.13131313131313099</c:v>
                </c:pt>
                <c:pt idx="14">
                  <c:v>0.14141414141414099</c:v>
                </c:pt>
                <c:pt idx="15">
                  <c:v>0.15151515151515199</c:v>
                </c:pt>
                <c:pt idx="16">
                  <c:v>0.16161616161616199</c:v>
                </c:pt>
                <c:pt idx="17">
                  <c:v>0.17171717171717199</c:v>
                </c:pt>
                <c:pt idx="18">
                  <c:v>0.18181818181818199</c:v>
                </c:pt>
                <c:pt idx="19">
                  <c:v>0.19191919191919199</c:v>
                </c:pt>
                <c:pt idx="20">
                  <c:v>0.20202020202020199</c:v>
                </c:pt>
                <c:pt idx="21">
                  <c:v>0.21212121212121199</c:v>
                </c:pt>
                <c:pt idx="22">
                  <c:v>0.22222222222222199</c:v>
                </c:pt>
                <c:pt idx="23">
                  <c:v>0.23232323232323199</c:v>
                </c:pt>
                <c:pt idx="24">
                  <c:v>0.24242424242424199</c:v>
                </c:pt>
                <c:pt idx="25">
                  <c:v>0.25252525252525299</c:v>
                </c:pt>
                <c:pt idx="26">
                  <c:v>0.26262626262626299</c:v>
                </c:pt>
                <c:pt idx="27">
                  <c:v>0.27272727272727298</c:v>
                </c:pt>
                <c:pt idx="28">
                  <c:v>0.28282828282828298</c:v>
                </c:pt>
                <c:pt idx="29">
                  <c:v>0.29292929292929298</c:v>
                </c:pt>
                <c:pt idx="30">
                  <c:v>0.30303030303030298</c:v>
                </c:pt>
                <c:pt idx="31">
                  <c:v>0.31313131313131298</c:v>
                </c:pt>
                <c:pt idx="32">
                  <c:v>0.32323232323232298</c:v>
                </c:pt>
                <c:pt idx="33">
                  <c:v>0.33333333333333298</c:v>
                </c:pt>
                <c:pt idx="34">
                  <c:v>0.34343434343434298</c:v>
                </c:pt>
                <c:pt idx="35">
                  <c:v>0.35353535353535398</c:v>
                </c:pt>
                <c:pt idx="36">
                  <c:v>0.36363636363636398</c:v>
                </c:pt>
                <c:pt idx="37">
                  <c:v>0.37373737373737398</c:v>
                </c:pt>
                <c:pt idx="38">
                  <c:v>0.38383838383838398</c:v>
                </c:pt>
                <c:pt idx="39">
                  <c:v>0.39393939393939398</c:v>
                </c:pt>
                <c:pt idx="40">
                  <c:v>0.40404040404040398</c:v>
                </c:pt>
                <c:pt idx="41">
                  <c:v>0.41414141414141398</c:v>
                </c:pt>
                <c:pt idx="42">
                  <c:v>0.42424242424242398</c:v>
                </c:pt>
                <c:pt idx="43">
                  <c:v>0.43434343434343398</c:v>
                </c:pt>
                <c:pt idx="44">
                  <c:v>0.44444444444444398</c:v>
                </c:pt>
                <c:pt idx="45">
                  <c:v>0.45454545454545497</c:v>
                </c:pt>
                <c:pt idx="46">
                  <c:v>0.46464646464646497</c:v>
                </c:pt>
                <c:pt idx="47">
                  <c:v>0.47474747474747497</c:v>
                </c:pt>
                <c:pt idx="48">
                  <c:v>0.48484848484848497</c:v>
                </c:pt>
                <c:pt idx="49">
                  <c:v>0.49494949494949497</c:v>
                </c:pt>
                <c:pt idx="50">
                  <c:v>0.50505050505050497</c:v>
                </c:pt>
                <c:pt idx="51">
                  <c:v>0.51515151515151503</c:v>
                </c:pt>
                <c:pt idx="52">
                  <c:v>0.52525252525252497</c:v>
                </c:pt>
                <c:pt idx="53">
                  <c:v>0.53535353535353503</c:v>
                </c:pt>
                <c:pt idx="54">
                  <c:v>0.54545454545454497</c:v>
                </c:pt>
                <c:pt idx="55">
                  <c:v>0.55555555555555602</c:v>
                </c:pt>
                <c:pt idx="56">
                  <c:v>0.56565656565656597</c:v>
                </c:pt>
                <c:pt idx="57">
                  <c:v>0.57575757575757602</c:v>
                </c:pt>
                <c:pt idx="58">
                  <c:v>0.58585858585858597</c:v>
                </c:pt>
                <c:pt idx="59">
                  <c:v>0.59595959595959602</c:v>
                </c:pt>
                <c:pt idx="60">
                  <c:v>0.60606060606060597</c:v>
                </c:pt>
                <c:pt idx="61">
                  <c:v>0.61616161616161602</c:v>
                </c:pt>
                <c:pt idx="62">
                  <c:v>0.62626262626262597</c:v>
                </c:pt>
                <c:pt idx="63">
                  <c:v>0.63636363636363602</c:v>
                </c:pt>
                <c:pt idx="64">
                  <c:v>0.64646464646464696</c:v>
                </c:pt>
                <c:pt idx="65">
                  <c:v>0.65656565656565702</c:v>
                </c:pt>
                <c:pt idx="66">
                  <c:v>0.66666666666666696</c:v>
                </c:pt>
                <c:pt idx="67">
                  <c:v>0.67676767676767702</c:v>
                </c:pt>
                <c:pt idx="68">
                  <c:v>0.68686868686868696</c:v>
                </c:pt>
                <c:pt idx="69">
                  <c:v>0.69696969696969702</c:v>
                </c:pt>
                <c:pt idx="70">
                  <c:v>0.70707070707070696</c:v>
                </c:pt>
                <c:pt idx="71">
                  <c:v>0.71717171717171702</c:v>
                </c:pt>
                <c:pt idx="72">
                  <c:v>0.72727272727272696</c:v>
                </c:pt>
                <c:pt idx="73">
                  <c:v>0.73737373737373701</c:v>
                </c:pt>
                <c:pt idx="74">
                  <c:v>0.74747474747474796</c:v>
                </c:pt>
                <c:pt idx="75">
                  <c:v>0.75757575757575801</c:v>
                </c:pt>
                <c:pt idx="76">
                  <c:v>0.76767676767676796</c:v>
                </c:pt>
                <c:pt idx="77">
                  <c:v>0.77777777777777801</c:v>
                </c:pt>
                <c:pt idx="78">
                  <c:v>0.78787878787878796</c:v>
                </c:pt>
                <c:pt idx="79">
                  <c:v>0.79797979797979801</c:v>
                </c:pt>
                <c:pt idx="80">
                  <c:v>0.80808080808080796</c:v>
                </c:pt>
                <c:pt idx="81">
                  <c:v>0.81818181818181801</c:v>
                </c:pt>
                <c:pt idx="82">
                  <c:v>0.82828282828282795</c:v>
                </c:pt>
                <c:pt idx="83">
                  <c:v>0.83838383838383801</c:v>
                </c:pt>
                <c:pt idx="84">
                  <c:v>0.84848484848484895</c:v>
                </c:pt>
                <c:pt idx="85">
                  <c:v>0.85858585858585901</c:v>
                </c:pt>
                <c:pt idx="86">
                  <c:v>0.86868686868686895</c:v>
                </c:pt>
                <c:pt idx="87">
                  <c:v>0.87878787878787901</c:v>
                </c:pt>
                <c:pt idx="88">
                  <c:v>0.88888888888888895</c:v>
                </c:pt>
                <c:pt idx="89">
                  <c:v>0.89898989898989901</c:v>
                </c:pt>
                <c:pt idx="90">
                  <c:v>0.90909090909090895</c:v>
                </c:pt>
                <c:pt idx="91">
                  <c:v>0.919191919191919</c:v>
                </c:pt>
                <c:pt idx="92">
                  <c:v>0.92929292929292895</c:v>
                </c:pt>
                <c:pt idx="93">
                  <c:v>0.939393939393939</c:v>
                </c:pt>
                <c:pt idx="94">
                  <c:v>0.94949494949494995</c:v>
                </c:pt>
                <c:pt idx="95">
                  <c:v>0.95959595959596</c:v>
                </c:pt>
                <c:pt idx="96">
                  <c:v>0.96969696969696995</c:v>
                </c:pt>
                <c:pt idx="97">
                  <c:v>0.97979797979798</c:v>
                </c:pt>
                <c:pt idx="98">
                  <c:v>0.98989898989898994</c:v>
                </c:pt>
                <c:pt idx="99">
                  <c:v>1</c:v>
                </c:pt>
              </c:numCache>
            </c:numRef>
          </c:xVal>
          <c:yVal>
            <c:numRef>
              <c:f>'FBS vs FBS'!$I$2:$I$101</c:f>
              <c:numCache>
                <c:formatCode>0.00</c:formatCode>
                <c:ptCount val="100"/>
                <c:pt idx="0">
                  <c:v>-8.4039401603142476</c:v>
                </c:pt>
                <c:pt idx="1">
                  <c:v>-8.4039401603142476</c:v>
                </c:pt>
                <c:pt idx="2">
                  <c:v>-1.8464083057753182</c:v>
                </c:pt>
                <c:pt idx="3">
                  <c:v>3.5859319528643336</c:v>
                </c:pt>
                <c:pt idx="4">
                  <c:v>0.42320736331874542</c:v>
                </c:pt>
                <c:pt idx="5">
                  <c:v>1.0761497151273218</c:v>
                </c:pt>
                <c:pt idx="6">
                  <c:v>1.9030887963383574</c:v>
                </c:pt>
                <c:pt idx="7">
                  <c:v>0.46724120107725042</c:v>
                </c:pt>
                <c:pt idx="8">
                  <c:v>-1.7329219687197845</c:v>
                </c:pt>
                <c:pt idx="9">
                  <c:v>1.3674870195171707</c:v>
                </c:pt>
                <c:pt idx="10">
                  <c:v>-1.2499119432924672</c:v>
                </c:pt>
                <c:pt idx="11">
                  <c:v>-0.49013038962562305</c:v>
                </c:pt>
                <c:pt idx="12">
                  <c:v>0.84937542596800064</c:v>
                </c:pt>
                <c:pt idx="13">
                  <c:v>0.36259358219567162</c:v>
                </c:pt>
                <c:pt idx="14">
                  <c:v>-0.44645129709137699</c:v>
                </c:pt>
                <c:pt idx="15">
                  <c:v>2.6886487469976661</c:v>
                </c:pt>
                <c:pt idx="16">
                  <c:v>2.4895321455346817</c:v>
                </c:pt>
                <c:pt idx="17">
                  <c:v>1.8496631044793386</c:v>
                </c:pt>
                <c:pt idx="18">
                  <c:v>3.3873932491642496</c:v>
                </c:pt>
                <c:pt idx="19">
                  <c:v>-0.84383720948351915</c:v>
                </c:pt>
                <c:pt idx="20">
                  <c:v>0.45131019489269342</c:v>
                </c:pt>
                <c:pt idx="21">
                  <c:v>-0.8304780394909006</c:v>
                </c:pt>
                <c:pt idx="22">
                  <c:v>-0.97749620319454067</c:v>
                </c:pt>
                <c:pt idx="23">
                  <c:v>-1.1989919382455074</c:v>
                </c:pt>
                <c:pt idx="24">
                  <c:v>-0.62863711132209943</c:v>
                </c:pt>
                <c:pt idx="25">
                  <c:v>3.8700767567552958</c:v>
                </c:pt>
                <c:pt idx="26">
                  <c:v>4.0735622434733916</c:v>
                </c:pt>
                <c:pt idx="27">
                  <c:v>0.84092565417591558</c:v>
                </c:pt>
                <c:pt idx="28">
                  <c:v>0.70171490529319591</c:v>
                </c:pt>
                <c:pt idx="29">
                  <c:v>1.7118171162016669</c:v>
                </c:pt>
                <c:pt idx="30">
                  <c:v>-0.73098965471324995</c:v>
                </c:pt>
                <c:pt idx="31">
                  <c:v>0.61011466105671808</c:v>
                </c:pt>
                <c:pt idx="32">
                  <c:v>-0.5584508000168622</c:v>
                </c:pt>
                <c:pt idx="33">
                  <c:v>1.0156393781178163</c:v>
                </c:pt>
                <c:pt idx="34">
                  <c:v>-0.43251720875785971</c:v>
                </c:pt>
                <c:pt idx="35">
                  <c:v>-0.63772084012073549</c:v>
                </c:pt>
                <c:pt idx="36">
                  <c:v>0.177864928773797</c:v>
                </c:pt>
                <c:pt idx="37">
                  <c:v>-0.79174985308398327</c:v>
                </c:pt>
                <c:pt idx="38">
                  <c:v>-0.22367531680825614</c:v>
                </c:pt>
                <c:pt idx="39">
                  <c:v>-4.3176143925008672</c:v>
                </c:pt>
                <c:pt idx="40">
                  <c:v>-6.9845720054835176</c:v>
                </c:pt>
                <c:pt idx="41">
                  <c:v>-1.5274842930680332</c:v>
                </c:pt>
                <c:pt idx="42">
                  <c:v>-2.1073725882144227</c:v>
                </c:pt>
                <c:pt idx="43">
                  <c:v>-3.1594951496390431</c:v>
                </c:pt>
                <c:pt idx="44">
                  <c:v>-0.45963586557192038</c:v>
                </c:pt>
                <c:pt idx="45">
                  <c:v>11.480788647661953</c:v>
                </c:pt>
                <c:pt idx="46">
                  <c:v>0.39035960557518301</c:v>
                </c:pt>
                <c:pt idx="47">
                  <c:v>5.8846758445083172</c:v>
                </c:pt>
                <c:pt idx="48">
                  <c:v>-5.9528823706559493</c:v>
                </c:pt>
                <c:pt idx="49">
                  <c:v>-5.7244761972550648</c:v>
                </c:pt>
                <c:pt idx="50">
                  <c:v>8.5756570328740445</c:v>
                </c:pt>
                <c:pt idx="51">
                  <c:v>11.921163836954797</c:v>
                </c:pt>
                <c:pt idx="52">
                  <c:v>4.8133646650504147</c:v>
                </c:pt>
                <c:pt idx="53">
                  <c:v>-0.6364061846900313</c:v>
                </c:pt>
                <c:pt idx="54">
                  <c:v>18.163630684711446</c:v>
                </c:pt>
                <c:pt idx="55">
                  <c:v>4.5557252503191492</c:v>
                </c:pt>
                <c:pt idx="56">
                  <c:v>1.0232201840526791</c:v>
                </c:pt>
                <c:pt idx="57">
                  <c:v>6.5789242669012928</c:v>
                </c:pt>
                <c:pt idx="58">
                  <c:v>-5.8531491942077931</c:v>
                </c:pt>
                <c:pt idx="59">
                  <c:v>9.1393789745482561</c:v>
                </c:pt>
                <c:pt idx="60">
                  <c:v>12.511194036730267</c:v>
                </c:pt>
                <c:pt idx="61">
                  <c:v>-7.2483273533834662</c:v>
                </c:pt>
                <c:pt idx="62">
                  <c:v>-2.7154355465654341</c:v>
                </c:pt>
                <c:pt idx="63">
                  <c:v>-7.1179953840930379</c:v>
                </c:pt>
                <c:pt idx="64">
                  <c:v>-4.3934824170555817</c:v>
                </c:pt>
                <c:pt idx="65">
                  <c:v>2.1576458498412165E-2</c:v>
                </c:pt>
                <c:pt idx="66">
                  <c:v>-1.5041155212371962</c:v>
                </c:pt>
                <c:pt idx="67">
                  <c:v>-3.6667705485036404</c:v>
                </c:pt>
                <c:pt idx="68">
                  <c:v>-7.3139133004682417</c:v>
                </c:pt>
                <c:pt idx="69">
                  <c:v>-0.27093707093061603</c:v>
                </c:pt>
                <c:pt idx="70">
                  <c:v>-1.5347583116261685</c:v>
                </c:pt>
                <c:pt idx="71">
                  <c:v>-1.0609257674920585</c:v>
                </c:pt>
                <c:pt idx="72">
                  <c:v>-0.1801533543096383</c:v>
                </c:pt>
                <c:pt idx="73">
                  <c:v>-0.12684160567877711</c:v>
                </c:pt>
                <c:pt idx="74">
                  <c:v>-2.2008360709462682</c:v>
                </c:pt>
                <c:pt idx="75">
                  <c:v>-2.6636929234189992</c:v>
                </c:pt>
                <c:pt idx="76">
                  <c:v>-0.50456939656043076</c:v>
                </c:pt>
                <c:pt idx="77">
                  <c:v>-5.7302258789931617</c:v>
                </c:pt>
                <c:pt idx="78">
                  <c:v>3.1496989808100064</c:v>
                </c:pt>
                <c:pt idx="79">
                  <c:v>6.082018583657435</c:v>
                </c:pt>
                <c:pt idx="80">
                  <c:v>1.1620648077682674</c:v>
                </c:pt>
                <c:pt idx="81">
                  <c:v>7.7198172495480577</c:v>
                </c:pt>
                <c:pt idx="82">
                  <c:v>8.0202555827376454</c:v>
                </c:pt>
                <c:pt idx="83">
                  <c:v>-2.9802732182208551</c:v>
                </c:pt>
                <c:pt idx="84">
                  <c:v>-0.43390953701441148</c:v>
                </c:pt>
                <c:pt idx="85">
                  <c:v>-11.928197872476373</c:v>
                </c:pt>
                <c:pt idx="86">
                  <c:v>-12.400779128201675</c:v>
                </c:pt>
                <c:pt idx="87">
                  <c:v>-10.020990839566547</c:v>
                </c:pt>
                <c:pt idx="88">
                  <c:v>-11.494874133064297</c:v>
                </c:pt>
                <c:pt idx="89">
                  <c:v>-7.9609332939622135</c:v>
                </c:pt>
                <c:pt idx="90">
                  <c:v>-1.0162690449728853</c:v>
                </c:pt>
                <c:pt idx="91">
                  <c:v>-3.0555052246998518</c:v>
                </c:pt>
                <c:pt idx="92">
                  <c:v>2.0014252202429361E-3</c:v>
                </c:pt>
                <c:pt idx="93">
                  <c:v>2.7101268383546753</c:v>
                </c:pt>
                <c:pt idx="94">
                  <c:v>1.9447543100843081</c:v>
                </c:pt>
                <c:pt idx="95">
                  <c:v>1.1408268415190363</c:v>
                </c:pt>
                <c:pt idx="96">
                  <c:v>5.3383182008396481</c:v>
                </c:pt>
                <c:pt idx="97">
                  <c:v>17.049549717720836</c:v>
                </c:pt>
                <c:pt idx="98">
                  <c:v>10.482580436942282</c:v>
                </c:pt>
                <c:pt idx="99">
                  <c:v>10.482580436942282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93-4BF4-AE79-2D16EC65FF3B}"/>
            </c:ext>
          </c:extLst>
        </c:ser>
        <c:ser>
          <c:idx val="4"/>
          <c:order val="4"/>
          <c:tx>
            <c:strRef>
              <c:f>'FBS vs FBS'!$J$1</c:f>
              <c:strCache>
                <c:ptCount val="1"/>
                <c:pt idx="0">
                  <c:v>F03 diff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1">
                  <a:alpha val="5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'FBS vs FBS'!$A$2:$A$101</c:f>
              <c:numCache>
                <c:formatCode>0.0</c:formatCode>
                <c:ptCount val="100"/>
                <c:pt idx="0">
                  <c:v>0</c:v>
                </c:pt>
                <c:pt idx="1">
                  <c:v>1.01010101010101E-2</c:v>
                </c:pt>
                <c:pt idx="2">
                  <c:v>2.02020202020202E-2</c:v>
                </c:pt>
                <c:pt idx="3">
                  <c:v>3.03030303030303E-2</c:v>
                </c:pt>
                <c:pt idx="4">
                  <c:v>4.0404040404040401E-2</c:v>
                </c:pt>
                <c:pt idx="5">
                  <c:v>5.0505050505050497E-2</c:v>
                </c:pt>
                <c:pt idx="6">
                  <c:v>6.0606060606060601E-2</c:v>
                </c:pt>
                <c:pt idx="7">
                  <c:v>7.0707070707070704E-2</c:v>
                </c:pt>
                <c:pt idx="8">
                  <c:v>8.0808080808080801E-2</c:v>
                </c:pt>
                <c:pt idx="9">
                  <c:v>9.0909090909090898E-2</c:v>
                </c:pt>
                <c:pt idx="10">
                  <c:v>0.10101010101010099</c:v>
                </c:pt>
                <c:pt idx="11">
                  <c:v>0.11111111111111099</c:v>
                </c:pt>
                <c:pt idx="12">
                  <c:v>0.12121212121212099</c:v>
                </c:pt>
                <c:pt idx="13">
                  <c:v>0.13131313131313099</c:v>
                </c:pt>
                <c:pt idx="14">
                  <c:v>0.14141414141414099</c:v>
                </c:pt>
                <c:pt idx="15">
                  <c:v>0.15151515151515199</c:v>
                </c:pt>
                <c:pt idx="16">
                  <c:v>0.16161616161616199</c:v>
                </c:pt>
                <c:pt idx="17">
                  <c:v>0.17171717171717199</c:v>
                </c:pt>
                <c:pt idx="18">
                  <c:v>0.18181818181818199</c:v>
                </c:pt>
                <c:pt idx="19">
                  <c:v>0.19191919191919199</c:v>
                </c:pt>
                <c:pt idx="20">
                  <c:v>0.20202020202020199</c:v>
                </c:pt>
                <c:pt idx="21">
                  <c:v>0.21212121212121199</c:v>
                </c:pt>
                <c:pt idx="22">
                  <c:v>0.22222222222222199</c:v>
                </c:pt>
                <c:pt idx="23">
                  <c:v>0.23232323232323199</c:v>
                </c:pt>
                <c:pt idx="24">
                  <c:v>0.24242424242424199</c:v>
                </c:pt>
                <c:pt idx="25">
                  <c:v>0.25252525252525299</c:v>
                </c:pt>
                <c:pt idx="26">
                  <c:v>0.26262626262626299</c:v>
                </c:pt>
                <c:pt idx="27">
                  <c:v>0.27272727272727298</c:v>
                </c:pt>
                <c:pt idx="28">
                  <c:v>0.28282828282828298</c:v>
                </c:pt>
                <c:pt idx="29">
                  <c:v>0.29292929292929298</c:v>
                </c:pt>
                <c:pt idx="30">
                  <c:v>0.30303030303030298</c:v>
                </c:pt>
                <c:pt idx="31">
                  <c:v>0.31313131313131298</c:v>
                </c:pt>
                <c:pt idx="32">
                  <c:v>0.32323232323232298</c:v>
                </c:pt>
                <c:pt idx="33">
                  <c:v>0.33333333333333298</c:v>
                </c:pt>
                <c:pt idx="34">
                  <c:v>0.34343434343434298</c:v>
                </c:pt>
                <c:pt idx="35">
                  <c:v>0.35353535353535398</c:v>
                </c:pt>
                <c:pt idx="36">
                  <c:v>0.36363636363636398</c:v>
                </c:pt>
                <c:pt idx="37">
                  <c:v>0.37373737373737398</c:v>
                </c:pt>
                <c:pt idx="38">
                  <c:v>0.38383838383838398</c:v>
                </c:pt>
                <c:pt idx="39">
                  <c:v>0.39393939393939398</c:v>
                </c:pt>
                <c:pt idx="40">
                  <c:v>0.40404040404040398</c:v>
                </c:pt>
                <c:pt idx="41">
                  <c:v>0.41414141414141398</c:v>
                </c:pt>
                <c:pt idx="42">
                  <c:v>0.42424242424242398</c:v>
                </c:pt>
                <c:pt idx="43">
                  <c:v>0.43434343434343398</c:v>
                </c:pt>
                <c:pt idx="44">
                  <c:v>0.44444444444444398</c:v>
                </c:pt>
                <c:pt idx="45">
                  <c:v>0.45454545454545497</c:v>
                </c:pt>
                <c:pt idx="46">
                  <c:v>0.46464646464646497</c:v>
                </c:pt>
                <c:pt idx="47">
                  <c:v>0.47474747474747497</c:v>
                </c:pt>
                <c:pt idx="48">
                  <c:v>0.48484848484848497</c:v>
                </c:pt>
                <c:pt idx="49">
                  <c:v>0.49494949494949497</c:v>
                </c:pt>
                <c:pt idx="50">
                  <c:v>0.50505050505050497</c:v>
                </c:pt>
                <c:pt idx="51">
                  <c:v>0.51515151515151503</c:v>
                </c:pt>
                <c:pt idx="52">
                  <c:v>0.52525252525252497</c:v>
                </c:pt>
                <c:pt idx="53">
                  <c:v>0.53535353535353503</c:v>
                </c:pt>
                <c:pt idx="54">
                  <c:v>0.54545454545454497</c:v>
                </c:pt>
                <c:pt idx="55">
                  <c:v>0.55555555555555602</c:v>
                </c:pt>
                <c:pt idx="56">
                  <c:v>0.56565656565656597</c:v>
                </c:pt>
                <c:pt idx="57">
                  <c:v>0.57575757575757602</c:v>
                </c:pt>
                <c:pt idx="58">
                  <c:v>0.58585858585858597</c:v>
                </c:pt>
                <c:pt idx="59">
                  <c:v>0.59595959595959602</c:v>
                </c:pt>
                <c:pt idx="60">
                  <c:v>0.60606060606060597</c:v>
                </c:pt>
                <c:pt idx="61">
                  <c:v>0.61616161616161602</c:v>
                </c:pt>
                <c:pt idx="62">
                  <c:v>0.62626262626262597</c:v>
                </c:pt>
                <c:pt idx="63">
                  <c:v>0.63636363636363602</c:v>
                </c:pt>
                <c:pt idx="64">
                  <c:v>0.64646464646464696</c:v>
                </c:pt>
                <c:pt idx="65">
                  <c:v>0.65656565656565702</c:v>
                </c:pt>
                <c:pt idx="66">
                  <c:v>0.66666666666666696</c:v>
                </c:pt>
                <c:pt idx="67">
                  <c:v>0.67676767676767702</c:v>
                </c:pt>
                <c:pt idx="68">
                  <c:v>0.68686868686868696</c:v>
                </c:pt>
                <c:pt idx="69">
                  <c:v>0.69696969696969702</c:v>
                </c:pt>
                <c:pt idx="70">
                  <c:v>0.70707070707070696</c:v>
                </c:pt>
                <c:pt idx="71">
                  <c:v>0.71717171717171702</c:v>
                </c:pt>
                <c:pt idx="72">
                  <c:v>0.72727272727272696</c:v>
                </c:pt>
                <c:pt idx="73">
                  <c:v>0.73737373737373701</c:v>
                </c:pt>
                <c:pt idx="74">
                  <c:v>0.74747474747474796</c:v>
                </c:pt>
                <c:pt idx="75">
                  <c:v>0.75757575757575801</c:v>
                </c:pt>
                <c:pt idx="76">
                  <c:v>0.76767676767676796</c:v>
                </c:pt>
                <c:pt idx="77">
                  <c:v>0.77777777777777801</c:v>
                </c:pt>
                <c:pt idx="78">
                  <c:v>0.78787878787878796</c:v>
                </c:pt>
                <c:pt idx="79">
                  <c:v>0.79797979797979801</c:v>
                </c:pt>
                <c:pt idx="80">
                  <c:v>0.80808080808080796</c:v>
                </c:pt>
                <c:pt idx="81">
                  <c:v>0.81818181818181801</c:v>
                </c:pt>
                <c:pt idx="82">
                  <c:v>0.82828282828282795</c:v>
                </c:pt>
                <c:pt idx="83">
                  <c:v>0.83838383838383801</c:v>
                </c:pt>
                <c:pt idx="84">
                  <c:v>0.84848484848484895</c:v>
                </c:pt>
                <c:pt idx="85">
                  <c:v>0.85858585858585901</c:v>
                </c:pt>
                <c:pt idx="86">
                  <c:v>0.86868686868686895</c:v>
                </c:pt>
                <c:pt idx="87">
                  <c:v>0.87878787878787901</c:v>
                </c:pt>
                <c:pt idx="88">
                  <c:v>0.88888888888888895</c:v>
                </c:pt>
                <c:pt idx="89">
                  <c:v>0.89898989898989901</c:v>
                </c:pt>
                <c:pt idx="90">
                  <c:v>0.90909090909090895</c:v>
                </c:pt>
                <c:pt idx="91">
                  <c:v>0.919191919191919</c:v>
                </c:pt>
                <c:pt idx="92">
                  <c:v>0.92929292929292895</c:v>
                </c:pt>
                <c:pt idx="93">
                  <c:v>0.939393939393939</c:v>
                </c:pt>
                <c:pt idx="94">
                  <c:v>0.94949494949494995</c:v>
                </c:pt>
                <c:pt idx="95">
                  <c:v>0.95959595959596</c:v>
                </c:pt>
                <c:pt idx="96">
                  <c:v>0.96969696969696995</c:v>
                </c:pt>
                <c:pt idx="97">
                  <c:v>0.97979797979798</c:v>
                </c:pt>
                <c:pt idx="98">
                  <c:v>0.98989898989898994</c:v>
                </c:pt>
                <c:pt idx="99">
                  <c:v>1</c:v>
                </c:pt>
              </c:numCache>
            </c:numRef>
          </c:xVal>
          <c:yVal>
            <c:numRef>
              <c:f>'FBS vs FBS'!$J$2:$J$101</c:f>
              <c:numCache>
                <c:formatCode>0.00</c:formatCode>
                <c:ptCount val="100"/>
                <c:pt idx="0">
                  <c:v>5.649665394032052</c:v>
                </c:pt>
                <c:pt idx="1">
                  <c:v>5.649665394032052</c:v>
                </c:pt>
                <c:pt idx="2">
                  <c:v>1.617216470482381</c:v>
                </c:pt>
                <c:pt idx="3">
                  <c:v>-2.3118189379421761</c:v>
                </c:pt>
                <c:pt idx="4">
                  <c:v>0.82671940876934613</c:v>
                </c:pt>
                <c:pt idx="5">
                  <c:v>-0.94897145960895735</c:v>
                </c:pt>
                <c:pt idx="6">
                  <c:v>0.3377121181039584</c:v>
                </c:pt>
                <c:pt idx="7">
                  <c:v>-1.0266522546425492</c:v>
                </c:pt>
                <c:pt idx="8">
                  <c:v>-0.67377944993178396</c:v>
                </c:pt>
                <c:pt idx="9">
                  <c:v>0.11644527575377062</c:v>
                </c:pt>
                <c:pt idx="10">
                  <c:v>-1.5532954973405673</c:v>
                </c:pt>
                <c:pt idx="11">
                  <c:v>-0.1026346931818729</c:v>
                </c:pt>
                <c:pt idx="12">
                  <c:v>-0.58825625051821895</c:v>
                </c:pt>
                <c:pt idx="13">
                  <c:v>0.73805921768477134</c:v>
                </c:pt>
                <c:pt idx="14">
                  <c:v>-1.1410337173186846E-2</c:v>
                </c:pt>
                <c:pt idx="15">
                  <c:v>-0.68965566176147419</c:v>
                </c:pt>
                <c:pt idx="16">
                  <c:v>0.13314502451808252</c:v>
                </c:pt>
                <c:pt idx="17">
                  <c:v>0.15781788252983908</c:v>
                </c:pt>
                <c:pt idx="18">
                  <c:v>-0.59943252031651895</c:v>
                </c:pt>
                <c:pt idx="19">
                  <c:v>1.2137540809746206</c:v>
                </c:pt>
                <c:pt idx="20">
                  <c:v>2.478239049076894</c:v>
                </c:pt>
                <c:pt idx="21">
                  <c:v>1.2256118489296082</c:v>
                </c:pt>
                <c:pt idx="22">
                  <c:v>-0.98477986517174187</c:v>
                </c:pt>
                <c:pt idx="23">
                  <c:v>1.6934219790159428</c:v>
                </c:pt>
                <c:pt idx="24">
                  <c:v>2.1829777973106506</c:v>
                </c:pt>
                <c:pt idx="25">
                  <c:v>-1.7995026925893942</c:v>
                </c:pt>
                <c:pt idx="26">
                  <c:v>-1.5219864342538685</c:v>
                </c:pt>
                <c:pt idx="27">
                  <c:v>0.65103910738091564</c:v>
                </c:pt>
                <c:pt idx="28">
                  <c:v>-2.3316236659744938</c:v>
                </c:pt>
                <c:pt idx="29">
                  <c:v>5.1856694561465133E-2</c:v>
                </c:pt>
                <c:pt idx="30">
                  <c:v>0.92815368585024949</c:v>
                </c:pt>
                <c:pt idx="31">
                  <c:v>-1.3252191655069918</c:v>
                </c:pt>
                <c:pt idx="32">
                  <c:v>-2.8190109923263229</c:v>
                </c:pt>
                <c:pt idx="33">
                  <c:v>-0.28968788267278356</c:v>
                </c:pt>
                <c:pt idx="34">
                  <c:v>-2.5143721755566002</c:v>
                </c:pt>
                <c:pt idx="35">
                  <c:v>-0.96661840812700639</c:v>
                </c:pt>
                <c:pt idx="36">
                  <c:v>-1.7408699754376826</c:v>
                </c:pt>
                <c:pt idx="37">
                  <c:v>-2.4207301171049629</c:v>
                </c:pt>
                <c:pt idx="38">
                  <c:v>-1.6940984129402352</c:v>
                </c:pt>
                <c:pt idx="39">
                  <c:v>0.10313517050905396</c:v>
                </c:pt>
                <c:pt idx="40">
                  <c:v>3.4781583357646628</c:v>
                </c:pt>
                <c:pt idx="41">
                  <c:v>-2.9850601308686029</c:v>
                </c:pt>
                <c:pt idx="42">
                  <c:v>-1.2592129022525231</c:v>
                </c:pt>
                <c:pt idx="43">
                  <c:v>-3.0524158181089023</c:v>
                </c:pt>
                <c:pt idx="44">
                  <c:v>1.3620643622279793</c:v>
                </c:pt>
                <c:pt idx="45">
                  <c:v>-4.675179418703558</c:v>
                </c:pt>
                <c:pt idx="46">
                  <c:v>0.62348087796678264</c:v>
                </c:pt>
                <c:pt idx="47">
                  <c:v>-5.0044898189831013</c:v>
                </c:pt>
                <c:pt idx="48">
                  <c:v>-4.0968508016711489</c:v>
                </c:pt>
                <c:pt idx="49">
                  <c:v>-1.6469306059009661</c:v>
                </c:pt>
                <c:pt idx="50">
                  <c:v>-11.954306477287652</c:v>
                </c:pt>
                <c:pt idx="51">
                  <c:v>-27.801251762410381</c:v>
                </c:pt>
                <c:pt idx="52">
                  <c:v>3.2759523664658161</c:v>
                </c:pt>
                <c:pt idx="53">
                  <c:v>0.59515994389306925</c:v>
                </c:pt>
                <c:pt idx="54">
                  <c:v>-2.4570487317579506</c:v>
                </c:pt>
                <c:pt idx="55">
                  <c:v>7.5982583706144489</c:v>
                </c:pt>
                <c:pt idx="56">
                  <c:v>-1.329654761880521</c:v>
                </c:pt>
                <c:pt idx="57">
                  <c:v>-4.378920397136616</c:v>
                </c:pt>
                <c:pt idx="58">
                  <c:v>-3.7875952271455926</c:v>
                </c:pt>
                <c:pt idx="59">
                  <c:v>-6.5266527342011154</c:v>
                </c:pt>
                <c:pt idx="60">
                  <c:v>-7.8664003196295038</c:v>
                </c:pt>
                <c:pt idx="61">
                  <c:v>-5.3724946727650273</c:v>
                </c:pt>
                <c:pt idx="62">
                  <c:v>-5.4560657886161339</c:v>
                </c:pt>
                <c:pt idx="63">
                  <c:v>-6.6942523739063384</c:v>
                </c:pt>
                <c:pt idx="64">
                  <c:v>-2.460035029585983</c:v>
                </c:pt>
                <c:pt idx="65">
                  <c:v>-2.3997532961683881</c:v>
                </c:pt>
                <c:pt idx="66">
                  <c:v>-2.197381695176297</c:v>
                </c:pt>
                <c:pt idx="67">
                  <c:v>6.5679719150625591</c:v>
                </c:pt>
                <c:pt idx="68">
                  <c:v>7.8104570997244682</c:v>
                </c:pt>
                <c:pt idx="69">
                  <c:v>-0.7274077215498167</c:v>
                </c:pt>
                <c:pt idx="70">
                  <c:v>4.3912895739403321</c:v>
                </c:pt>
                <c:pt idx="71">
                  <c:v>13.058487565509141</c:v>
                </c:pt>
                <c:pt idx="72">
                  <c:v>3.9982700612063642</c:v>
                </c:pt>
                <c:pt idx="73">
                  <c:v>-4.3568330618807671</c:v>
                </c:pt>
                <c:pt idx="74">
                  <c:v>-9.3154454219058582</c:v>
                </c:pt>
                <c:pt idx="75">
                  <c:v>-1.2894317184014987</c:v>
                </c:pt>
                <c:pt idx="76">
                  <c:v>-0.14704747939961038</c:v>
                </c:pt>
                <c:pt idx="77">
                  <c:v>3.0408975423747293</c:v>
                </c:pt>
                <c:pt idx="78">
                  <c:v>2.4626518545688061</c:v>
                </c:pt>
                <c:pt idx="79">
                  <c:v>2.0521871188495346</c:v>
                </c:pt>
                <c:pt idx="80">
                  <c:v>-0.9330785163014319</c:v>
                </c:pt>
                <c:pt idx="81">
                  <c:v>-6.1925296899705016</c:v>
                </c:pt>
                <c:pt idx="82">
                  <c:v>-4.3472111634233652</c:v>
                </c:pt>
                <c:pt idx="83">
                  <c:v>-1.641423781944356</c:v>
                </c:pt>
                <c:pt idx="84">
                  <c:v>-9.0185638922269327</c:v>
                </c:pt>
                <c:pt idx="85">
                  <c:v>-15.632843555647623</c:v>
                </c:pt>
                <c:pt idx="86">
                  <c:v>-16.065938974728915</c:v>
                </c:pt>
                <c:pt idx="87">
                  <c:v>-13.197247990910448</c:v>
                </c:pt>
                <c:pt idx="88">
                  <c:v>-12.265443548593197</c:v>
                </c:pt>
                <c:pt idx="89">
                  <c:v>-9.2182959277457144</c:v>
                </c:pt>
                <c:pt idx="90">
                  <c:v>-3.4132884645601838</c:v>
                </c:pt>
                <c:pt idx="91">
                  <c:v>-2.0862879311479503</c:v>
                </c:pt>
                <c:pt idx="92">
                  <c:v>-2.8367580661696472</c:v>
                </c:pt>
                <c:pt idx="93">
                  <c:v>-5.0830485949292843</c:v>
                </c:pt>
                <c:pt idx="94">
                  <c:v>-7.3272320465864231</c:v>
                </c:pt>
                <c:pt idx="95">
                  <c:v>11.117955533529337</c:v>
                </c:pt>
                <c:pt idx="96">
                  <c:v>9.2556169381745512</c:v>
                </c:pt>
                <c:pt idx="97">
                  <c:v>13.484048438110534</c:v>
                </c:pt>
                <c:pt idx="98">
                  <c:v>11.796944946925482</c:v>
                </c:pt>
                <c:pt idx="99">
                  <c:v>11.796944946925482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093-4BF4-AE79-2D16EC65FF3B}"/>
            </c:ext>
          </c:extLst>
        </c:ser>
        <c:ser>
          <c:idx val="5"/>
          <c:order val="5"/>
          <c:tx>
            <c:strRef>
              <c:f>'FBS vs FBS'!$K$1</c:f>
              <c:strCache>
                <c:ptCount val="1"/>
                <c:pt idx="0">
                  <c:v>F10 diff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1">
                  <a:alpha val="5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'FBS vs FBS'!$A$2:$A$101</c:f>
              <c:numCache>
                <c:formatCode>0.0</c:formatCode>
                <c:ptCount val="100"/>
                <c:pt idx="0">
                  <c:v>0</c:v>
                </c:pt>
                <c:pt idx="1">
                  <c:v>1.01010101010101E-2</c:v>
                </c:pt>
                <c:pt idx="2">
                  <c:v>2.02020202020202E-2</c:v>
                </c:pt>
                <c:pt idx="3">
                  <c:v>3.03030303030303E-2</c:v>
                </c:pt>
                <c:pt idx="4">
                  <c:v>4.0404040404040401E-2</c:v>
                </c:pt>
                <c:pt idx="5">
                  <c:v>5.0505050505050497E-2</c:v>
                </c:pt>
                <c:pt idx="6">
                  <c:v>6.0606060606060601E-2</c:v>
                </c:pt>
                <c:pt idx="7">
                  <c:v>7.0707070707070704E-2</c:v>
                </c:pt>
                <c:pt idx="8">
                  <c:v>8.0808080808080801E-2</c:v>
                </c:pt>
                <c:pt idx="9">
                  <c:v>9.0909090909090898E-2</c:v>
                </c:pt>
                <c:pt idx="10">
                  <c:v>0.10101010101010099</c:v>
                </c:pt>
                <c:pt idx="11">
                  <c:v>0.11111111111111099</c:v>
                </c:pt>
                <c:pt idx="12">
                  <c:v>0.12121212121212099</c:v>
                </c:pt>
                <c:pt idx="13">
                  <c:v>0.13131313131313099</c:v>
                </c:pt>
                <c:pt idx="14">
                  <c:v>0.14141414141414099</c:v>
                </c:pt>
                <c:pt idx="15">
                  <c:v>0.15151515151515199</c:v>
                </c:pt>
                <c:pt idx="16">
                  <c:v>0.16161616161616199</c:v>
                </c:pt>
                <c:pt idx="17">
                  <c:v>0.17171717171717199</c:v>
                </c:pt>
                <c:pt idx="18">
                  <c:v>0.18181818181818199</c:v>
                </c:pt>
                <c:pt idx="19">
                  <c:v>0.19191919191919199</c:v>
                </c:pt>
                <c:pt idx="20">
                  <c:v>0.20202020202020199</c:v>
                </c:pt>
                <c:pt idx="21">
                  <c:v>0.21212121212121199</c:v>
                </c:pt>
                <c:pt idx="22">
                  <c:v>0.22222222222222199</c:v>
                </c:pt>
                <c:pt idx="23">
                  <c:v>0.23232323232323199</c:v>
                </c:pt>
                <c:pt idx="24">
                  <c:v>0.24242424242424199</c:v>
                </c:pt>
                <c:pt idx="25">
                  <c:v>0.25252525252525299</c:v>
                </c:pt>
                <c:pt idx="26">
                  <c:v>0.26262626262626299</c:v>
                </c:pt>
                <c:pt idx="27">
                  <c:v>0.27272727272727298</c:v>
                </c:pt>
                <c:pt idx="28">
                  <c:v>0.28282828282828298</c:v>
                </c:pt>
                <c:pt idx="29">
                  <c:v>0.29292929292929298</c:v>
                </c:pt>
                <c:pt idx="30">
                  <c:v>0.30303030303030298</c:v>
                </c:pt>
                <c:pt idx="31">
                  <c:v>0.31313131313131298</c:v>
                </c:pt>
                <c:pt idx="32">
                  <c:v>0.32323232323232298</c:v>
                </c:pt>
                <c:pt idx="33">
                  <c:v>0.33333333333333298</c:v>
                </c:pt>
                <c:pt idx="34">
                  <c:v>0.34343434343434298</c:v>
                </c:pt>
                <c:pt idx="35">
                  <c:v>0.35353535353535398</c:v>
                </c:pt>
                <c:pt idx="36">
                  <c:v>0.36363636363636398</c:v>
                </c:pt>
                <c:pt idx="37">
                  <c:v>0.37373737373737398</c:v>
                </c:pt>
                <c:pt idx="38">
                  <c:v>0.38383838383838398</c:v>
                </c:pt>
                <c:pt idx="39">
                  <c:v>0.39393939393939398</c:v>
                </c:pt>
                <c:pt idx="40">
                  <c:v>0.40404040404040398</c:v>
                </c:pt>
                <c:pt idx="41">
                  <c:v>0.41414141414141398</c:v>
                </c:pt>
                <c:pt idx="42">
                  <c:v>0.42424242424242398</c:v>
                </c:pt>
                <c:pt idx="43">
                  <c:v>0.43434343434343398</c:v>
                </c:pt>
                <c:pt idx="44">
                  <c:v>0.44444444444444398</c:v>
                </c:pt>
                <c:pt idx="45">
                  <c:v>0.45454545454545497</c:v>
                </c:pt>
                <c:pt idx="46">
                  <c:v>0.46464646464646497</c:v>
                </c:pt>
                <c:pt idx="47">
                  <c:v>0.47474747474747497</c:v>
                </c:pt>
                <c:pt idx="48">
                  <c:v>0.48484848484848497</c:v>
                </c:pt>
                <c:pt idx="49">
                  <c:v>0.49494949494949497</c:v>
                </c:pt>
                <c:pt idx="50">
                  <c:v>0.50505050505050497</c:v>
                </c:pt>
                <c:pt idx="51">
                  <c:v>0.51515151515151503</c:v>
                </c:pt>
                <c:pt idx="52">
                  <c:v>0.52525252525252497</c:v>
                </c:pt>
                <c:pt idx="53">
                  <c:v>0.53535353535353503</c:v>
                </c:pt>
                <c:pt idx="54">
                  <c:v>0.54545454545454497</c:v>
                </c:pt>
                <c:pt idx="55">
                  <c:v>0.55555555555555602</c:v>
                </c:pt>
                <c:pt idx="56">
                  <c:v>0.56565656565656597</c:v>
                </c:pt>
                <c:pt idx="57">
                  <c:v>0.57575757575757602</c:v>
                </c:pt>
                <c:pt idx="58">
                  <c:v>0.58585858585858597</c:v>
                </c:pt>
                <c:pt idx="59">
                  <c:v>0.59595959595959602</c:v>
                </c:pt>
                <c:pt idx="60">
                  <c:v>0.60606060606060597</c:v>
                </c:pt>
                <c:pt idx="61">
                  <c:v>0.61616161616161602</c:v>
                </c:pt>
                <c:pt idx="62">
                  <c:v>0.62626262626262597</c:v>
                </c:pt>
                <c:pt idx="63">
                  <c:v>0.63636363636363602</c:v>
                </c:pt>
                <c:pt idx="64">
                  <c:v>0.64646464646464696</c:v>
                </c:pt>
                <c:pt idx="65">
                  <c:v>0.65656565656565702</c:v>
                </c:pt>
                <c:pt idx="66">
                  <c:v>0.66666666666666696</c:v>
                </c:pt>
                <c:pt idx="67">
                  <c:v>0.67676767676767702</c:v>
                </c:pt>
                <c:pt idx="68">
                  <c:v>0.68686868686868696</c:v>
                </c:pt>
                <c:pt idx="69">
                  <c:v>0.69696969696969702</c:v>
                </c:pt>
                <c:pt idx="70">
                  <c:v>0.70707070707070696</c:v>
                </c:pt>
                <c:pt idx="71">
                  <c:v>0.71717171717171702</c:v>
                </c:pt>
                <c:pt idx="72">
                  <c:v>0.72727272727272696</c:v>
                </c:pt>
                <c:pt idx="73">
                  <c:v>0.73737373737373701</c:v>
                </c:pt>
                <c:pt idx="74">
                  <c:v>0.74747474747474796</c:v>
                </c:pt>
                <c:pt idx="75">
                  <c:v>0.75757575757575801</c:v>
                </c:pt>
                <c:pt idx="76">
                  <c:v>0.76767676767676796</c:v>
                </c:pt>
                <c:pt idx="77">
                  <c:v>0.77777777777777801</c:v>
                </c:pt>
                <c:pt idx="78">
                  <c:v>0.78787878787878796</c:v>
                </c:pt>
                <c:pt idx="79">
                  <c:v>0.79797979797979801</c:v>
                </c:pt>
                <c:pt idx="80">
                  <c:v>0.80808080808080796</c:v>
                </c:pt>
                <c:pt idx="81">
                  <c:v>0.81818181818181801</c:v>
                </c:pt>
                <c:pt idx="82">
                  <c:v>0.82828282828282795</c:v>
                </c:pt>
                <c:pt idx="83">
                  <c:v>0.83838383838383801</c:v>
                </c:pt>
                <c:pt idx="84">
                  <c:v>0.84848484848484895</c:v>
                </c:pt>
                <c:pt idx="85">
                  <c:v>0.85858585858585901</c:v>
                </c:pt>
                <c:pt idx="86">
                  <c:v>0.86868686868686895</c:v>
                </c:pt>
                <c:pt idx="87">
                  <c:v>0.87878787878787901</c:v>
                </c:pt>
                <c:pt idx="88">
                  <c:v>0.88888888888888895</c:v>
                </c:pt>
                <c:pt idx="89">
                  <c:v>0.89898989898989901</c:v>
                </c:pt>
                <c:pt idx="90">
                  <c:v>0.90909090909090895</c:v>
                </c:pt>
                <c:pt idx="91">
                  <c:v>0.919191919191919</c:v>
                </c:pt>
                <c:pt idx="92">
                  <c:v>0.92929292929292895</c:v>
                </c:pt>
                <c:pt idx="93">
                  <c:v>0.939393939393939</c:v>
                </c:pt>
                <c:pt idx="94">
                  <c:v>0.94949494949494995</c:v>
                </c:pt>
                <c:pt idx="95">
                  <c:v>0.95959595959596</c:v>
                </c:pt>
                <c:pt idx="96">
                  <c:v>0.96969696969696995</c:v>
                </c:pt>
                <c:pt idx="97">
                  <c:v>0.97979797979798</c:v>
                </c:pt>
                <c:pt idx="98">
                  <c:v>0.98989898989898994</c:v>
                </c:pt>
                <c:pt idx="99">
                  <c:v>1</c:v>
                </c:pt>
              </c:numCache>
            </c:numRef>
          </c:xVal>
          <c:yVal>
            <c:numRef>
              <c:f>'FBS vs FBS'!$K$2:$K$101</c:f>
              <c:numCache>
                <c:formatCode>0.00</c:formatCode>
                <c:ptCount val="100"/>
                <c:pt idx="0">
                  <c:v>4.9167413731119538</c:v>
                </c:pt>
                <c:pt idx="1">
                  <c:v>4.9167413731119538</c:v>
                </c:pt>
                <c:pt idx="2">
                  <c:v>7.479307153223381</c:v>
                </c:pt>
                <c:pt idx="3">
                  <c:v>-0.76978031361006671</c:v>
                </c:pt>
                <c:pt idx="4">
                  <c:v>-0.29442742396405386</c:v>
                </c:pt>
                <c:pt idx="5">
                  <c:v>-1.7194828232636272</c:v>
                </c:pt>
                <c:pt idx="6">
                  <c:v>0.41353742711165786</c:v>
                </c:pt>
                <c:pt idx="7">
                  <c:v>1.5417797718487503</c:v>
                </c:pt>
                <c:pt idx="8">
                  <c:v>6.6101117637563167</c:v>
                </c:pt>
                <c:pt idx="9">
                  <c:v>1.1779496028149712</c:v>
                </c:pt>
                <c:pt idx="10">
                  <c:v>1.7284082663578335</c:v>
                </c:pt>
                <c:pt idx="11">
                  <c:v>1.1209542243257271</c:v>
                </c:pt>
                <c:pt idx="12">
                  <c:v>1.1084082882097004</c:v>
                </c:pt>
                <c:pt idx="13">
                  <c:v>1.6794566663999717</c:v>
                </c:pt>
                <c:pt idx="14">
                  <c:v>2.0756506347945134</c:v>
                </c:pt>
                <c:pt idx="15">
                  <c:v>-0.13018458458333448</c:v>
                </c:pt>
                <c:pt idx="16">
                  <c:v>-0.11288715751201828</c:v>
                </c:pt>
                <c:pt idx="17">
                  <c:v>0.21659531027143863</c:v>
                </c:pt>
                <c:pt idx="18">
                  <c:v>-0.15903166805744995</c:v>
                </c:pt>
                <c:pt idx="19">
                  <c:v>-0.1091849170413699</c:v>
                </c:pt>
                <c:pt idx="20">
                  <c:v>-0.15653237312750612</c:v>
                </c:pt>
                <c:pt idx="21">
                  <c:v>-1.1494596853525003</c:v>
                </c:pt>
                <c:pt idx="22">
                  <c:v>7.3682141084111574</c:v>
                </c:pt>
                <c:pt idx="23">
                  <c:v>2.233994643022843</c:v>
                </c:pt>
                <c:pt idx="24">
                  <c:v>5.1763617240450088E-2</c:v>
                </c:pt>
                <c:pt idx="25">
                  <c:v>0.12885318335139573</c:v>
                </c:pt>
                <c:pt idx="26">
                  <c:v>-1.4432101915764992</c:v>
                </c:pt>
                <c:pt idx="27">
                  <c:v>1.1923833730421158</c:v>
                </c:pt>
                <c:pt idx="28">
                  <c:v>3.1500964775852971</c:v>
                </c:pt>
                <c:pt idx="29">
                  <c:v>0.47705192579446631</c:v>
                </c:pt>
                <c:pt idx="30">
                  <c:v>4.8799257662146491</c:v>
                </c:pt>
                <c:pt idx="31">
                  <c:v>-0.39191169184728203</c:v>
                </c:pt>
                <c:pt idx="32">
                  <c:v>-7.1961932852252275E-2</c:v>
                </c:pt>
                <c:pt idx="33">
                  <c:v>2.8658170194595165</c:v>
                </c:pt>
                <c:pt idx="34">
                  <c:v>1.0526134063489394</c:v>
                </c:pt>
                <c:pt idx="35">
                  <c:v>-1.0343788378417855</c:v>
                </c:pt>
                <c:pt idx="36">
                  <c:v>3.2015212397648973</c:v>
                </c:pt>
                <c:pt idx="37">
                  <c:v>4.1325088626129176</c:v>
                </c:pt>
                <c:pt idx="38">
                  <c:v>3.5529821538616453</c:v>
                </c:pt>
                <c:pt idx="39">
                  <c:v>4.6221317767032541</c:v>
                </c:pt>
                <c:pt idx="40">
                  <c:v>-1.6259054484657369</c:v>
                </c:pt>
                <c:pt idx="41">
                  <c:v>1.5758472576842362</c:v>
                </c:pt>
                <c:pt idx="42">
                  <c:v>2.5761512811180776</c:v>
                </c:pt>
                <c:pt idx="43">
                  <c:v>6.4142614561647378</c:v>
                </c:pt>
                <c:pt idx="44">
                  <c:v>0.3955198449944799</c:v>
                </c:pt>
                <c:pt idx="45">
                  <c:v>-6.0333756754142485</c:v>
                </c:pt>
                <c:pt idx="46">
                  <c:v>-2.7747231779393182</c:v>
                </c:pt>
                <c:pt idx="47">
                  <c:v>3.4545559159015173</c:v>
                </c:pt>
                <c:pt idx="48">
                  <c:v>1.6762625256307508</c:v>
                </c:pt>
                <c:pt idx="49">
                  <c:v>1.5057842655926343</c:v>
                </c:pt>
                <c:pt idx="50">
                  <c:v>3.2655819353394442</c:v>
                </c:pt>
                <c:pt idx="51">
                  <c:v>13.727780086819699</c:v>
                </c:pt>
                <c:pt idx="52">
                  <c:v>-11.938658213628887</c:v>
                </c:pt>
                <c:pt idx="53">
                  <c:v>-5.6951414454334319</c:v>
                </c:pt>
                <c:pt idx="54">
                  <c:v>-5.8084454219356516</c:v>
                </c:pt>
                <c:pt idx="55">
                  <c:v>-5.7637512512617519</c:v>
                </c:pt>
                <c:pt idx="56">
                  <c:v>8.7792663202852772</c:v>
                </c:pt>
                <c:pt idx="57">
                  <c:v>10.280801184560694</c:v>
                </c:pt>
                <c:pt idx="58">
                  <c:v>0.11095761518710745</c:v>
                </c:pt>
                <c:pt idx="59">
                  <c:v>-0.63739502772014589</c:v>
                </c:pt>
                <c:pt idx="60">
                  <c:v>4.2942682343164655</c:v>
                </c:pt>
                <c:pt idx="61">
                  <c:v>-1.3819261554470259</c:v>
                </c:pt>
                <c:pt idx="62">
                  <c:v>-0.80628183330283321</c:v>
                </c:pt>
                <c:pt idx="63">
                  <c:v>1.8361282742387424</c:v>
                </c:pt>
                <c:pt idx="64">
                  <c:v>0.71293328112061793</c:v>
                </c:pt>
                <c:pt idx="65">
                  <c:v>5.6982268943257139</c:v>
                </c:pt>
                <c:pt idx="66">
                  <c:v>6.3527966794992015</c:v>
                </c:pt>
                <c:pt idx="67">
                  <c:v>3.0971579386376593</c:v>
                </c:pt>
                <c:pt idx="68">
                  <c:v>5.7402220304532694</c:v>
                </c:pt>
                <c:pt idx="69">
                  <c:v>7.1121592308589854</c:v>
                </c:pt>
                <c:pt idx="70">
                  <c:v>4.1693676734152323</c:v>
                </c:pt>
                <c:pt idx="71">
                  <c:v>3.5001825723373425</c:v>
                </c:pt>
                <c:pt idx="72">
                  <c:v>4.0508905604533627</c:v>
                </c:pt>
                <c:pt idx="73">
                  <c:v>11.347996857047823</c:v>
                </c:pt>
                <c:pt idx="74">
                  <c:v>14.548068980859533</c:v>
                </c:pt>
                <c:pt idx="75">
                  <c:v>8.7832105629340003</c:v>
                </c:pt>
                <c:pt idx="76">
                  <c:v>7.0370061637874084</c:v>
                </c:pt>
                <c:pt idx="77">
                  <c:v>0.11399899210136866</c:v>
                </c:pt>
                <c:pt idx="78">
                  <c:v>0.5511110968865065</c:v>
                </c:pt>
                <c:pt idx="79">
                  <c:v>1.3969992299252336</c:v>
                </c:pt>
                <c:pt idx="80">
                  <c:v>1.2465732262603684</c:v>
                </c:pt>
                <c:pt idx="81">
                  <c:v>0.40664565316875922</c:v>
                </c:pt>
                <c:pt idx="82">
                  <c:v>-3.4156166621204758</c:v>
                </c:pt>
                <c:pt idx="83">
                  <c:v>-4.8141013932386265</c:v>
                </c:pt>
                <c:pt idx="84">
                  <c:v>-6.0592298014786135</c:v>
                </c:pt>
                <c:pt idx="85">
                  <c:v>-14.282888131749072</c:v>
                </c:pt>
                <c:pt idx="86">
                  <c:v>-13.503500789104976</c:v>
                </c:pt>
                <c:pt idx="87">
                  <c:v>-2.4843042663872481</c:v>
                </c:pt>
                <c:pt idx="88">
                  <c:v>-8.3195697369962964</c:v>
                </c:pt>
                <c:pt idx="89">
                  <c:v>-13.245020918033934</c:v>
                </c:pt>
                <c:pt idx="90">
                  <c:v>-3.3983596750621849</c:v>
                </c:pt>
                <c:pt idx="91">
                  <c:v>-2.6347089884244514</c:v>
                </c:pt>
                <c:pt idx="92">
                  <c:v>-4.3789300036633572</c:v>
                </c:pt>
                <c:pt idx="93">
                  <c:v>4.8291760031615745</c:v>
                </c:pt>
                <c:pt idx="94">
                  <c:v>18.316437116429306</c:v>
                </c:pt>
                <c:pt idx="95">
                  <c:v>6.5816766831732352</c:v>
                </c:pt>
                <c:pt idx="96">
                  <c:v>2.0282147595997486</c:v>
                </c:pt>
                <c:pt idx="97">
                  <c:v>0.11872997868863422</c:v>
                </c:pt>
                <c:pt idx="98">
                  <c:v>-1.156215471915818</c:v>
                </c:pt>
                <c:pt idx="99">
                  <c:v>-1.156215471915818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093-4BF4-AE79-2D16EC65FF3B}"/>
            </c:ext>
          </c:extLst>
        </c:ser>
        <c:ser>
          <c:idx val="6"/>
          <c:order val="6"/>
          <c:tx>
            <c:strRef>
              <c:f>'FBS vs FBS'!$L$1</c:f>
              <c:strCache>
                <c:ptCount val="1"/>
                <c:pt idx="0">
                  <c:v>F14 diff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1">
                  <a:alpha val="5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'FBS vs FBS'!$A$2:$A$101</c:f>
              <c:numCache>
                <c:formatCode>0.0</c:formatCode>
                <c:ptCount val="100"/>
                <c:pt idx="0">
                  <c:v>0</c:v>
                </c:pt>
                <c:pt idx="1">
                  <c:v>1.01010101010101E-2</c:v>
                </c:pt>
                <c:pt idx="2">
                  <c:v>2.02020202020202E-2</c:v>
                </c:pt>
                <c:pt idx="3">
                  <c:v>3.03030303030303E-2</c:v>
                </c:pt>
                <c:pt idx="4">
                  <c:v>4.0404040404040401E-2</c:v>
                </c:pt>
                <c:pt idx="5">
                  <c:v>5.0505050505050497E-2</c:v>
                </c:pt>
                <c:pt idx="6">
                  <c:v>6.0606060606060601E-2</c:v>
                </c:pt>
                <c:pt idx="7">
                  <c:v>7.0707070707070704E-2</c:v>
                </c:pt>
                <c:pt idx="8">
                  <c:v>8.0808080808080801E-2</c:v>
                </c:pt>
                <c:pt idx="9">
                  <c:v>9.0909090909090898E-2</c:v>
                </c:pt>
                <c:pt idx="10">
                  <c:v>0.10101010101010099</c:v>
                </c:pt>
                <c:pt idx="11">
                  <c:v>0.11111111111111099</c:v>
                </c:pt>
                <c:pt idx="12">
                  <c:v>0.12121212121212099</c:v>
                </c:pt>
                <c:pt idx="13">
                  <c:v>0.13131313131313099</c:v>
                </c:pt>
                <c:pt idx="14">
                  <c:v>0.14141414141414099</c:v>
                </c:pt>
                <c:pt idx="15">
                  <c:v>0.15151515151515199</c:v>
                </c:pt>
                <c:pt idx="16">
                  <c:v>0.16161616161616199</c:v>
                </c:pt>
                <c:pt idx="17">
                  <c:v>0.17171717171717199</c:v>
                </c:pt>
                <c:pt idx="18">
                  <c:v>0.18181818181818199</c:v>
                </c:pt>
                <c:pt idx="19">
                  <c:v>0.19191919191919199</c:v>
                </c:pt>
                <c:pt idx="20">
                  <c:v>0.20202020202020199</c:v>
                </c:pt>
                <c:pt idx="21">
                  <c:v>0.21212121212121199</c:v>
                </c:pt>
                <c:pt idx="22">
                  <c:v>0.22222222222222199</c:v>
                </c:pt>
                <c:pt idx="23">
                  <c:v>0.23232323232323199</c:v>
                </c:pt>
                <c:pt idx="24">
                  <c:v>0.24242424242424199</c:v>
                </c:pt>
                <c:pt idx="25">
                  <c:v>0.25252525252525299</c:v>
                </c:pt>
                <c:pt idx="26">
                  <c:v>0.26262626262626299</c:v>
                </c:pt>
                <c:pt idx="27">
                  <c:v>0.27272727272727298</c:v>
                </c:pt>
                <c:pt idx="28">
                  <c:v>0.28282828282828298</c:v>
                </c:pt>
                <c:pt idx="29">
                  <c:v>0.29292929292929298</c:v>
                </c:pt>
                <c:pt idx="30">
                  <c:v>0.30303030303030298</c:v>
                </c:pt>
                <c:pt idx="31">
                  <c:v>0.31313131313131298</c:v>
                </c:pt>
                <c:pt idx="32">
                  <c:v>0.32323232323232298</c:v>
                </c:pt>
                <c:pt idx="33">
                  <c:v>0.33333333333333298</c:v>
                </c:pt>
                <c:pt idx="34">
                  <c:v>0.34343434343434298</c:v>
                </c:pt>
                <c:pt idx="35">
                  <c:v>0.35353535353535398</c:v>
                </c:pt>
                <c:pt idx="36">
                  <c:v>0.36363636363636398</c:v>
                </c:pt>
                <c:pt idx="37">
                  <c:v>0.37373737373737398</c:v>
                </c:pt>
                <c:pt idx="38">
                  <c:v>0.38383838383838398</c:v>
                </c:pt>
                <c:pt idx="39">
                  <c:v>0.39393939393939398</c:v>
                </c:pt>
                <c:pt idx="40">
                  <c:v>0.40404040404040398</c:v>
                </c:pt>
                <c:pt idx="41">
                  <c:v>0.41414141414141398</c:v>
                </c:pt>
                <c:pt idx="42">
                  <c:v>0.42424242424242398</c:v>
                </c:pt>
                <c:pt idx="43">
                  <c:v>0.43434343434343398</c:v>
                </c:pt>
                <c:pt idx="44">
                  <c:v>0.44444444444444398</c:v>
                </c:pt>
                <c:pt idx="45">
                  <c:v>0.45454545454545497</c:v>
                </c:pt>
                <c:pt idx="46">
                  <c:v>0.46464646464646497</c:v>
                </c:pt>
                <c:pt idx="47">
                  <c:v>0.47474747474747497</c:v>
                </c:pt>
                <c:pt idx="48">
                  <c:v>0.48484848484848497</c:v>
                </c:pt>
                <c:pt idx="49">
                  <c:v>0.49494949494949497</c:v>
                </c:pt>
                <c:pt idx="50">
                  <c:v>0.50505050505050497</c:v>
                </c:pt>
                <c:pt idx="51">
                  <c:v>0.51515151515151503</c:v>
                </c:pt>
                <c:pt idx="52">
                  <c:v>0.52525252525252497</c:v>
                </c:pt>
                <c:pt idx="53">
                  <c:v>0.53535353535353503</c:v>
                </c:pt>
                <c:pt idx="54">
                  <c:v>0.54545454545454497</c:v>
                </c:pt>
                <c:pt idx="55">
                  <c:v>0.55555555555555602</c:v>
                </c:pt>
                <c:pt idx="56">
                  <c:v>0.56565656565656597</c:v>
                </c:pt>
                <c:pt idx="57">
                  <c:v>0.57575757575757602</c:v>
                </c:pt>
                <c:pt idx="58">
                  <c:v>0.58585858585858597</c:v>
                </c:pt>
                <c:pt idx="59">
                  <c:v>0.59595959595959602</c:v>
                </c:pt>
                <c:pt idx="60">
                  <c:v>0.60606060606060597</c:v>
                </c:pt>
                <c:pt idx="61">
                  <c:v>0.61616161616161602</c:v>
                </c:pt>
                <c:pt idx="62">
                  <c:v>0.62626262626262597</c:v>
                </c:pt>
                <c:pt idx="63">
                  <c:v>0.63636363636363602</c:v>
                </c:pt>
                <c:pt idx="64">
                  <c:v>0.64646464646464696</c:v>
                </c:pt>
                <c:pt idx="65">
                  <c:v>0.65656565656565702</c:v>
                </c:pt>
                <c:pt idx="66">
                  <c:v>0.66666666666666696</c:v>
                </c:pt>
                <c:pt idx="67">
                  <c:v>0.67676767676767702</c:v>
                </c:pt>
                <c:pt idx="68">
                  <c:v>0.68686868686868696</c:v>
                </c:pt>
                <c:pt idx="69">
                  <c:v>0.69696969696969702</c:v>
                </c:pt>
                <c:pt idx="70">
                  <c:v>0.70707070707070696</c:v>
                </c:pt>
                <c:pt idx="71">
                  <c:v>0.71717171717171702</c:v>
                </c:pt>
                <c:pt idx="72">
                  <c:v>0.72727272727272696</c:v>
                </c:pt>
                <c:pt idx="73">
                  <c:v>0.73737373737373701</c:v>
                </c:pt>
                <c:pt idx="74">
                  <c:v>0.74747474747474796</c:v>
                </c:pt>
                <c:pt idx="75">
                  <c:v>0.75757575757575801</c:v>
                </c:pt>
                <c:pt idx="76">
                  <c:v>0.76767676767676796</c:v>
                </c:pt>
                <c:pt idx="77">
                  <c:v>0.77777777777777801</c:v>
                </c:pt>
                <c:pt idx="78">
                  <c:v>0.78787878787878796</c:v>
                </c:pt>
                <c:pt idx="79">
                  <c:v>0.79797979797979801</c:v>
                </c:pt>
                <c:pt idx="80">
                  <c:v>0.80808080808080796</c:v>
                </c:pt>
                <c:pt idx="81">
                  <c:v>0.81818181818181801</c:v>
                </c:pt>
                <c:pt idx="82">
                  <c:v>0.82828282828282795</c:v>
                </c:pt>
                <c:pt idx="83">
                  <c:v>0.83838383838383801</c:v>
                </c:pt>
                <c:pt idx="84">
                  <c:v>0.84848484848484895</c:v>
                </c:pt>
                <c:pt idx="85">
                  <c:v>0.85858585858585901</c:v>
                </c:pt>
                <c:pt idx="86">
                  <c:v>0.86868686868686895</c:v>
                </c:pt>
                <c:pt idx="87">
                  <c:v>0.87878787878787901</c:v>
                </c:pt>
                <c:pt idx="88">
                  <c:v>0.88888888888888895</c:v>
                </c:pt>
                <c:pt idx="89">
                  <c:v>0.89898989898989901</c:v>
                </c:pt>
                <c:pt idx="90">
                  <c:v>0.90909090909090895</c:v>
                </c:pt>
                <c:pt idx="91">
                  <c:v>0.919191919191919</c:v>
                </c:pt>
                <c:pt idx="92">
                  <c:v>0.92929292929292895</c:v>
                </c:pt>
                <c:pt idx="93">
                  <c:v>0.939393939393939</c:v>
                </c:pt>
                <c:pt idx="94">
                  <c:v>0.94949494949494995</c:v>
                </c:pt>
                <c:pt idx="95">
                  <c:v>0.95959595959596</c:v>
                </c:pt>
                <c:pt idx="96">
                  <c:v>0.96969696969696995</c:v>
                </c:pt>
                <c:pt idx="97">
                  <c:v>0.97979797979798</c:v>
                </c:pt>
                <c:pt idx="98">
                  <c:v>0.98989898989898994</c:v>
                </c:pt>
                <c:pt idx="99">
                  <c:v>1</c:v>
                </c:pt>
              </c:numCache>
            </c:numRef>
          </c:xVal>
          <c:yVal>
            <c:numRef>
              <c:f>'FBS vs FBS'!$L$2:$L$101</c:f>
              <c:numCache>
                <c:formatCode>0.00</c:formatCode>
                <c:ptCount val="100"/>
                <c:pt idx="0">
                  <c:v>-2.9829272111422469</c:v>
                </c:pt>
                <c:pt idx="1">
                  <c:v>-2.9829272111422469</c:v>
                </c:pt>
                <c:pt idx="2">
                  <c:v>-3.5503636037268489</c:v>
                </c:pt>
                <c:pt idx="3">
                  <c:v>-6.8969229175657176E-3</c:v>
                </c:pt>
                <c:pt idx="4">
                  <c:v>-1.5109440033576345</c:v>
                </c:pt>
                <c:pt idx="5">
                  <c:v>-0.17007869714437795</c:v>
                </c:pt>
                <c:pt idx="6">
                  <c:v>-0.98801117485168177</c:v>
                </c:pt>
                <c:pt idx="7">
                  <c:v>0.34027520960455071</c:v>
                </c:pt>
                <c:pt idx="8">
                  <c:v>0.8424164350413168</c:v>
                </c:pt>
                <c:pt idx="9">
                  <c:v>-0.36751747872492935</c:v>
                </c:pt>
                <c:pt idx="10">
                  <c:v>0.7286031290769337</c:v>
                </c:pt>
                <c:pt idx="11">
                  <c:v>-9.6312230995573955E-2</c:v>
                </c:pt>
                <c:pt idx="12">
                  <c:v>-0.20366856074850048</c:v>
                </c:pt>
                <c:pt idx="13">
                  <c:v>-0.50757231829264882</c:v>
                </c:pt>
                <c:pt idx="14">
                  <c:v>0.18320185462011374</c:v>
                </c:pt>
                <c:pt idx="15">
                  <c:v>-0.15877764207183453</c:v>
                </c:pt>
                <c:pt idx="16">
                  <c:v>-0.56555492040111766</c:v>
                </c:pt>
                <c:pt idx="17">
                  <c:v>-0.6446508349732607</c:v>
                </c:pt>
                <c:pt idx="18">
                  <c:v>-0.92405364423069969</c:v>
                </c:pt>
                <c:pt idx="19">
                  <c:v>0.14265629125665136</c:v>
                </c:pt>
                <c:pt idx="20">
                  <c:v>-0.74605267085210691</c:v>
                </c:pt>
                <c:pt idx="21">
                  <c:v>0.6729617424492087</c:v>
                </c:pt>
                <c:pt idx="22">
                  <c:v>-1.3291558887014414</c:v>
                </c:pt>
                <c:pt idx="23">
                  <c:v>-0.92051239933243778</c:v>
                </c:pt>
                <c:pt idx="24">
                  <c:v>-0.52910220412255882</c:v>
                </c:pt>
                <c:pt idx="25">
                  <c:v>-0.67089758476593531</c:v>
                </c:pt>
                <c:pt idx="26">
                  <c:v>6.0985426008091537E-2</c:v>
                </c:pt>
                <c:pt idx="27">
                  <c:v>-1.0762312426691842</c:v>
                </c:pt>
                <c:pt idx="28">
                  <c:v>-6.1143765681302753E-2</c:v>
                </c:pt>
                <c:pt idx="29">
                  <c:v>-0.39433164271463461</c:v>
                </c:pt>
                <c:pt idx="30">
                  <c:v>-0.91343819191735065</c:v>
                </c:pt>
                <c:pt idx="31">
                  <c:v>-0.59918811609548328</c:v>
                </c:pt>
                <c:pt idx="32">
                  <c:v>-0.15597431910245341</c:v>
                </c:pt>
                <c:pt idx="33">
                  <c:v>-0.98303377436058348</c:v>
                </c:pt>
                <c:pt idx="34">
                  <c:v>-0.11640966462135971</c:v>
                </c:pt>
                <c:pt idx="35">
                  <c:v>-0.28018255959915628</c:v>
                </c:pt>
                <c:pt idx="36">
                  <c:v>-0.30387694811090249</c:v>
                </c:pt>
                <c:pt idx="37">
                  <c:v>-1.6179448087587041</c:v>
                </c:pt>
                <c:pt idx="38">
                  <c:v>0.17850086914964436</c:v>
                </c:pt>
                <c:pt idx="39">
                  <c:v>-1.5654807711731475</c:v>
                </c:pt>
                <c:pt idx="40">
                  <c:v>-3.651982791756037</c:v>
                </c:pt>
                <c:pt idx="41">
                  <c:v>-0.20317501660796289</c:v>
                </c:pt>
                <c:pt idx="42">
                  <c:v>-1.6438298452019229</c:v>
                </c:pt>
                <c:pt idx="43">
                  <c:v>-3.0995555187538431</c:v>
                </c:pt>
                <c:pt idx="44">
                  <c:v>0.55538350014268012</c:v>
                </c:pt>
                <c:pt idx="45">
                  <c:v>2.0113911801841518</c:v>
                </c:pt>
                <c:pt idx="46">
                  <c:v>-5.823694755801208</c:v>
                </c:pt>
                <c:pt idx="47">
                  <c:v>1.6046374545356183</c:v>
                </c:pt>
                <c:pt idx="48">
                  <c:v>-7.8159037214796498</c:v>
                </c:pt>
                <c:pt idx="49">
                  <c:v>-1.8359232112238644</c:v>
                </c:pt>
                <c:pt idx="50">
                  <c:v>0.26916445694734747</c:v>
                </c:pt>
                <c:pt idx="51">
                  <c:v>10.9354391862706</c:v>
                </c:pt>
                <c:pt idx="52">
                  <c:v>11.588827351447314</c:v>
                </c:pt>
                <c:pt idx="53">
                  <c:v>0.94756277146976586</c:v>
                </c:pt>
                <c:pt idx="54">
                  <c:v>-1.3595499796617503</c:v>
                </c:pt>
                <c:pt idx="55">
                  <c:v>-2.2599389154506504</c:v>
                </c:pt>
                <c:pt idx="56">
                  <c:v>-2.3724710543140208</c:v>
                </c:pt>
                <c:pt idx="57">
                  <c:v>-8.7035604481815962</c:v>
                </c:pt>
                <c:pt idx="58">
                  <c:v>-1.5780453503911929</c:v>
                </c:pt>
                <c:pt idx="59">
                  <c:v>0.47724004308525458</c:v>
                </c:pt>
                <c:pt idx="60">
                  <c:v>6.7151842562101649</c:v>
                </c:pt>
                <c:pt idx="61">
                  <c:v>23.459039951707275</c:v>
                </c:pt>
                <c:pt idx="62">
                  <c:v>11.463432922961065</c:v>
                </c:pt>
                <c:pt idx="63">
                  <c:v>13.844383367083042</c:v>
                </c:pt>
                <c:pt idx="64">
                  <c:v>3.7189487939723183</c:v>
                </c:pt>
                <c:pt idx="65">
                  <c:v>-1.1832451844949876</c:v>
                </c:pt>
                <c:pt idx="66">
                  <c:v>-0.18328463173339671</c:v>
                </c:pt>
                <c:pt idx="67">
                  <c:v>0.71236477267206055</c:v>
                </c:pt>
                <c:pt idx="68">
                  <c:v>-3.217124220731332</c:v>
                </c:pt>
                <c:pt idx="69">
                  <c:v>-2.3336893645337167</c:v>
                </c:pt>
                <c:pt idx="70">
                  <c:v>-1.1697177601905686</c:v>
                </c:pt>
                <c:pt idx="71">
                  <c:v>-4.1044511541979585</c:v>
                </c:pt>
                <c:pt idx="72">
                  <c:v>-1.1657419283193384</c:v>
                </c:pt>
                <c:pt idx="73">
                  <c:v>-1.2106565446979776</c:v>
                </c:pt>
                <c:pt idx="74">
                  <c:v>-4.3513521818187684</c:v>
                </c:pt>
                <c:pt idx="75">
                  <c:v>-5.8746587455990396</c:v>
                </c:pt>
                <c:pt idx="76">
                  <c:v>-2.4094449752185207</c:v>
                </c:pt>
                <c:pt idx="77">
                  <c:v>2.9319504372937288</c:v>
                </c:pt>
                <c:pt idx="78">
                  <c:v>-4.4399662174197934</c:v>
                </c:pt>
                <c:pt idx="79">
                  <c:v>-6.3175926483673459</c:v>
                </c:pt>
                <c:pt idx="80">
                  <c:v>-1.6613544532676325</c:v>
                </c:pt>
                <c:pt idx="81">
                  <c:v>-7.9661703304340747E-2</c:v>
                </c:pt>
                <c:pt idx="82">
                  <c:v>-0.49177634571915618</c:v>
                </c:pt>
                <c:pt idx="83">
                  <c:v>-0.14397068012595504</c:v>
                </c:pt>
                <c:pt idx="84">
                  <c:v>-1.1153778602211126</c:v>
                </c:pt>
                <c:pt idx="85">
                  <c:v>10.663265308526526</c:v>
                </c:pt>
                <c:pt idx="86">
                  <c:v>23.726837370522123</c:v>
                </c:pt>
                <c:pt idx="87">
                  <c:v>21.308605162309053</c:v>
                </c:pt>
                <c:pt idx="88">
                  <c:v>21.383740007753406</c:v>
                </c:pt>
                <c:pt idx="89">
                  <c:v>23.339165147176683</c:v>
                </c:pt>
                <c:pt idx="90">
                  <c:v>7.4002762972903149</c:v>
                </c:pt>
                <c:pt idx="91">
                  <c:v>0.37537768396124882</c:v>
                </c:pt>
                <c:pt idx="92">
                  <c:v>6.3846922137477442</c:v>
                </c:pt>
                <c:pt idx="93">
                  <c:v>-1.7636242542516243</c:v>
                </c:pt>
                <c:pt idx="94">
                  <c:v>-4.9166979254284939</c:v>
                </c:pt>
                <c:pt idx="95">
                  <c:v>-5.956885071077064</c:v>
                </c:pt>
                <c:pt idx="96">
                  <c:v>-8.1003547936502507</c:v>
                </c:pt>
                <c:pt idx="97">
                  <c:v>-11.164221955261064</c:v>
                </c:pt>
                <c:pt idx="98">
                  <c:v>-8.6459414383463198</c:v>
                </c:pt>
                <c:pt idx="99">
                  <c:v>-8.6459414383463198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093-4BF4-AE79-2D16EC65FF3B}"/>
            </c:ext>
          </c:extLst>
        </c:ser>
        <c:ser>
          <c:idx val="7"/>
          <c:order val="7"/>
          <c:tx>
            <c:strRef>
              <c:f>'FBS vs FBS'!$M$1</c:f>
              <c:strCache>
                <c:ptCount val="1"/>
                <c:pt idx="0">
                  <c:v>F18 diff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1">
                  <a:alpha val="5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'FBS vs FBS'!$A$2:$A$101</c:f>
              <c:numCache>
                <c:formatCode>0.0</c:formatCode>
                <c:ptCount val="100"/>
                <c:pt idx="0">
                  <c:v>0</c:v>
                </c:pt>
                <c:pt idx="1">
                  <c:v>1.01010101010101E-2</c:v>
                </c:pt>
                <c:pt idx="2">
                  <c:v>2.02020202020202E-2</c:v>
                </c:pt>
                <c:pt idx="3">
                  <c:v>3.03030303030303E-2</c:v>
                </c:pt>
                <c:pt idx="4">
                  <c:v>4.0404040404040401E-2</c:v>
                </c:pt>
                <c:pt idx="5">
                  <c:v>5.0505050505050497E-2</c:v>
                </c:pt>
                <c:pt idx="6">
                  <c:v>6.0606060606060601E-2</c:v>
                </c:pt>
                <c:pt idx="7">
                  <c:v>7.0707070707070704E-2</c:v>
                </c:pt>
                <c:pt idx="8">
                  <c:v>8.0808080808080801E-2</c:v>
                </c:pt>
                <c:pt idx="9">
                  <c:v>9.0909090909090898E-2</c:v>
                </c:pt>
                <c:pt idx="10">
                  <c:v>0.10101010101010099</c:v>
                </c:pt>
                <c:pt idx="11">
                  <c:v>0.11111111111111099</c:v>
                </c:pt>
                <c:pt idx="12">
                  <c:v>0.12121212121212099</c:v>
                </c:pt>
                <c:pt idx="13">
                  <c:v>0.13131313131313099</c:v>
                </c:pt>
                <c:pt idx="14">
                  <c:v>0.14141414141414099</c:v>
                </c:pt>
                <c:pt idx="15">
                  <c:v>0.15151515151515199</c:v>
                </c:pt>
                <c:pt idx="16">
                  <c:v>0.16161616161616199</c:v>
                </c:pt>
                <c:pt idx="17">
                  <c:v>0.17171717171717199</c:v>
                </c:pt>
                <c:pt idx="18">
                  <c:v>0.18181818181818199</c:v>
                </c:pt>
                <c:pt idx="19">
                  <c:v>0.19191919191919199</c:v>
                </c:pt>
                <c:pt idx="20">
                  <c:v>0.20202020202020199</c:v>
                </c:pt>
                <c:pt idx="21">
                  <c:v>0.21212121212121199</c:v>
                </c:pt>
                <c:pt idx="22">
                  <c:v>0.22222222222222199</c:v>
                </c:pt>
                <c:pt idx="23">
                  <c:v>0.23232323232323199</c:v>
                </c:pt>
                <c:pt idx="24">
                  <c:v>0.24242424242424199</c:v>
                </c:pt>
                <c:pt idx="25">
                  <c:v>0.25252525252525299</c:v>
                </c:pt>
                <c:pt idx="26">
                  <c:v>0.26262626262626299</c:v>
                </c:pt>
                <c:pt idx="27">
                  <c:v>0.27272727272727298</c:v>
                </c:pt>
                <c:pt idx="28">
                  <c:v>0.28282828282828298</c:v>
                </c:pt>
                <c:pt idx="29">
                  <c:v>0.29292929292929298</c:v>
                </c:pt>
                <c:pt idx="30">
                  <c:v>0.30303030303030298</c:v>
                </c:pt>
                <c:pt idx="31">
                  <c:v>0.31313131313131298</c:v>
                </c:pt>
                <c:pt idx="32">
                  <c:v>0.32323232323232298</c:v>
                </c:pt>
                <c:pt idx="33">
                  <c:v>0.33333333333333298</c:v>
                </c:pt>
                <c:pt idx="34">
                  <c:v>0.34343434343434298</c:v>
                </c:pt>
                <c:pt idx="35">
                  <c:v>0.35353535353535398</c:v>
                </c:pt>
                <c:pt idx="36">
                  <c:v>0.36363636363636398</c:v>
                </c:pt>
                <c:pt idx="37">
                  <c:v>0.37373737373737398</c:v>
                </c:pt>
                <c:pt idx="38">
                  <c:v>0.38383838383838398</c:v>
                </c:pt>
                <c:pt idx="39">
                  <c:v>0.39393939393939398</c:v>
                </c:pt>
                <c:pt idx="40">
                  <c:v>0.40404040404040398</c:v>
                </c:pt>
                <c:pt idx="41">
                  <c:v>0.41414141414141398</c:v>
                </c:pt>
                <c:pt idx="42">
                  <c:v>0.42424242424242398</c:v>
                </c:pt>
                <c:pt idx="43">
                  <c:v>0.43434343434343398</c:v>
                </c:pt>
                <c:pt idx="44">
                  <c:v>0.44444444444444398</c:v>
                </c:pt>
                <c:pt idx="45">
                  <c:v>0.45454545454545497</c:v>
                </c:pt>
                <c:pt idx="46">
                  <c:v>0.46464646464646497</c:v>
                </c:pt>
                <c:pt idx="47">
                  <c:v>0.47474747474747497</c:v>
                </c:pt>
                <c:pt idx="48">
                  <c:v>0.48484848484848497</c:v>
                </c:pt>
                <c:pt idx="49">
                  <c:v>0.49494949494949497</c:v>
                </c:pt>
                <c:pt idx="50">
                  <c:v>0.50505050505050497</c:v>
                </c:pt>
                <c:pt idx="51">
                  <c:v>0.51515151515151503</c:v>
                </c:pt>
                <c:pt idx="52">
                  <c:v>0.52525252525252497</c:v>
                </c:pt>
                <c:pt idx="53">
                  <c:v>0.53535353535353503</c:v>
                </c:pt>
                <c:pt idx="54">
                  <c:v>0.54545454545454497</c:v>
                </c:pt>
                <c:pt idx="55">
                  <c:v>0.55555555555555602</c:v>
                </c:pt>
                <c:pt idx="56">
                  <c:v>0.56565656565656597</c:v>
                </c:pt>
                <c:pt idx="57">
                  <c:v>0.57575757575757602</c:v>
                </c:pt>
                <c:pt idx="58">
                  <c:v>0.58585858585858597</c:v>
                </c:pt>
                <c:pt idx="59">
                  <c:v>0.59595959595959602</c:v>
                </c:pt>
                <c:pt idx="60">
                  <c:v>0.60606060606060597</c:v>
                </c:pt>
                <c:pt idx="61">
                  <c:v>0.61616161616161602</c:v>
                </c:pt>
                <c:pt idx="62">
                  <c:v>0.62626262626262597</c:v>
                </c:pt>
                <c:pt idx="63">
                  <c:v>0.63636363636363602</c:v>
                </c:pt>
                <c:pt idx="64">
                  <c:v>0.64646464646464696</c:v>
                </c:pt>
                <c:pt idx="65">
                  <c:v>0.65656565656565702</c:v>
                </c:pt>
                <c:pt idx="66">
                  <c:v>0.66666666666666696</c:v>
                </c:pt>
                <c:pt idx="67">
                  <c:v>0.67676767676767702</c:v>
                </c:pt>
                <c:pt idx="68">
                  <c:v>0.68686868686868696</c:v>
                </c:pt>
                <c:pt idx="69">
                  <c:v>0.69696969696969702</c:v>
                </c:pt>
                <c:pt idx="70">
                  <c:v>0.70707070707070696</c:v>
                </c:pt>
                <c:pt idx="71">
                  <c:v>0.71717171717171702</c:v>
                </c:pt>
                <c:pt idx="72">
                  <c:v>0.72727272727272696</c:v>
                </c:pt>
                <c:pt idx="73">
                  <c:v>0.73737373737373701</c:v>
                </c:pt>
                <c:pt idx="74">
                  <c:v>0.74747474747474796</c:v>
                </c:pt>
                <c:pt idx="75">
                  <c:v>0.75757575757575801</c:v>
                </c:pt>
                <c:pt idx="76">
                  <c:v>0.76767676767676796</c:v>
                </c:pt>
                <c:pt idx="77">
                  <c:v>0.77777777777777801</c:v>
                </c:pt>
                <c:pt idx="78">
                  <c:v>0.78787878787878796</c:v>
                </c:pt>
                <c:pt idx="79">
                  <c:v>0.79797979797979801</c:v>
                </c:pt>
                <c:pt idx="80">
                  <c:v>0.80808080808080796</c:v>
                </c:pt>
                <c:pt idx="81">
                  <c:v>0.81818181818181801</c:v>
                </c:pt>
                <c:pt idx="82">
                  <c:v>0.82828282828282795</c:v>
                </c:pt>
                <c:pt idx="83">
                  <c:v>0.83838383838383801</c:v>
                </c:pt>
                <c:pt idx="84">
                  <c:v>0.84848484848484895</c:v>
                </c:pt>
                <c:pt idx="85">
                  <c:v>0.85858585858585901</c:v>
                </c:pt>
                <c:pt idx="86">
                  <c:v>0.86868686868686895</c:v>
                </c:pt>
                <c:pt idx="87">
                  <c:v>0.87878787878787901</c:v>
                </c:pt>
                <c:pt idx="88">
                  <c:v>0.88888888888888895</c:v>
                </c:pt>
                <c:pt idx="89">
                  <c:v>0.89898989898989901</c:v>
                </c:pt>
                <c:pt idx="90">
                  <c:v>0.90909090909090895</c:v>
                </c:pt>
                <c:pt idx="91">
                  <c:v>0.919191919191919</c:v>
                </c:pt>
                <c:pt idx="92">
                  <c:v>0.92929292929292895</c:v>
                </c:pt>
                <c:pt idx="93">
                  <c:v>0.939393939393939</c:v>
                </c:pt>
                <c:pt idx="94">
                  <c:v>0.94949494949494995</c:v>
                </c:pt>
                <c:pt idx="95">
                  <c:v>0.95959595959596</c:v>
                </c:pt>
                <c:pt idx="96">
                  <c:v>0.96969696969696995</c:v>
                </c:pt>
                <c:pt idx="97">
                  <c:v>0.97979797979798</c:v>
                </c:pt>
                <c:pt idx="98">
                  <c:v>0.98989898989898994</c:v>
                </c:pt>
                <c:pt idx="99">
                  <c:v>1</c:v>
                </c:pt>
              </c:numCache>
            </c:numRef>
          </c:xVal>
          <c:yVal>
            <c:numRef>
              <c:f>'FBS vs FBS'!$M$2:$M$101</c:f>
              <c:numCache>
                <c:formatCode>0.00</c:formatCode>
                <c:ptCount val="100"/>
                <c:pt idx="0">
                  <c:v>1.0509924621765521</c:v>
                </c:pt>
                <c:pt idx="1">
                  <c:v>1.0509924621765521</c:v>
                </c:pt>
                <c:pt idx="2">
                  <c:v>-3.7352275351523687</c:v>
                </c:pt>
                <c:pt idx="3">
                  <c:v>0.56577511377233414</c:v>
                </c:pt>
                <c:pt idx="4">
                  <c:v>1.4080734333704452</c:v>
                </c:pt>
                <c:pt idx="5">
                  <c:v>-1.3023970747678248E-2</c:v>
                </c:pt>
                <c:pt idx="6">
                  <c:v>-0.24960757396034161</c:v>
                </c:pt>
                <c:pt idx="7">
                  <c:v>-0.87856584927585857</c:v>
                </c:pt>
                <c:pt idx="8">
                  <c:v>-2.6767326326890046</c:v>
                </c:pt>
                <c:pt idx="9">
                  <c:v>-1.2297159337278991</c:v>
                </c:pt>
                <c:pt idx="10">
                  <c:v>0.45793920126583387</c:v>
                </c:pt>
                <c:pt idx="11">
                  <c:v>-0.27184688299557358</c:v>
                </c:pt>
                <c:pt idx="12">
                  <c:v>-0.70231509858689023</c:v>
                </c:pt>
                <c:pt idx="13">
                  <c:v>-1.2067675323855074</c:v>
                </c:pt>
                <c:pt idx="14">
                  <c:v>-0.91533889844022731</c:v>
                </c:pt>
                <c:pt idx="15">
                  <c:v>-1.2374224813792942</c:v>
                </c:pt>
                <c:pt idx="16">
                  <c:v>-1.1680241113666074</c:v>
                </c:pt>
                <c:pt idx="17">
                  <c:v>-1.1938768319007913</c:v>
                </c:pt>
                <c:pt idx="18">
                  <c:v>-1.0816877436831405</c:v>
                </c:pt>
                <c:pt idx="19">
                  <c:v>-1.6475934116249036E-2</c:v>
                </c:pt>
                <c:pt idx="20">
                  <c:v>-1.244039496607467</c:v>
                </c:pt>
                <c:pt idx="21">
                  <c:v>-0.23103666881072193</c:v>
                </c:pt>
                <c:pt idx="22">
                  <c:v>-2.3773558029328008</c:v>
                </c:pt>
                <c:pt idx="23">
                  <c:v>-0.69278587910245726</c:v>
                </c:pt>
                <c:pt idx="24">
                  <c:v>-0.76160761724186976</c:v>
                </c:pt>
                <c:pt idx="25">
                  <c:v>-0.4497535817019056</c:v>
                </c:pt>
                <c:pt idx="26">
                  <c:v>-1.0930647911205078</c:v>
                </c:pt>
                <c:pt idx="27">
                  <c:v>-0.39351516764348382</c:v>
                </c:pt>
                <c:pt idx="28">
                  <c:v>-1.8143618380400941</c:v>
                </c:pt>
                <c:pt idx="29">
                  <c:v>-1.5492166275811243</c:v>
                </c:pt>
                <c:pt idx="30">
                  <c:v>-2.3298519731901202</c:v>
                </c:pt>
                <c:pt idx="31">
                  <c:v>0.37758213937911833</c:v>
                </c:pt>
                <c:pt idx="32">
                  <c:v>-0.17725060960505168</c:v>
                </c:pt>
                <c:pt idx="33">
                  <c:v>-0.217536203776584</c:v>
                </c:pt>
                <c:pt idx="34">
                  <c:v>1.5625271578530402</c:v>
                </c:pt>
                <c:pt idx="35">
                  <c:v>2.5999501235469431</c:v>
                </c:pt>
                <c:pt idx="36">
                  <c:v>-0.74061010594456356</c:v>
                </c:pt>
                <c:pt idx="37">
                  <c:v>1.4123822988024166</c:v>
                </c:pt>
                <c:pt idx="38">
                  <c:v>-0.6227465252818547</c:v>
                </c:pt>
                <c:pt idx="39">
                  <c:v>0.44155149452895337</c:v>
                </c:pt>
                <c:pt idx="40">
                  <c:v>10.801433438997462</c:v>
                </c:pt>
                <c:pt idx="41">
                  <c:v>2.6966661514166361</c:v>
                </c:pt>
                <c:pt idx="42">
                  <c:v>7.7075061395485758</c:v>
                </c:pt>
                <c:pt idx="43">
                  <c:v>4.3890855968222375</c:v>
                </c:pt>
                <c:pt idx="44">
                  <c:v>2.5903238385458796</c:v>
                </c:pt>
                <c:pt idx="45">
                  <c:v>-6.5854952250729584</c:v>
                </c:pt>
                <c:pt idx="46">
                  <c:v>-3.1728815364485179</c:v>
                </c:pt>
                <c:pt idx="47">
                  <c:v>-2.934556703016181</c:v>
                </c:pt>
                <c:pt idx="48">
                  <c:v>3.9834019834980516</c:v>
                </c:pt>
                <c:pt idx="49">
                  <c:v>2.9308613706275324</c:v>
                </c:pt>
                <c:pt idx="50">
                  <c:v>-6.404784125291652</c:v>
                </c:pt>
                <c:pt idx="51">
                  <c:v>3.6787767599318997</c:v>
                </c:pt>
                <c:pt idx="52">
                  <c:v>10.571529284211117</c:v>
                </c:pt>
                <c:pt idx="53">
                  <c:v>2.5532748190680685</c:v>
                </c:pt>
                <c:pt idx="54">
                  <c:v>-7.1307257487592501</c:v>
                </c:pt>
                <c:pt idx="55">
                  <c:v>-1.8917133633399494</c:v>
                </c:pt>
                <c:pt idx="56">
                  <c:v>-8.2483623389242009</c:v>
                </c:pt>
                <c:pt idx="57">
                  <c:v>-7.8536842070772659</c:v>
                </c:pt>
                <c:pt idx="58">
                  <c:v>-5.0479001550751423</c:v>
                </c:pt>
                <c:pt idx="59">
                  <c:v>-10.871209306248105</c:v>
                </c:pt>
                <c:pt idx="60">
                  <c:v>-11.646053545728675</c:v>
                </c:pt>
                <c:pt idx="61">
                  <c:v>-7.5399131508001265</c:v>
                </c:pt>
                <c:pt idx="62">
                  <c:v>-1.2338504635613337</c:v>
                </c:pt>
                <c:pt idx="63">
                  <c:v>-1.2015890357821579</c:v>
                </c:pt>
                <c:pt idx="64">
                  <c:v>-2.0103028654909814</c:v>
                </c:pt>
                <c:pt idx="65">
                  <c:v>-1.4389708932244574</c:v>
                </c:pt>
                <c:pt idx="66">
                  <c:v>-3.9225897395337075</c:v>
                </c:pt>
                <c:pt idx="67">
                  <c:v>-5.2824384416461001</c:v>
                </c:pt>
                <c:pt idx="68">
                  <c:v>-3.1809144978533315</c:v>
                </c:pt>
                <c:pt idx="69">
                  <c:v>-2.7419346664853155</c:v>
                </c:pt>
                <c:pt idx="70">
                  <c:v>-2.2475372260951687</c:v>
                </c:pt>
                <c:pt idx="71">
                  <c:v>-6.9489764510483187</c:v>
                </c:pt>
                <c:pt idx="72">
                  <c:v>-1.5471937872720378</c:v>
                </c:pt>
                <c:pt idx="73">
                  <c:v>-1.5876754711838768</c:v>
                </c:pt>
                <c:pt idx="74">
                  <c:v>1.3313314479857326</c:v>
                </c:pt>
                <c:pt idx="75">
                  <c:v>5.8514974231119989</c:v>
                </c:pt>
                <c:pt idx="76">
                  <c:v>1.5776845333031098</c:v>
                </c:pt>
                <c:pt idx="77">
                  <c:v>-2.7124759663230913</c:v>
                </c:pt>
                <c:pt idx="78">
                  <c:v>-4.0276582791761326</c:v>
                </c:pt>
                <c:pt idx="79">
                  <c:v>-3.9231864658805859</c:v>
                </c:pt>
                <c:pt idx="80">
                  <c:v>-3.077324504060531</c:v>
                </c:pt>
                <c:pt idx="81">
                  <c:v>-0.56756129445934178</c:v>
                </c:pt>
                <c:pt idx="82">
                  <c:v>-2.5171383606976949</c:v>
                </c:pt>
                <c:pt idx="83">
                  <c:v>-1.533851442841156</c:v>
                </c:pt>
                <c:pt idx="84">
                  <c:v>-7.6141911733244125</c:v>
                </c:pt>
                <c:pt idx="85">
                  <c:v>12.961455529447328</c:v>
                </c:pt>
                <c:pt idx="86">
                  <c:v>23.759775620831721</c:v>
                </c:pt>
                <c:pt idx="87">
                  <c:v>10.182349069603351</c:v>
                </c:pt>
                <c:pt idx="88">
                  <c:v>19.719960038590603</c:v>
                </c:pt>
                <c:pt idx="89">
                  <c:v>13.490803808107184</c:v>
                </c:pt>
                <c:pt idx="90">
                  <c:v>-2.2350498612474841</c:v>
                </c:pt>
                <c:pt idx="91">
                  <c:v>8.1526326270212479</c:v>
                </c:pt>
                <c:pt idx="92">
                  <c:v>3.3402688662797431</c:v>
                </c:pt>
                <c:pt idx="93">
                  <c:v>-1.7553493926384238</c:v>
                </c:pt>
                <c:pt idx="94">
                  <c:v>-6.535041927700993</c:v>
                </c:pt>
                <c:pt idx="95">
                  <c:v>-8.2425159046415644</c:v>
                </c:pt>
                <c:pt idx="96">
                  <c:v>-3.2807252228138495</c:v>
                </c:pt>
                <c:pt idx="97">
                  <c:v>-9.1762617738898644</c:v>
                </c:pt>
                <c:pt idx="98">
                  <c:v>-8.99843612906602</c:v>
                </c:pt>
                <c:pt idx="99">
                  <c:v>-8.99843612906602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093-4BF4-AE79-2D16EC65FF3B}"/>
            </c:ext>
          </c:extLst>
        </c:ser>
        <c:ser>
          <c:idx val="8"/>
          <c:order val="8"/>
          <c:tx>
            <c:strRef>
              <c:f>'FBS vs FBS'!$N$1</c:f>
              <c:strCache>
                <c:ptCount val="1"/>
                <c:pt idx="0">
                  <c:v>F19 diff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1">
                  <a:alpha val="5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'FBS vs FBS'!$A$2:$A$101</c:f>
              <c:numCache>
                <c:formatCode>0.0</c:formatCode>
                <c:ptCount val="100"/>
                <c:pt idx="0">
                  <c:v>0</c:v>
                </c:pt>
                <c:pt idx="1">
                  <c:v>1.01010101010101E-2</c:v>
                </c:pt>
                <c:pt idx="2">
                  <c:v>2.02020202020202E-2</c:v>
                </c:pt>
                <c:pt idx="3">
                  <c:v>3.03030303030303E-2</c:v>
                </c:pt>
                <c:pt idx="4">
                  <c:v>4.0404040404040401E-2</c:v>
                </c:pt>
                <c:pt idx="5">
                  <c:v>5.0505050505050497E-2</c:v>
                </c:pt>
                <c:pt idx="6">
                  <c:v>6.0606060606060601E-2</c:v>
                </c:pt>
                <c:pt idx="7">
                  <c:v>7.0707070707070704E-2</c:v>
                </c:pt>
                <c:pt idx="8">
                  <c:v>8.0808080808080801E-2</c:v>
                </c:pt>
                <c:pt idx="9">
                  <c:v>9.0909090909090898E-2</c:v>
                </c:pt>
                <c:pt idx="10">
                  <c:v>0.10101010101010099</c:v>
                </c:pt>
                <c:pt idx="11">
                  <c:v>0.11111111111111099</c:v>
                </c:pt>
                <c:pt idx="12">
                  <c:v>0.12121212121212099</c:v>
                </c:pt>
                <c:pt idx="13">
                  <c:v>0.13131313131313099</c:v>
                </c:pt>
                <c:pt idx="14">
                  <c:v>0.14141414141414099</c:v>
                </c:pt>
                <c:pt idx="15">
                  <c:v>0.15151515151515199</c:v>
                </c:pt>
                <c:pt idx="16">
                  <c:v>0.16161616161616199</c:v>
                </c:pt>
                <c:pt idx="17">
                  <c:v>0.17171717171717199</c:v>
                </c:pt>
                <c:pt idx="18">
                  <c:v>0.18181818181818199</c:v>
                </c:pt>
                <c:pt idx="19">
                  <c:v>0.19191919191919199</c:v>
                </c:pt>
                <c:pt idx="20">
                  <c:v>0.20202020202020199</c:v>
                </c:pt>
                <c:pt idx="21">
                  <c:v>0.21212121212121199</c:v>
                </c:pt>
                <c:pt idx="22">
                  <c:v>0.22222222222222199</c:v>
                </c:pt>
                <c:pt idx="23">
                  <c:v>0.23232323232323199</c:v>
                </c:pt>
                <c:pt idx="24">
                  <c:v>0.24242424242424199</c:v>
                </c:pt>
                <c:pt idx="25">
                  <c:v>0.25252525252525299</c:v>
                </c:pt>
                <c:pt idx="26">
                  <c:v>0.26262626262626299</c:v>
                </c:pt>
                <c:pt idx="27">
                  <c:v>0.27272727272727298</c:v>
                </c:pt>
                <c:pt idx="28">
                  <c:v>0.28282828282828298</c:v>
                </c:pt>
                <c:pt idx="29">
                  <c:v>0.29292929292929298</c:v>
                </c:pt>
                <c:pt idx="30">
                  <c:v>0.30303030303030298</c:v>
                </c:pt>
                <c:pt idx="31">
                  <c:v>0.31313131313131298</c:v>
                </c:pt>
                <c:pt idx="32">
                  <c:v>0.32323232323232298</c:v>
                </c:pt>
                <c:pt idx="33">
                  <c:v>0.33333333333333298</c:v>
                </c:pt>
                <c:pt idx="34">
                  <c:v>0.34343434343434298</c:v>
                </c:pt>
                <c:pt idx="35">
                  <c:v>0.35353535353535398</c:v>
                </c:pt>
                <c:pt idx="36">
                  <c:v>0.36363636363636398</c:v>
                </c:pt>
                <c:pt idx="37">
                  <c:v>0.37373737373737398</c:v>
                </c:pt>
                <c:pt idx="38">
                  <c:v>0.38383838383838398</c:v>
                </c:pt>
                <c:pt idx="39">
                  <c:v>0.39393939393939398</c:v>
                </c:pt>
                <c:pt idx="40">
                  <c:v>0.40404040404040398</c:v>
                </c:pt>
                <c:pt idx="41">
                  <c:v>0.41414141414141398</c:v>
                </c:pt>
                <c:pt idx="42">
                  <c:v>0.42424242424242398</c:v>
                </c:pt>
                <c:pt idx="43">
                  <c:v>0.43434343434343398</c:v>
                </c:pt>
                <c:pt idx="44">
                  <c:v>0.44444444444444398</c:v>
                </c:pt>
                <c:pt idx="45">
                  <c:v>0.45454545454545497</c:v>
                </c:pt>
                <c:pt idx="46">
                  <c:v>0.46464646464646497</c:v>
                </c:pt>
                <c:pt idx="47">
                  <c:v>0.47474747474747497</c:v>
                </c:pt>
                <c:pt idx="48">
                  <c:v>0.48484848484848497</c:v>
                </c:pt>
                <c:pt idx="49">
                  <c:v>0.49494949494949497</c:v>
                </c:pt>
                <c:pt idx="50">
                  <c:v>0.50505050505050497</c:v>
                </c:pt>
                <c:pt idx="51">
                  <c:v>0.51515151515151503</c:v>
                </c:pt>
                <c:pt idx="52">
                  <c:v>0.52525252525252497</c:v>
                </c:pt>
                <c:pt idx="53">
                  <c:v>0.53535353535353503</c:v>
                </c:pt>
                <c:pt idx="54">
                  <c:v>0.54545454545454497</c:v>
                </c:pt>
                <c:pt idx="55">
                  <c:v>0.55555555555555602</c:v>
                </c:pt>
                <c:pt idx="56">
                  <c:v>0.56565656565656597</c:v>
                </c:pt>
                <c:pt idx="57">
                  <c:v>0.57575757575757602</c:v>
                </c:pt>
                <c:pt idx="58">
                  <c:v>0.58585858585858597</c:v>
                </c:pt>
                <c:pt idx="59">
                  <c:v>0.59595959595959602</c:v>
                </c:pt>
                <c:pt idx="60">
                  <c:v>0.60606060606060597</c:v>
                </c:pt>
                <c:pt idx="61">
                  <c:v>0.61616161616161602</c:v>
                </c:pt>
                <c:pt idx="62">
                  <c:v>0.62626262626262597</c:v>
                </c:pt>
                <c:pt idx="63">
                  <c:v>0.63636363636363602</c:v>
                </c:pt>
                <c:pt idx="64">
                  <c:v>0.64646464646464696</c:v>
                </c:pt>
                <c:pt idx="65">
                  <c:v>0.65656565656565702</c:v>
                </c:pt>
                <c:pt idx="66">
                  <c:v>0.66666666666666696</c:v>
                </c:pt>
                <c:pt idx="67">
                  <c:v>0.67676767676767702</c:v>
                </c:pt>
                <c:pt idx="68">
                  <c:v>0.68686868686868696</c:v>
                </c:pt>
                <c:pt idx="69">
                  <c:v>0.69696969696969702</c:v>
                </c:pt>
                <c:pt idx="70">
                  <c:v>0.70707070707070696</c:v>
                </c:pt>
                <c:pt idx="71">
                  <c:v>0.71717171717171702</c:v>
                </c:pt>
                <c:pt idx="72">
                  <c:v>0.72727272727272696</c:v>
                </c:pt>
                <c:pt idx="73">
                  <c:v>0.73737373737373701</c:v>
                </c:pt>
                <c:pt idx="74">
                  <c:v>0.74747474747474796</c:v>
                </c:pt>
                <c:pt idx="75">
                  <c:v>0.75757575757575801</c:v>
                </c:pt>
                <c:pt idx="76">
                  <c:v>0.76767676767676796</c:v>
                </c:pt>
                <c:pt idx="77">
                  <c:v>0.77777777777777801</c:v>
                </c:pt>
                <c:pt idx="78">
                  <c:v>0.78787878787878796</c:v>
                </c:pt>
                <c:pt idx="79">
                  <c:v>0.79797979797979801</c:v>
                </c:pt>
                <c:pt idx="80">
                  <c:v>0.80808080808080796</c:v>
                </c:pt>
                <c:pt idx="81">
                  <c:v>0.81818181818181801</c:v>
                </c:pt>
                <c:pt idx="82">
                  <c:v>0.82828282828282795</c:v>
                </c:pt>
                <c:pt idx="83">
                  <c:v>0.83838383838383801</c:v>
                </c:pt>
                <c:pt idx="84">
                  <c:v>0.84848484848484895</c:v>
                </c:pt>
                <c:pt idx="85">
                  <c:v>0.85858585858585901</c:v>
                </c:pt>
                <c:pt idx="86">
                  <c:v>0.86868686868686895</c:v>
                </c:pt>
                <c:pt idx="87">
                  <c:v>0.87878787878787901</c:v>
                </c:pt>
                <c:pt idx="88">
                  <c:v>0.88888888888888895</c:v>
                </c:pt>
                <c:pt idx="89">
                  <c:v>0.89898989898989901</c:v>
                </c:pt>
                <c:pt idx="90">
                  <c:v>0.90909090909090895</c:v>
                </c:pt>
                <c:pt idx="91">
                  <c:v>0.919191919191919</c:v>
                </c:pt>
                <c:pt idx="92">
                  <c:v>0.92929292929292895</c:v>
                </c:pt>
                <c:pt idx="93">
                  <c:v>0.939393939393939</c:v>
                </c:pt>
                <c:pt idx="94">
                  <c:v>0.94949494949494995</c:v>
                </c:pt>
                <c:pt idx="95">
                  <c:v>0.95959595959596</c:v>
                </c:pt>
                <c:pt idx="96">
                  <c:v>0.96969696969696995</c:v>
                </c:pt>
                <c:pt idx="97">
                  <c:v>0.97979797979798</c:v>
                </c:pt>
                <c:pt idx="98">
                  <c:v>0.98989898989898994</c:v>
                </c:pt>
                <c:pt idx="99">
                  <c:v>1</c:v>
                </c:pt>
              </c:numCache>
            </c:numRef>
          </c:xVal>
          <c:yVal>
            <c:numRef>
              <c:f>'FBS vs FBS'!$N$2:$N$101</c:f>
              <c:numCache>
                <c:formatCode>0.00</c:formatCode>
                <c:ptCount val="100"/>
                <c:pt idx="0">
                  <c:v>-0.2305318578640474</c:v>
                </c:pt>
                <c:pt idx="1">
                  <c:v>-0.2305318578640474</c:v>
                </c:pt>
                <c:pt idx="2">
                  <c:v>3.5475820948780878E-2</c:v>
                </c:pt>
                <c:pt idx="3">
                  <c:v>-1.0632108921668664</c:v>
                </c:pt>
                <c:pt idx="4">
                  <c:v>-0.85262877813685378</c:v>
                </c:pt>
                <c:pt idx="5">
                  <c:v>1.7754072356373225</c:v>
                </c:pt>
                <c:pt idx="6">
                  <c:v>-1.416719592741952</c:v>
                </c:pt>
                <c:pt idx="7">
                  <c:v>-0.44407807861214899</c:v>
                </c:pt>
                <c:pt idx="8">
                  <c:v>-2.3690941474570639</c:v>
                </c:pt>
                <c:pt idx="9">
                  <c:v>-1.0646484856330787</c:v>
                </c:pt>
                <c:pt idx="10">
                  <c:v>-0.11174315606756657</c:v>
                </c:pt>
                <c:pt idx="11">
                  <c:v>-0.16003002752708362</c:v>
                </c:pt>
                <c:pt idx="12">
                  <c:v>-0.46354380432408959</c:v>
                </c:pt>
                <c:pt idx="13">
                  <c:v>-1.0657696156022585</c:v>
                </c:pt>
                <c:pt idx="14">
                  <c:v>-0.88565195670983599</c:v>
                </c:pt>
                <c:pt idx="15">
                  <c:v>-0.47260837720173399</c:v>
                </c:pt>
                <c:pt idx="16">
                  <c:v>-0.77621098077301731</c:v>
                </c:pt>
                <c:pt idx="17">
                  <c:v>-0.38554863040656073</c:v>
                </c:pt>
                <c:pt idx="18">
                  <c:v>-0.62318767287643873</c:v>
                </c:pt>
                <c:pt idx="19">
                  <c:v>-0.38691231159012851</c:v>
                </c:pt>
                <c:pt idx="20">
                  <c:v>-0.7829247033825073</c:v>
                </c:pt>
                <c:pt idx="21">
                  <c:v>0.31240080227530953</c:v>
                </c:pt>
                <c:pt idx="22">
                  <c:v>-1.6994263484106416</c:v>
                </c:pt>
                <c:pt idx="23">
                  <c:v>-1.115126405358378</c:v>
                </c:pt>
                <c:pt idx="24">
                  <c:v>-0.31539448186456909</c:v>
                </c:pt>
                <c:pt idx="25">
                  <c:v>-1.0787760810494547</c:v>
                </c:pt>
                <c:pt idx="26">
                  <c:v>-7.6286252530609389E-2</c:v>
                </c:pt>
                <c:pt idx="27">
                  <c:v>-1.2146017242862843</c:v>
                </c:pt>
                <c:pt idx="28">
                  <c:v>0.35531788681739584</c:v>
                </c:pt>
                <c:pt idx="29">
                  <c:v>-0.29717746626183406</c:v>
                </c:pt>
                <c:pt idx="30">
                  <c:v>-1.8337996322441796</c:v>
                </c:pt>
                <c:pt idx="31">
                  <c:v>1.3286221730139172</c:v>
                </c:pt>
                <c:pt idx="32">
                  <c:v>3.7826486539029478</c:v>
                </c:pt>
                <c:pt idx="33">
                  <c:v>-2.3911985367673836</c:v>
                </c:pt>
                <c:pt idx="34">
                  <c:v>0.44815848473384001</c:v>
                </c:pt>
                <c:pt idx="35">
                  <c:v>0.31895052214174413</c:v>
                </c:pt>
                <c:pt idx="36">
                  <c:v>-0.59402913904554211</c:v>
                </c:pt>
                <c:pt idx="37">
                  <c:v>-0.71446638246768401</c:v>
                </c:pt>
                <c:pt idx="38">
                  <c:v>-1.1909627679809347</c:v>
                </c:pt>
                <c:pt idx="39">
                  <c:v>0.71627672193275238</c:v>
                </c:pt>
                <c:pt idx="40">
                  <c:v>-2.0171315290568383</c:v>
                </c:pt>
                <c:pt idx="41">
                  <c:v>0.44320603144373649</c:v>
                </c:pt>
                <c:pt idx="42">
                  <c:v>-5.2732420849977935</c:v>
                </c:pt>
                <c:pt idx="43">
                  <c:v>-1.4918805664851824</c:v>
                </c:pt>
                <c:pt idx="44">
                  <c:v>-4.4436556803390905</c:v>
                </c:pt>
                <c:pt idx="45">
                  <c:v>3.8018704913446513</c:v>
                </c:pt>
                <c:pt idx="46">
                  <c:v>10.757458986647082</c:v>
                </c:pt>
                <c:pt idx="47">
                  <c:v>-3.0048226929461812</c:v>
                </c:pt>
                <c:pt idx="48">
                  <c:v>12.205972384677953</c:v>
                </c:pt>
                <c:pt idx="49">
                  <c:v>4.7706843781597321</c:v>
                </c:pt>
                <c:pt idx="50">
                  <c:v>6.24868717741845</c:v>
                </c:pt>
                <c:pt idx="51">
                  <c:v>-12.4619081075666</c:v>
                </c:pt>
                <c:pt idx="52">
                  <c:v>-18.311015453545785</c:v>
                </c:pt>
                <c:pt idx="53">
                  <c:v>2.2355500956925667</c:v>
                </c:pt>
                <c:pt idx="54">
                  <c:v>-1.4078608025968506</c:v>
                </c:pt>
                <c:pt idx="55">
                  <c:v>-2.2385800908812499</c:v>
                </c:pt>
                <c:pt idx="56">
                  <c:v>2.1480016507807775</c:v>
                </c:pt>
                <c:pt idx="57">
                  <c:v>4.0764396009334938</c:v>
                </c:pt>
                <c:pt idx="58">
                  <c:v>16.155732311632605</c:v>
                </c:pt>
                <c:pt idx="59">
                  <c:v>8.418638050535856</c:v>
                </c:pt>
                <c:pt idx="60">
                  <c:v>-4.0081926618987342</c:v>
                </c:pt>
                <c:pt idx="61">
                  <c:v>-1.9163786193116259</c:v>
                </c:pt>
                <c:pt idx="62">
                  <c:v>-1.2517992909153346</c:v>
                </c:pt>
                <c:pt idx="63">
                  <c:v>-0.66667484754025885</c:v>
                </c:pt>
                <c:pt idx="64">
                  <c:v>4.4319382370396188</c:v>
                </c:pt>
                <c:pt idx="65">
                  <c:v>-0.69783397893628774</c:v>
                </c:pt>
                <c:pt idx="66">
                  <c:v>1.454574908181403</c:v>
                </c:pt>
                <c:pt idx="67">
                  <c:v>-1.4282856362225402</c:v>
                </c:pt>
                <c:pt idx="68">
                  <c:v>0.16127288887516933</c:v>
                </c:pt>
                <c:pt idx="69">
                  <c:v>-1.0381904073595152</c:v>
                </c:pt>
                <c:pt idx="70">
                  <c:v>-3.6086439494436675</c:v>
                </c:pt>
                <c:pt idx="71">
                  <c:v>-4.4443167651081588</c:v>
                </c:pt>
                <c:pt idx="72">
                  <c:v>-5.156071551758707</c:v>
                </c:pt>
                <c:pt idx="73">
                  <c:v>-4.0659901736064175</c:v>
                </c:pt>
                <c:pt idx="74">
                  <c:v>-1.1766754174368899E-2</c:v>
                </c:pt>
                <c:pt idx="75">
                  <c:v>-4.806924598626459</c:v>
                </c:pt>
                <c:pt idx="76">
                  <c:v>-5.5536288459119501</c:v>
                </c:pt>
                <c:pt idx="77">
                  <c:v>2.3558548735464289</c:v>
                </c:pt>
                <c:pt idx="78">
                  <c:v>2.304162564330607</c:v>
                </c:pt>
                <c:pt idx="79">
                  <c:v>0.70957418181573395</c:v>
                </c:pt>
                <c:pt idx="80">
                  <c:v>3.2631194396009668</c:v>
                </c:pt>
                <c:pt idx="81">
                  <c:v>-1.2867102149826408</c:v>
                </c:pt>
                <c:pt idx="82">
                  <c:v>2.7514869492230449</c:v>
                </c:pt>
                <c:pt idx="83">
                  <c:v>11.113620516370945</c:v>
                </c:pt>
                <c:pt idx="84">
                  <c:v>24.241272264265486</c:v>
                </c:pt>
                <c:pt idx="85">
                  <c:v>18.219208721899228</c:v>
                </c:pt>
                <c:pt idx="86">
                  <c:v>-5.5163940993182763</c:v>
                </c:pt>
                <c:pt idx="87">
                  <c:v>-5.7884111350481469</c:v>
                </c:pt>
                <c:pt idx="88">
                  <c:v>-9.0238126276901962</c:v>
                </c:pt>
                <c:pt idx="89">
                  <c:v>-6.4057188155420146</c:v>
                </c:pt>
                <c:pt idx="90">
                  <c:v>2.6626907485524143</c:v>
                </c:pt>
                <c:pt idx="91">
                  <c:v>-0.75150816671025034</c:v>
                </c:pt>
                <c:pt idx="92">
                  <c:v>-2.5112744354147267</c:v>
                </c:pt>
                <c:pt idx="93">
                  <c:v>1.0627194003030755</c:v>
                </c:pt>
                <c:pt idx="94">
                  <c:v>-1.4822195267976941</c:v>
                </c:pt>
                <c:pt idx="95">
                  <c:v>-4.6410580825029637</c:v>
                </c:pt>
                <c:pt idx="96">
                  <c:v>-5.2410698821498496</c:v>
                </c:pt>
                <c:pt idx="97">
                  <c:v>-10.311844405369065</c:v>
                </c:pt>
                <c:pt idx="98">
                  <c:v>-3.4789323445396185</c:v>
                </c:pt>
                <c:pt idx="99">
                  <c:v>-3.4789323445396185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093-4BF4-AE79-2D16EC65FF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4652751"/>
        <c:axId val="1734635279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'FBS vs FBS'!$R$20</c15:sqref>
                        </c15:formulaRef>
                      </c:ext>
                    </c:extLst>
                    <c:strCache>
                      <c:ptCount val="1"/>
                      <c:pt idx="0">
                        <c:v>Lower LOA</c:v>
                      </c:pt>
                    </c:strCache>
                  </c:strRef>
                </c:tx>
                <c:spPr>
                  <a:ln w="25400" cap="rnd">
                    <a:solidFill>
                      <a:schemeClr val="tx1"/>
                    </a:solidFill>
                    <a:prstDash val="sysDash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'FBS vs FBS'!$P$20:$P$21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0</c:v>
                      </c:pt>
                      <c:pt idx="1">
                        <c:v>40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'FBS vs FBS'!$Q$20:$Q$21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3.79</c:v>
                      </c:pt>
                      <c:pt idx="1">
                        <c:v>3.79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3093-4BF4-AE79-2D16EC65FF3B}"/>
                  </c:ext>
                </c:extLst>
              </c15:ser>
            </c15:filteredScatterSeries>
            <c15:filteredScatterSeries>
              <c15:ser>
                <c:idx val="2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'FBS vs FBS'!$R$22</c15:sqref>
                        </c15:formulaRef>
                      </c:ext>
                    </c:extLst>
                    <c:strCache>
                      <c:ptCount val="1"/>
                      <c:pt idx="0">
                        <c:v>Upper LOA</c:v>
                      </c:pt>
                    </c:strCache>
                  </c:strRef>
                </c:tx>
                <c:spPr>
                  <a:ln w="25400" cap="rnd">
                    <a:solidFill>
                      <a:schemeClr val="tx1"/>
                    </a:solidFill>
                    <a:prstDash val="sysDash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'FBS vs FBS'!$P$22:$P$23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0</c:v>
                      </c:pt>
                      <c:pt idx="1">
                        <c:v>40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'FBS vs FBS'!$Q$22:$Q$23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25.3</c:v>
                      </c:pt>
                      <c:pt idx="1">
                        <c:v>25.3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3093-4BF4-AE79-2D16EC65FF3B}"/>
                  </c:ext>
                </c:extLst>
              </c15:ser>
            </c15:filteredScatterSeries>
            <c15:filteredScatterSeries>
              <c15:ser>
                <c:idx val="3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'FBS vs FBS'!$R$24</c15:sqref>
                        </c15:formulaRef>
                      </c:ext>
                    </c:extLst>
                    <c:strCache>
                      <c:ptCount val="1"/>
                      <c:pt idx="0">
                        <c:v>Bias</c:v>
                      </c:pt>
                    </c:strCache>
                  </c:strRef>
                </c:tx>
                <c:spPr>
                  <a:ln w="25400" cap="rnd">
                    <a:solidFill>
                      <a:schemeClr val="tx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'FBS vs FBS'!$P$24:$P$25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0</c:v>
                      </c:pt>
                      <c:pt idx="1">
                        <c:v>40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'FBS vs FBS'!$Q$24:$Q$25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14.54</c:v>
                      </c:pt>
                      <c:pt idx="1">
                        <c:v>14.54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093-4BF4-AE79-2D16EC65FF3B}"/>
                  </c:ext>
                </c:extLst>
              </c15:ser>
            </c15:filteredScatterSeries>
          </c:ext>
        </c:extLst>
      </c:scatterChart>
      <c:valAx>
        <c:axId val="1734652751"/>
        <c:scaling>
          <c:orientation val="minMax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Normalised time (0-1)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34635279"/>
        <c:crosses val="autoZero"/>
        <c:crossBetween val="midCat"/>
        <c:majorUnit val="0.1"/>
      </c:valAx>
      <c:valAx>
        <c:axId val="1734635279"/>
        <c:scaling>
          <c:orientation val="minMax"/>
          <c:max val="30"/>
          <c:min val="-3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Acceleration difference (m/s²)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346527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3"/>
          <c:tx>
            <c:strRef>
              <c:f>'FBS vs FBS'!$I$1</c:f>
              <c:strCache>
                <c:ptCount val="1"/>
                <c:pt idx="0">
                  <c:v>F02 diff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'FBS vs FBS'!$A$2:$A$101</c:f>
              <c:numCache>
                <c:formatCode>0.0</c:formatCode>
                <c:ptCount val="100"/>
                <c:pt idx="0">
                  <c:v>0</c:v>
                </c:pt>
                <c:pt idx="1">
                  <c:v>1.01010101010101E-2</c:v>
                </c:pt>
                <c:pt idx="2">
                  <c:v>2.02020202020202E-2</c:v>
                </c:pt>
                <c:pt idx="3">
                  <c:v>3.03030303030303E-2</c:v>
                </c:pt>
                <c:pt idx="4">
                  <c:v>4.0404040404040401E-2</c:v>
                </c:pt>
                <c:pt idx="5">
                  <c:v>5.0505050505050497E-2</c:v>
                </c:pt>
                <c:pt idx="6">
                  <c:v>6.0606060606060601E-2</c:v>
                </c:pt>
                <c:pt idx="7">
                  <c:v>7.0707070707070704E-2</c:v>
                </c:pt>
                <c:pt idx="8">
                  <c:v>8.0808080808080801E-2</c:v>
                </c:pt>
                <c:pt idx="9">
                  <c:v>9.0909090909090898E-2</c:v>
                </c:pt>
                <c:pt idx="10">
                  <c:v>0.10101010101010099</c:v>
                </c:pt>
                <c:pt idx="11">
                  <c:v>0.11111111111111099</c:v>
                </c:pt>
                <c:pt idx="12">
                  <c:v>0.12121212121212099</c:v>
                </c:pt>
                <c:pt idx="13">
                  <c:v>0.13131313131313099</c:v>
                </c:pt>
                <c:pt idx="14">
                  <c:v>0.14141414141414099</c:v>
                </c:pt>
                <c:pt idx="15">
                  <c:v>0.15151515151515199</c:v>
                </c:pt>
                <c:pt idx="16">
                  <c:v>0.16161616161616199</c:v>
                </c:pt>
                <c:pt idx="17">
                  <c:v>0.17171717171717199</c:v>
                </c:pt>
                <c:pt idx="18">
                  <c:v>0.18181818181818199</c:v>
                </c:pt>
                <c:pt idx="19">
                  <c:v>0.19191919191919199</c:v>
                </c:pt>
                <c:pt idx="20">
                  <c:v>0.20202020202020199</c:v>
                </c:pt>
                <c:pt idx="21">
                  <c:v>0.21212121212121199</c:v>
                </c:pt>
                <c:pt idx="22">
                  <c:v>0.22222222222222199</c:v>
                </c:pt>
                <c:pt idx="23">
                  <c:v>0.23232323232323199</c:v>
                </c:pt>
                <c:pt idx="24">
                  <c:v>0.24242424242424199</c:v>
                </c:pt>
                <c:pt idx="25">
                  <c:v>0.25252525252525299</c:v>
                </c:pt>
                <c:pt idx="26">
                  <c:v>0.26262626262626299</c:v>
                </c:pt>
                <c:pt idx="27">
                  <c:v>0.27272727272727298</c:v>
                </c:pt>
                <c:pt idx="28">
                  <c:v>0.28282828282828298</c:v>
                </c:pt>
                <c:pt idx="29">
                  <c:v>0.29292929292929298</c:v>
                </c:pt>
                <c:pt idx="30">
                  <c:v>0.30303030303030298</c:v>
                </c:pt>
                <c:pt idx="31">
                  <c:v>0.31313131313131298</c:v>
                </c:pt>
                <c:pt idx="32">
                  <c:v>0.32323232323232298</c:v>
                </c:pt>
                <c:pt idx="33">
                  <c:v>0.33333333333333298</c:v>
                </c:pt>
                <c:pt idx="34">
                  <c:v>0.34343434343434298</c:v>
                </c:pt>
                <c:pt idx="35">
                  <c:v>0.35353535353535398</c:v>
                </c:pt>
                <c:pt idx="36">
                  <c:v>0.36363636363636398</c:v>
                </c:pt>
                <c:pt idx="37">
                  <c:v>0.37373737373737398</c:v>
                </c:pt>
                <c:pt idx="38">
                  <c:v>0.38383838383838398</c:v>
                </c:pt>
                <c:pt idx="39">
                  <c:v>0.39393939393939398</c:v>
                </c:pt>
                <c:pt idx="40">
                  <c:v>0.40404040404040398</c:v>
                </c:pt>
                <c:pt idx="41">
                  <c:v>0.41414141414141398</c:v>
                </c:pt>
                <c:pt idx="42">
                  <c:v>0.42424242424242398</c:v>
                </c:pt>
                <c:pt idx="43">
                  <c:v>0.43434343434343398</c:v>
                </c:pt>
                <c:pt idx="44">
                  <c:v>0.44444444444444398</c:v>
                </c:pt>
                <c:pt idx="45">
                  <c:v>0.45454545454545497</c:v>
                </c:pt>
                <c:pt idx="46">
                  <c:v>0.46464646464646497</c:v>
                </c:pt>
                <c:pt idx="47">
                  <c:v>0.47474747474747497</c:v>
                </c:pt>
                <c:pt idx="48">
                  <c:v>0.48484848484848497</c:v>
                </c:pt>
                <c:pt idx="49">
                  <c:v>0.49494949494949497</c:v>
                </c:pt>
                <c:pt idx="50">
                  <c:v>0.50505050505050497</c:v>
                </c:pt>
                <c:pt idx="51">
                  <c:v>0.51515151515151503</c:v>
                </c:pt>
                <c:pt idx="52">
                  <c:v>0.52525252525252497</c:v>
                </c:pt>
                <c:pt idx="53">
                  <c:v>0.53535353535353503</c:v>
                </c:pt>
                <c:pt idx="54">
                  <c:v>0.54545454545454497</c:v>
                </c:pt>
                <c:pt idx="55">
                  <c:v>0.55555555555555602</c:v>
                </c:pt>
                <c:pt idx="56">
                  <c:v>0.56565656565656597</c:v>
                </c:pt>
                <c:pt idx="57">
                  <c:v>0.57575757575757602</c:v>
                </c:pt>
                <c:pt idx="58">
                  <c:v>0.58585858585858597</c:v>
                </c:pt>
                <c:pt idx="59">
                  <c:v>0.59595959595959602</c:v>
                </c:pt>
                <c:pt idx="60">
                  <c:v>0.60606060606060597</c:v>
                </c:pt>
                <c:pt idx="61">
                  <c:v>0.61616161616161602</c:v>
                </c:pt>
                <c:pt idx="62">
                  <c:v>0.62626262626262597</c:v>
                </c:pt>
                <c:pt idx="63">
                  <c:v>0.63636363636363602</c:v>
                </c:pt>
                <c:pt idx="64">
                  <c:v>0.64646464646464696</c:v>
                </c:pt>
                <c:pt idx="65">
                  <c:v>0.65656565656565702</c:v>
                </c:pt>
                <c:pt idx="66">
                  <c:v>0.66666666666666696</c:v>
                </c:pt>
                <c:pt idx="67">
                  <c:v>0.67676767676767702</c:v>
                </c:pt>
                <c:pt idx="68">
                  <c:v>0.68686868686868696</c:v>
                </c:pt>
                <c:pt idx="69">
                  <c:v>0.69696969696969702</c:v>
                </c:pt>
                <c:pt idx="70">
                  <c:v>0.70707070707070696</c:v>
                </c:pt>
                <c:pt idx="71">
                  <c:v>0.71717171717171702</c:v>
                </c:pt>
                <c:pt idx="72">
                  <c:v>0.72727272727272696</c:v>
                </c:pt>
                <c:pt idx="73">
                  <c:v>0.73737373737373701</c:v>
                </c:pt>
                <c:pt idx="74">
                  <c:v>0.74747474747474796</c:v>
                </c:pt>
                <c:pt idx="75">
                  <c:v>0.75757575757575801</c:v>
                </c:pt>
                <c:pt idx="76">
                  <c:v>0.76767676767676796</c:v>
                </c:pt>
                <c:pt idx="77">
                  <c:v>0.77777777777777801</c:v>
                </c:pt>
                <c:pt idx="78">
                  <c:v>0.78787878787878796</c:v>
                </c:pt>
                <c:pt idx="79">
                  <c:v>0.79797979797979801</c:v>
                </c:pt>
                <c:pt idx="80">
                  <c:v>0.80808080808080796</c:v>
                </c:pt>
                <c:pt idx="81">
                  <c:v>0.81818181818181801</c:v>
                </c:pt>
                <c:pt idx="82">
                  <c:v>0.82828282828282795</c:v>
                </c:pt>
                <c:pt idx="83">
                  <c:v>0.83838383838383801</c:v>
                </c:pt>
                <c:pt idx="84">
                  <c:v>0.84848484848484895</c:v>
                </c:pt>
                <c:pt idx="85">
                  <c:v>0.85858585858585901</c:v>
                </c:pt>
                <c:pt idx="86">
                  <c:v>0.86868686868686895</c:v>
                </c:pt>
                <c:pt idx="87">
                  <c:v>0.87878787878787901</c:v>
                </c:pt>
                <c:pt idx="88">
                  <c:v>0.88888888888888895</c:v>
                </c:pt>
                <c:pt idx="89">
                  <c:v>0.89898989898989901</c:v>
                </c:pt>
                <c:pt idx="90">
                  <c:v>0.90909090909090895</c:v>
                </c:pt>
                <c:pt idx="91">
                  <c:v>0.919191919191919</c:v>
                </c:pt>
                <c:pt idx="92">
                  <c:v>0.92929292929292895</c:v>
                </c:pt>
                <c:pt idx="93">
                  <c:v>0.939393939393939</c:v>
                </c:pt>
                <c:pt idx="94">
                  <c:v>0.94949494949494995</c:v>
                </c:pt>
                <c:pt idx="95">
                  <c:v>0.95959595959596</c:v>
                </c:pt>
                <c:pt idx="96">
                  <c:v>0.96969696969696995</c:v>
                </c:pt>
                <c:pt idx="97">
                  <c:v>0.97979797979798</c:v>
                </c:pt>
                <c:pt idx="98">
                  <c:v>0.98989898989898994</c:v>
                </c:pt>
                <c:pt idx="99">
                  <c:v>1</c:v>
                </c:pt>
              </c:numCache>
            </c:numRef>
          </c:xVal>
          <c:yVal>
            <c:numRef>
              <c:f>'FBS vs FBS'!$AH$2:$AH$101</c:f>
              <c:numCache>
                <c:formatCode>0.00</c:formatCode>
                <c:ptCount val="100"/>
                <c:pt idx="0">
                  <c:v>2.0285220098700165</c:v>
                </c:pt>
                <c:pt idx="1">
                  <c:v>2.0285220098700165</c:v>
                </c:pt>
                <c:pt idx="2">
                  <c:v>4.7581316706985035</c:v>
                </c:pt>
                <c:pt idx="3">
                  <c:v>16.677729694014943</c:v>
                </c:pt>
                <c:pt idx="4">
                  <c:v>21.194854580074889</c:v>
                </c:pt>
                <c:pt idx="5">
                  <c:v>30.30335175904338</c:v>
                </c:pt>
                <c:pt idx="6">
                  <c:v>35.891491586898383</c:v>
                </c:pt>
                <c:pt idx="7">
                  <c:v>36.32044379717172</c:v>
                </c:pt>
                <c:pt idx="8">
                  <c:v>35.186215243206561</c:v>
                </c:pt>
                <c:pt idx="9">
                  <c:v>36.864450078541722</c:v>
                </c:pt>
                <c:pt idx="10">
                  <c:v>38.829613178318368</c:v>
                </c:pt>
                <c:pt idx="11">
                  <c:v>40.056351599433128</c:v>
                </c:pt>
                <c:pt idx="12">
                  <c:v>45.940248762698275</c:v>
                </c:pt>
                <c:pt idx="13">
                  <c:v>49.209569109965059</c:v>
                </c:pt>
                <c:pt idx="14">
                  <c:v>50.827380507201724</c:v>
                </c:pt>
                <c:pt idx="15">
                  <c:v>49.123459592153267</c:v>
                </c:pt>
                <c:pt idx="16">
                  <c:v>48.068956472950049</c:v>
                </c:pt>
                <c:pt idx="17">
                  <c:v>41.57091446682648</c:v>
                </c:pt>
                <c:pt idx="18">
                  <c:v>28.341303696733121</c:v>
                </c:pt>
                <c:pt idx="19">
                  <c:v>21.246366950145102</c:v>
                </c:pt>
                <c:pt idx="20">
                  <c:v>10.095368458973326</c:v>
                </c:pt>
                <c:pt idx="21">
                  <c:v>5.2101255794266308</c:v>
                </c:pt>
                <c:pt idx="22">
                  <c:v>7.4173696065099648</c:v>
                </c:pt>
                <c:pt idx="23">
                  <c:v>10.750382535540211</c:v>
                </c:pt>
                <c:pt idx="24">
                  <c:v>16.350661073906849</c:v>
                </c:pt>
                <c:pt idx="25">
                  <c:v>29.853266102325051</c:v>
                </c:pt>
                <c:pt idx="26">
                  <c:v>35.532015269455087</c:v>
                </c:pt>
                <c:pt idx="27">
                  <c:v>34.504304985320005</c:v>
                </c:pt>
                <c:pt idx="28">
                  <c:v>34.090829794861747</c:v>
                </c:pt>
                <c:pt idx="29">
                  <c:v>30.109518692435131</c:v>
                </c:pt>
                <c:pt idx="30">
                  <c:v>24.96133037282334</c:v>
                </c:pt>
                <c:pt idx="31">
                  <c:v>23.68665571356496</c:v>
                </c:pt>
                <c:pt idx="32">
                  <c:v>20.392408830591876</c:v>
                </c:pt>
                <c:pt idx="33">
                  <c:v>15.254674010833241</c:v>
                </c:pt>
                <c:pt idx="34">
                  <c:v>9.7155926840766824</c:v>
                </c:pt>
                <c:pt idx="35">
                  <c:v>3.9900124257299012</c:v>
                </c:pt>
                <c:pt idx="36">
                  <c:v>2.1070638302201132</c:v>
                </c:pt>
                <c:pt idx="37">
                  <c:v>-4.2432000524015621</c:v>
                </c:pt>
                <c:pt idx="38">
                  <c:v>-18.206356829308106</c:v>
                </c:pt>
                <c:pt idx="39">
                  <c:v>-29.525678920006612</c:v>
                </c:pt>
                <c:pt idx="40">
                  <c:v>-28.292315507341755</c:v>
                </c:pt>
                <c:pt idx="41">
                  <c:v>-19.94973232966845</c:v>
                </c:pt>
                <c:pt idx="42">
                  <c:v>-14.58778555399681</c:v>
                </c:pt>
                <c:pt idx="43">
                  <c:v>-3.8069575224051277</c:v>
                </c:pt>
                <c:pt idx="44">
                  <c:v>5.5431836974701127</c:v>
                </c:pt>
                <c:pt idx="45">
                  <c:v>13.219704781838345</c:v>
                </c:pt>
                <c:pt idx="46">
                  <c:v>13.062094739803342</c:v>
                </c:pt>
                <c:pt idx="47">
                  <c:v>-21.716740181705063</c:v>
                </c:pt>
                <c:pt idx="48">
                  <c:v>-43.996956735153162</c:v>
                </c:pt>
                <c:pt idx="49">
                  <c:v>-52.379957878963296</c:v>
                </c:pt>
                <c:pt idx="50">
                  <c:v>105.0528847175849</c:v>
                </c:pt>
                <c:pt idx="51">
                  <c:v>119.75635890105173</c:v>
                </c:pt>
                <c:pt idx="52">
                  <c:v>8.1396763667351024</c:v>
                </c:pt>
                <c:pt idx="53">
                  <c:v>26.936116011068407</c:v>
                </c:pt>
                <c:pt idx="54">
                  <c:v>41.390690757603352</c:v>
                </c:pt>
                <c:pt idx="55">
                  <c:v>98.705512397633356</c:v>
                </c:pt>
                <c:pt idx="56">
                  <c:v>106.24320098264661</c:v>
                </c:pt>
                <c:pt idx="57">
                  <c:v>93.672733064775002</c:v>
                </c:pt>
                <c:pt idx="58">
                  <c:v>94.022558515860055</c:v>
                </c:pt>
                <c:pt idx="59">
                  <c:v>72.076803745451798</c:v>
                </c:pt>
                <c:pt idx="60">
                  <c:v>33.560402724453297</c:v>
                </c:pt>
                <c:pt idx="61">
                  <c:v>19.551004278206619</c:v>
                </c:pt>
                <c:pt idx="62">
                  <c:v>-5.6475652450249072</c:v>
                </c:pt>
                <c:pt idx="63">
                  <c:v>-16.605418536156549</c:v>
                </c:pt>
                <c:pt idx="64">
                  <c:v>-26.079631991266638</c:v>
                </c:pt>
                <c:pt idx="65">
                  <c:v>-21.74591827528161</c:v>
                </c:pt>
                <c:pt idx="66">
                  <c:v>-20.23279134028985</c:v>
                </c:pt>
                <c:pt idx="67">
                  <c:v>-30.94878744304151</c:v>
                </c:pt>
                <c:pt idx="68">
                  <c:v>-29.432456606906726</c:v>
                </c:pt>
                <c:pt idx="69">
                  <c:v>-28.091758492278359</c:v>
                </c:pt>
                <c:pt idx="70">
                  <c:v>-20.097405762898461</c:v>
                </c:pt>
                <c:pt idx="71">
                  <c:v>-4.1517637800500324</c:v>
                </c:pt>
                <c:pt idx="72">
                  <c:v>2.5201214385715502</c:v>
                </c:pt>
                <c:pt idx="73">
                  <c:v>9.9121488413218231</c:v>
                </c:pt>
                <c:pt idx="74">
                  <c:v>9.6315567618016757</c:v>
                </c:pt>
                <c:pt idx="75">
                  <c:v>9.5925401879301262</c:v>
                </c:pt>
                <c:pt idx="76">
                  <c:v>18.917891735208514</c:v>
                </c:pt>
                <c:pt idx="77">
                  <c:v>19.524892674368175</c:v>
                </c:pt>
                <c:pt idx="78">
                  <c:v>21.379668293219993</c:v>
                </c:pt>
                <c:pt idx="79">
                  <c:v>28.060056964648311</c:v>
                </c:pt>
                <c:pt idx="80">
                  <c:v>9.3158049136484351</c:v>
                </c:pt>
                <c:pt idx="81">
                  <c:v>6.6502339322751141</c:v>
                </c:pt>
                <c:pt idx="82">
                  <c:v>29.833316711133421</c:v>
                </c:pt>
                <c:pt idx="83">
                  <c:v>17.578682240894977</c:v>
                </c:pt>
                <c:pt idx="84">
                  <c:v>10.385382103740085</c:v>
                </c:pt>
                <c:pt idx="85">
                  <c:v>-8.0873694785534553</c:v>
                </c:pt>
                <c:pt idx="86">
                  <c:v>-13.745471857663347</c:v>
                </c:pt>
                <c:pt idx="87">
                  <c:v>5.7197840320800424</c:v>
                </c:pt>
                <c:pt idx="88">
                  <c:v>-5.0636991438866517</c:v>
                </c:pt>
                <c:pt idx="89">
                  <c:v>-4.7233787015950384</c:v>
                </c:pt>
                <c:pt idx="90">
                  <c:v>-13.978102272800015</c:v>
                </c:pt>
                <c:pt idx="91">
                  <c:v>-29.967696613023236</c:v>
                </c:pt>
                <c:pt idx="92">
                  <c:v>-42.330923363265015</c:v>
                </c:pt>
                <c:pt idx="93">
                  <c:v>-40.193003548408342</c:v>
                </c:pt>
                <c:pt idx="94">
                  <c:v>-57.300797973670001</c:v>
                </c:pt>
                <c:pt idx="95">
                  <c:v>-55.846549701680033</c:v>
                </c:pt>
                <c:pt idx="96">
                  <c:v>-58.193433437376598</c:v>
                </c:pt>
                <c:pt idx="97">
                  <c:v>-45.755850522306446</c:v>
                </c:pt>
                <c:pt idx="98">
                  <c:v>-27.302933659898372</c:v>
                </c:pt>
                <c:pt idx="99">
                  <c:v>-27.302933659898372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72-4088-906D-5DCBA61DE9A3}"/>
            </c:ext>
          </c:extLst>
        </c:ser>
        <c:ser>
          <c:idx val="4"/>
          <c:order val="4"/>
          <c:tx>
            <c:strRef>
              <c:f>'FBS vs FBS'!$J$1</c:f>
              <c:strCache>
                <c:ptCount val="1"/>
                <c:pt idx="0">
                  <c:v>F03 diff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'FBS vs FBS'!$A$2:$A$101</c:f>
              <c:numCache>
                <c:formatCode>0.0</c:formatCode>
                <c:ptCount val="100"/>
                <c:pt idx="0">
                  <c:v>0</c:v>
                </c:pt>
                <c:pt idx="1">
                  <c:v>1.01010101010101E-2</c:v>
                </c:pt>
                <c:pt idx="2">
                  <c:v>2.02020202020202E-2</c:v>
                </c:pt>
                <c:pt idx="3">
                  <c:v>3.03030303030303E-2</c:v>
                </c:pt>
                <c:pt idx="4">
                  <c:v>4.0404040404040401E-2</c:v>
                </c:pt>
                <c:pt idx="5">
                  <c:v>5.0505050505050497E-2</c:v>
                </c:pt>
                <c:pt idx="6">
                  <c:v>6.0606060606060601E-2</c:v>
                </c:pt>
                <c:pt idx="7">
                  <c:v>7.0707070707070704E-2</c:v>
                </c:pt>
                <c:pt idx="8">
                  <c:v>8.0808080808080801E-2</c:v>
                </c:pt>
                <c:pt idx="9">
                  <c:v>9.0909090909090898E-2</c:v>
                </c:pt>
                <c:pt idx="10">
                  <c:v>0.10101010101010099</c:v>
                </c:pt>
                <c:pt idx="11">
                  <c:v>0.11111111111111099</c:v>
                </c:pt>
                <c:pt idx="12">
                  <c:v>0.12121212121212099</c:v>
                </c:pt>
                <c:pt idx="13">
                  <c:v>0.13131313131313099</c:v>
                </c:pt>
                <c:pt idx="14">
                  <c:v>0.14141414141414099</c:v>
                </c:pt>
                <c:pt idx="15">
                  <c:v>0.15151515151515199</c:v>
                </c:pt>
                <c:pt idx="16">
                  <c:v>0.16161616161616199</c:v>
                </c:pt>
                <c:pt idx="17">
                  <c:v>0.17171717171717199</c:v>
                </c:pt>
                <c:pt idx="18">
                  <c:v>0.18181818181818199</c:v>
                </c:pt>
                <c:pt idx="19">
                  <c:v>0.19191919191919199</c:v>
                </c:pt>
                <c:pt idx="20">
                  <c:v>0.20202020202020199</c:v>
                </c:pt>
                <c:pt idx="21">
                  <c:v>0.21212121212121199</c:v>
                </c:pt>
                <c:pt idx="22">
                  <c:v>0.22222222222222199</c:v>
                </c:pt>
                <c:pt idx="23">
                  <c:v>0.23232323232323199</c:v>
                </c:pt>
                <c:pt idx="24">
                  <c:v>0.24242424242424199</c:v>
                </c:pt>
                <c:pt idx="25">
                  <c:v>0.25252525252525299</c:v>
                </c:pt>
                <c:pt idx="26">
                  <c:v>0.26262626262626299</c:v>
                </c:pt>
                <c:pt idx="27">
                  <c:v>0.27272727272727298</c:v>
                </c:pt>
                <c:pt idx="28">
                  <c:v>0.28282828282828298</c:v>
                </c:pt>
                <c:pt idx="29">
                  <c:v>0.29292929292929298</c:v>
                </c:pt>
                <c:pt idx="30">
                  <c:v>0.30303030303030298</c:v>
                </c:pt>
                <c:pt idx="31">
                  <c:v>0.31313131313131298</c:v>
                </c:pt>
                <c:pt idx="32">
                  <c:v>0.32323232323232298</c:v>
                </c:pt>
                <c:pt idx="33">
                  <c:v>0.33333333333333298</c:v>
                </c:pt>
                <c:pt idx="34">
                  <c:v>0.34343434343434298</c:v>
                </c:pt>
                <c:pt idx="35">
                  <c:v>0.35353535353535398</c:v>
                </c:pt>
                <c:pt idx="36">
                  <c:v>0.36363636363636398</c:v>
                </c:pt>
                <c:pt idx="37">
                  <c:v>0.37373737373737398</c:v>
                </c:pt>
                <c:pt idx="38">
                  <c:v>0.38383838383838398</c:v>
                </c:pt>
                <c:pt idx="39">
                  <c:v>0.39393939393939398</c:v>
                </c:pt>
                <c:pt idx="40">
                  <c:v>0.40404040404040398</c:v>
                </c:pt>
                <c:pt idx="41">
                  <c:v>0.41414141414141398</c:v>
                </c:pt>
                <c:pt idx="42">
                  <c:v>0.42424242424242398</c:v>
                </c:pt>
                <c:pt idx="43">
                  <c:v>0.43434343434343398</c:v>
                </c:pt>
                <c:pt idx="44">
                  <c:v>0.44444444444444398</c:v>
                </c:pt>
                <c:pt idx="45">
                  <c:v>0.45454545454545497</c:v>
                </c:pt>
                <c:pt idx="46">
                  <c:v>0.46464646464646497</c:v>
                </c:pt>
                <c:pt idx="47">
                  <c:v>0.47474747474747497</c:v>
                </c:pt>
                <c:pt idx="48">
                  <c:v>0.48484848484848497</c:v>
                </c:pt>
                <c:pt idx="49">
                  <c:v>0.49494949494949497</c:v>
                </c:pt>
                <c:pt idx="50">
                  <c:v>0.50505050505050497</c:v>
                </c:pt>
                <c:pt idx="51">
                  <c:v>0.51515151515151503</c:v>
                </c:pt>
                <c:pt idx="52">
                  <c:v>0.52525252525252497</c:v>
                </c:pt>
                <c:pt idx="53">
                  <c:v>0.53535353535353503</c:v>
                </c:pt>
                <c:pt idx="54">
                  <c:v>0.54545454545454497</c:v>
                </c:pt>
                <c:pt idx="55">
                  <c:v>0.55555555555555602</c:v>
                </c:pt>
                <c:pt idx="56">
                  <c:v>0.56565656565656597</c:v>
                </c:pt>
                <c:pt idx="57">
                  <c:v>0.57575757575757602</c:v>
                </c:pt>
                <c:pt idx="58">
                  <c:v>0.58585858585858597</c:v>
                </c:pt>
                <c:pt idx="59">
                  <c:v>0.59595959595959602</c:v>
                </c:pt>
                <c:pt idx="60">
                  <c:v>0.60606060606060597</c:v>
                </c:pt>
                <c:pt idx="61">
                  <c:v>0.61616161616161602</c:v>
                </c:pt>
                <c:pt idx="62">
                  <c:v>0.62626262626262597</c:v>
                </c:pt>
                <c:pt idx="63">
                  <c:v>0.63636363636363602</c:v>
                </c:pt>
                <c:pt idx="64">
                  <c:v>0.64646464646464696</c:v>
                </c:pt>
                <c:pt idx="65">
                  <c:v>0.65656565656565702</c:v>
                </c:pt>
                <c:pt idx="66">
                  <c:v>0.66666666666666696</c:v>
                </c:pt>
                <c:pt idx="67">
                  <c:v>0.67676767676767702</c:v>
                </c:pt>
                <c:pt idx="68">
                  <c:v>0.68686868686868696</c:v>
                </c:pt>
                <c:pt idx="69">
                  <c:v>0.69696969696969702</c:v>
                </c:pt>
                <c:pt idx="70">
                  <c:v>0.70707070707070696</c:v>
                </c:pt>
                <c:pt idx="71">
                  <c:v>0.71717171717171702</c:v>
                </c:pt>
                <c:pt idx="72">
                  <c:v>0.72727272727272696</c:v>
                </c:pt>
                <c:pt idx="73">
                  <c:v>0.73737373737373701</c:v>
                </c:pt>
                <c:pt idx="74">
                  <c:v>0.74747474747474796</c:v>
                </c:pt>
                <c:pt idx="75">
                  <c:v>0.75757575757575801</c:v>
                </c:pt>
                <c:pt idx="76">
                  <c:v>0.76767676767676796</c:v>
                </c:pt>
                <c:pt idx="77">
                  <c:v>0.77777777777777801</c:v>
                </c:pt>
                <c:pt idx="78">
                  <c:v>0.78787878787878796</c:v>
                </c:pt>
                <c:pt idx="79">
                  <c:v>0.79797979797979801</c:v>
                </c:pt>
                <c:pt idx="80">
                  <c:v>0.80808080808080796</c:v>
                </c:pt>
                <c:pt idx="81">
                  <c:v>0.81818181818181801</c:v>
                </c:pt>
                <c:pt idx="82">
                  <c:v>0.82828282828282795</c:v>
                </c:pt>
                <c:pt idx="83">
                  <c:v>0.83838383838383801</c:v>
                </c:pt>
                <c:pt idx="84">
                  <c:v>0.84848484848484895</c:v>
                </c:pt>
                <c:pt idx="85">
                  <c:v>0.85858585858585901</c:v>
                </c:pt>
                <c:pt idx="86">
                  <c:v>0.86868686868686895</c:v>
                </c:pt>
                <c:pt idx="87">
                  <c:v>0.87878787878787901</c:v>
                </c:pt>
                <c:pt idx="88">
                  <c:v>0.88888888888888895</c:v>
                </c:pt>
                <c:pt idx="89">
                  <c:v>0.89898989898989901</c:v>
                </c:pt>
                <c:pt idx="90">
                  <c:v>0.90909090909090895</c:v>
                </c:pt>
                <c:pt idx="91">
                  <c:v>0.919191919191919</c:v>
                </c:pt>
                <c:pt idx="92">
                  <c:v>0.92929292929292895</c:v>
                </c:pt>
                <c:pt idx="93">
                  <c:v>0.939393939393939</c:v>
                </c:pt>
                <c:pt idx="94">
                  <c:v>0.94949494949494995</c:v>
                </c:pt>
                <c:pt idx="95">
                  <c:v>0.95959595959596</c:v>
                </c:pt>
                <c:pt idx="96">
                  <c:v>0.96969696969696995</c:v>
                </c:pt>
                <c:pt idx="97">
                  <c:v>0.97979797979798</c:v>
                </c:pt>
                <c:pt idx="98">
                  <c:v>0.98989898989898994</c:v>
                </c:pt>
                <c:pt idx="99">
                  <c:v>1</c:v>
                </c:pt>
              </c:numCache>
            </c:numRef>
          </c:xVal>
          <c:yVal>
            <c:numRef>
              <c:f>'FBS vs FBS'!$AI$2:$AI$1011</c:f>
              <c:numCache>
                <c:formatCode>0.00</c:formatCode>
                <c:ptCount val="1010"/>
                <c:pt idx="0">
                  <c:v>-12.316858945889976</c:v>
                </c:pt>
                <c:pt idx="1">
                  <c:v>-12.316858945889976</c:v>
                </c:pt>
                <c:pt idx="2">
                  <c:v>-19.57704479328163</c:v>
                </c:pt>
                <c:pt idx="3">
                  <c:v>-22.645539064365039</c:v>
                </c:pt>
                <c:pt idx="4">
                  <c:v>-13.411957900145126</c:v>
                </c:pt>
                <c:pt idx="5">
                  <c:v>-10.813596496416721</c:v>
                </c:pt>
                <c:pt idx="6">
                  <c:v>-13.346330754751762</c:v>
                </c:pt>
                <c:pt idx="7">
                  <c:v>-19.011618167578263</c:v>
                </c:pt>
                <c:pt idx="8">
                  <c:v>-23.901069015773373</c:v>
                </c:pt>
                <c:pt idx="9">
                  <c:v>-35.617089948668308</c:v>
                </c:pt>
                <c:pt idx="10">
                  <c:v>-47.08528045799153</c:v>
                </c:pt>
                <c:pt idx="11">
                  <c:v>-44.507277017246679</c:v>
                </c:pt>
                <c:pt idx="12">
                  <c:v>-41.113022678631751</c:v>
                </c:pt>
                <c:pt idx="13">
                  <c:v>-35.547816741925089</c:v>
                </c:pt>
                <c:pt idx="14">
                  <c:v>-24.568582061558345</c:v>
                </c:pt>
                <c:pt idx="15">
                  <c:v>-15.219659426706812</c:v>
                </c:pt>
                <c:pt idx="16">
                  <c:v>-5.5283411920599974</c:v>
                </c:pt>
                <c:pt idx="17">
                  <c:v>3.9946176620564984</c:v>
                </c:pt>
                <c:pt idx="18">
                  <c:v>15.67904953418315</c:v>
                </c:pt>
                <c:pt idx="19">
                  <c:v>26.496887631665004</c:v>
                </c:pt>
                <c:pt idx="20">
                  <c:v>52.862633404553208</c:v>
                </c:pt>
                <c:pt idx="21">
                  <c:v>72.186556925816603</c:v>
                </c:pt>
                <c:pt idx="22">
                  <c:v>75.887779500100123</c:v>
                </c:pt>
                <c:pt idx="23">
                  <c:v>77.384656706100031</c:v>
                </c:pt>
                <c:pt idx="24">
                  <c:v>68.981451297386911</c:v>
                </c:pt>
                <c:pt idx="25">
                  <c:v>43.391956259124981</c:v>
                </c:pt>
                <c:pt idx="26">
                  <c:v>25.525311119235084</c:v>
                </c:pt>
                <c:pt idx="27">
                  <c:v>10.31221703101005</c:v>
                </c:pt>
                <c:pt idx="28">
                  <c:v>-16.104034809328368</c:v>
                </c:pt>
                <c:pt idx="29">
                  <c:v>-30.680964624314811</c:v>
                </c:pt>
                <c:pt idx="30">
                  <c:v>-45.62353013673669</c:v>
                </c:pt>
                <c:pt idx="31">
                  <c:v>-76.43014757454489</c:v>
                </c:pt>
                <c:pt idx="32">
                  <c:v>-98.113403470958247</c:v>
                </c:pt>
                <c:pt idx="33">
                  <c:v>-109.22107899847674</c:v>
                </c:pt>
                <c:pt idx="34">
                  <c:v>-120.88071613571333</c:v>
                </c:pt>
                <c:pt idx="35">
                  <c:v>-120.47171612349007</c:v>
                </c:pt>
                <c:pt idx="36">
                  <c:v>-109.28082026333004</c:v>
                </c:pt>
                <c:pt idx="37">
                  <c:v>-94.339208214591508</c:v>
                </c:pt>
                <c:pt idx="38">
                  <c:v>-74.26077305676813</c:v>
                </c:pt>
                <c:pt idx="39">
                  <c:v>-43.792000021666809</c:v>
                </c:pt>
                <c:pt idx="40">
                  <c:v>-24.95797380369163</c:v>
                </c:pt>
                <c:pt idx="41">
                  <c:v>-34.777584790698484</c:v>
                </c:pt>
                <c:pt idx="42">
                  <c:v>-30.878305328516717</c:v>
                </c:pt>
                <c:pt idx="43">
                  <c:v>-30.172008353905085</c:v>
                </c:pt>
                <c:pt idx="44">
                  <c:v>-23.7104581064998</c:v>
                </c:pt>
                <c:pt idx="45">
                  <c:v>-19.047628119931687</c:v>
                </c:pt>
                <c:pt idx="46">
                  <c:v>-17.059878904426796</c:v>
                </c:pt>
                <c:pt idx="47">
                  <c:v>-22.370009849505095</c:v>
                </c:pt>
                <c:pt idx="48">
                  <c:v>-21.349700030463282</c:v>
                </c:pt>
                <c:pt idx="49">
                  <c:v>-3.5030273700931502</c:v>
                </c:pt>
                <c:pt idx="50">
                  <c:v>-5.3991285019349107</c:v>
                </c:pt>
                <c:pt idx="51">
                  <c:v>28.205511969451663</c:v>
                </c:pt>
                <c:pt idx="52">
                  <c:v>2.8440174847951312</c:v>
                </c:pt>
                <c:pt idx="53">
                  <c:v>15.789185665848436</c:v>
                </c:pt>
                <c:pt idx="54">
                  <c:v>64.710761173783339</c:v>
                </c:pt>
                <c:pt idx="55">
                  <c:v>85.025081689013405</c:v>
                </c:pt>
                <c:pt idx="56">
                  <c:v>87.396921578136698</c:v>
                </c:pt>
                <c:pt idx="57">
                  <c:v>79.084641897034999</c:v>
                </c:pt>
                <c:pt idx="58">
                  <c:v>74.214945380850168</c:v>
                </c:pt>
                <c:pt idx="59">
                  <c:v>49.553865378061801</c:v>
                </c:pt>
                <c:pt idx="60">
                  <c:v>31.425047500923256</c:v>
                </c:pt>
                <c:pt idx="61">
                  <c:v>19.788995968696554</c:v>
                </c:pt>
                <c:pt idx="62">
                  <c:v>-10.430414355174889</c:v>
                </c:pt>
                <c:pt idx="63">
                  <c:v>-34.171838518006666</c:v>
                </c:pt>
                <c:pt idx="64">
                  <c:v>-41.292704880776682</c:v>
                </c:pt>
                <c:pt idx="65">
                  <c:v>-31.437468549071696</c:v>
                </c:pt>
                <c:pt idx="66">
                  <c:v>-32.674896464259859</c:v>
                </c:pt>
                <c:pt idx="67">
                  <c:v>-15.292000698871561</c:v>
                </c:pt>
                <c:pt idx="68">
                  <c:v>10.420771546783271</c:v>
                </c:pt>
                <c:pt idx="69">
                  <c:v>19.223260902521588</c:v>
                </c:pt>
                <c:pt idx="70">
                  <c:v>22.294966382621624</c:v>
                </c:pt>
                <c:pt idx="71">
                  <c:v>-1.0546065509799973</c:v>
                </c:pt>
                <c:pt idx="72">
                  <c:v>-22.494914758938421</c:v>
                </c:pt>
                <c:pt idx="73">
                  <c:v>-16.477448356978243</c:v>
                </c:pt>
                <c:pt idx="74">
                  <c:v>-19.400600573038218</c:v>
                </c:pt>
                <c:pt idx="75">
                  <c:v>-7.1564575455900012</c:v>
                </c:pt>
                <c:pt idx="76">
                  <c:v>11.918675848988414</c:v>
                </c:pt>
                <c:pt idx="77">
                  <c:v>22.322642017378257</c:v>
                </c:pt>
                <c:pt idx="78">
                  <c:v>23.972834256730039</c:v>
                </c:pt>
                <c:pt idx="79">
                  <c:v>20.155288417578276</c:v>
                </c:pt>
                <c:pt idx="80">
                  <c:v>19.928040599988435</c:v>
                </c:pt>
                <c:pt idx="81">
                  <c:v>13.961385045275165</c:v>
                </c:pt>
                <c:pt idx="82">
                  <c:v>4.3394914269433684</c:v>
                </c:pt>
                <c:pt idx="83">
                  <c:v>16.431773081174924</c:v>
                </c:pt>
                <c:pt idx="84">
                  <c:v>8.5755373895801768</c:v>
                </c:pt>
                <c:pt idx="85">
                  <c:v>-1.7085582918334694</c:v>
                </c:pt>
                <c:pt idx="86">
                  <c:v>-6.3878011066733507</c:v>
                </c:pt>
                <c:pt idx="87">
                  <c:v>-3.9471729060599046</c:v>
                </c:pt>
                <c:pt idx="88">
                  <c:v>5.3889079218633924</c:v>
                </c:pt>
                <c:pt idx="89">
                  <c:v>4.9768524373951095</c:v>
                </c:pt>
                <c:pt idx="90">
                  <c:v>-6.3846492050899997</c:v>
                </c:pt>
                <c:pt idx="91">
                  <c:v>-19.403085214133398</c:v>
                </c:pt>
                <c:pt idx="92">
                  <c:v>-36.99738641774502</c:v>
                </c:pt>
                <c:pt idx="93">
                  <c:v>-44.481292169228254</c:v>
                </c:pt>
                <c:pt idx="94">
                  <c:v>-59.500327519889993</c:v>
                </c:pt>
                <c:pt idx="95">
                  <c:v>-57.797796859170035</c:v>
                </c:pt>
                <c:pt idx="96">
                  <c:v>-22.203471289866457</c:v>
                </c:pt>
                <c:pt idx="97">
                  <c:v>-10.240349106076565</c:v>
                </c:pt>
                <c:pt idx="98">
                  <c:v>3.4211181558016506</c:v>
                </c:pt>
                <c:pt idx="99">
                  <c:v>3.4211181558016506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72-4088-906D-5DCBA61DE9A3}"/>
            </c:ext>
          </c:extLst>
        </c:ser>
        <c:ser>
          <c:idx val="5"/>
          <c:order val="5"/>
          <c:tx>
            <c:strRef>
              <c:f>'FBS vs FBS'!$K$1</c:f>
              <c:strCache>
                <c:ptCount val="1"/>
                <c:pt idx="0">
                  <c:v>F10 diff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'FBS vs FBS'!$A$2:$A$101</c:f>
              <c:numCache>
                <c:formatCode>0.0</c:formatCode>
                <c:ptCount val="100"/>
                <c:pt idx="0">
                  <c:v>0</c:v>
                </c:pt>
                <c:pt idx="1">
                  <c:v>1.01010101010101E-2</c:v>
                </c:pt>
                <c:pt idx="2">
                  <c:v>2.02020202020202E-2</c:v>
                </c:pt>
                <c:pt idx="3">
                  <c:v>3.03030303030303E-2</c:v>
                </c:pt>
                <c:pt idx="4">
                  <c:v>4.0404040404040401E-2</c:v>
                </c:pt>
                <c:pt idx="5">
                  <c:v>5.0505050505050497E-2</c:v>
                </c:pt>
                <c:pt idx="6">
                  <c:v>6.0606060606060601E-2</c:v>
                </c:pt>
                <c:pt idx="7">
                  <c:v>7.0707070707070704E-2</c:v>
                </c:pt>
                <c:pt idx="8">
                  <c:v>8.0808080808080801E-2</c:v>
                </c:pt>
                <c:pt idx="9">
                  <c:v>9.0909090909090898E-2</c:v>
                </c:pt>
                <c:pt idx="10">
                  <c:v>0.10101010101010099</c:v>
                </c:pt>
                <c:pt idx="11">
                  <c:v>0.11111111111111099</c:v>
                </c:pt>
                <c:pt idx="12">
                  <c:v>0.12121212121212099</c:v>
                </c:pt>
                <c:pt idx="13">
                  <c:v>0.13131313131313099</c:v>
                </c:pt>
                <c:pt idx="14">
                  <c:v>0.14141414141414099</c:v>
                </c:pt>
                <c:pt idx="15">
                  <c:v>0.15151515151515199</c:v>
                </c:pt>
                <c:pt idx="16">
                  <c:v>0.16161616161616199</c:v>
                </c:pt>
                <c:pt idx="17">
                  <c:v>0.17171717171717199</c:v>
                </c:pt>
                <c:pt idx="18">
                  <c:v>0.18181818181818199</c:v>
                </c:pt>
                <c:pt idx="19">
                  <c:v>0.19191919191919199</c:v>
                </c:pt>
                <c:pt idx="20">
                  <c:v>0.20202020202020199</c:v>
                </c:pt>
                <c:pt idx="21">
                  <c:v>0.21212121212121199</c:v>
                </c:pt>
                <c:pt idx="22">
                  <c:v>0.22222222222222199</c:v>
                </c:pt>
                <c:pt idx="23">
                  <c:v>0.23232323232323199</c:v>
                </c:pt>
                <c:pt idx="24">
                  <c:v>0.24242424242424199</c:v>
                </c:pt>
                <c:pt idx="25">
                  <c:v>0.25252525252525299</c:v>
                </c:pt>
                <c:pt idx="26">
                  <c:v>0.26262626262626299</c:v>
                </c:pt>
                <c:pt idx="27">
                  <c:v>0.27272727272727298</c:v>
                </c:pt>
                <c:pt idx="28">
                  <c:v>0.28282828282828298</c:v>
                </c:pt>
                <c:pt idx="29">
                  <c:v>0.29292929292929298</c:v>
                </c:pt>
                <c:pt idx="30">
                  <c:v>0.30303030303030298</c:v>
                </c:pt>
                <c:pt idx="31">
                  <c:v>0.31313131313131298</c:v>
                </c:pt>
                <c:pt idx="32">
                  <c:v>0.32323232323232298</c:v>
                </c:pt>
                <c:pt idx="33">
                  <c:v>0.33333333333333298</c:v>
                </c:pt>
                <c:pt idx="34">
                  <c:v>0.34343434343434298</c:v>
                </c:pt>
                <c:pt idx="35">
                  <c:v>0.35353535353535398</c:v>
                </c:pt>
                <c:pt idx="36">
                  <c:v>0.36363636363636398</c:v>
                </c:pt>
                <c:pt idx="37">
                  <c:v>0.37373737373737398</c:v>
                </c:pt>
                <c:pt idx="38">
                  <c:v>0.38383838383838398</c:v>
                </c:pt>
                <c:pt idx="39">
                  <c:v>0.39393939393939398</c:v>
                </c:pt>
                <c:pt idx="40">
                  <c:v>0.40404040404040398</c:v>
                </c:pt>
                <c:pt idx="41">
                  <c:v>0.41414141414141398</c:v>
                </c:pt>
                <c:pt idx="42">
                  <c:v>0.42424242424242398</c:v>
                </c:pt>
                <c:pt idx="43">
                  <c:v>0.43434343434343398</c:v>
                </c:pt>
                <c:pt idx="44">
                  <c:v>0.44444444444444398</c:v>
                </c:pt>
                <c:pt idx="45">
                  <c:v>0.45454545454545497</c:v>
                </c:pt>
                <c:pt idx="46">
                  <c:v>0.46464646464646497</c:v>
                </c:pt>
                <c:pt idx="47">
                  <c:v>0.47474747474747497</c:v>
                </c:pt>
                <c:pt idx="48">
                  <c:v>0.48484848484848497</c:v>
                </c:pt>
                <c:pt idx="49">
                  <c:v>0.49494949494949497</c:v>
                </c:pt>
                <c:pt idx="50">
                  <c:v>0.50505050505050497</c:v>
                </c:pt>
                <c:pt idx="51">
                  <c:v>0.51515151515151503</c:v>
                </c:pt>
                <c:pt idx="52">
                  <c:v>0.52525252525252497</c:v>
                </c:pt>
                <c:pt idx="53">
                  <c:v>0.53535353535353503</c:v>
                </c:pt>
                <c:pt idx="54">
                  <c:v>0.54545454545454497</c:v>
                </c:pt>
                <c:pt idx="55">
                  <c:v>0.55555555555555602</c:v>
                </c:pt>
                <c:pt idx="56">
                  <c:v>0.56565656565656597</c:v>
                </c:pt>
                <c:pt idx="57">
                  <c:v>0.57575757575757602</c:v>
                </c:pt>
                <c:pt idx="58">
                  <c:v>0.58585858585858597</c:v>
                </c:pt>
                <c:pt idx="59">
                  <c:v>0.59595959595959602</c:v>
                </c:pt>
                <c:pt idx="60">
                  <c:v>0.60606060606060597</c:v>
                </c:pt>
                <c:pt idx="61">
                  <c:v>0.61616161616161602</c:v>
                </c:pt>
                <c:pt idx="62">
                  <c:v>0.62626262626262597</c:v>
                </c:pt>
                <c:pt idx="63">
                  <c:v>0.63636363636363602</c:v>
                </c:pt>
                <c:pt idx="64">
                  <c:v>0.64646464646464696</c:v>
                </c:pt>
                <c:pt idx="65">
                  <c:v>0.65656565656565702</c:v>
                </c:pt>
                <c:pt idx="66">
                  <c:v>0.66666666666666696</c:v>
                </c:pt>
                <c:pt idx="67">
                  <c:v>0.67676767676767702</c:v>
                </c:pt>
                <c:pt idx="68">
                  <c:v>0.68686868686868696</c:v>
                </c:pt>
                <c:pt idx="69">
                  <c:v>0.69696969696969702</c:v>
                </c:pt>
                <c:pt idx="70">
                  <c:v>0.70707070707070696</c:v>
                </c:pt>
                <c:pt idx="71">
                  <c:v>0.71717171717171702</c:v>
                </c:pt>
                <c:pt idx="72">
                  <c:v>0.72727272727272696</c:v>
                </c:pt>
                <c:pt idx="73">
                  <c:v>0.73737373737373701</c:v>
                </c:pt>
                <c:pt idx="74">
                  <c:v>0.74747474747474796</c:v>
                </c:pt>
                <c:pt idx="75">
                  <c:v>0.75757575757575801</c:v>
                </c:pt>
                <c:pt idx="76">
                  <c:v>0.76767676767676796</c:v>
                </c:pt>
                <c:pt idx="77">
                  <c:v>0.77777777777777801</c:v>
                </c:pt>
                <c:pt idx="78">
                  <c:v>0.78787878787878796</c:v>
                </c:pt>
                <c:pt idx="79">
                  <c:v>0.79797979797979801</c:v>
                </c:pt>
                <c:pt idx="80">
                  <c:v>0.80808080808080796</c:v>
                </c:pt>
                <c:pt idx="81">
                  <c:v>0.81818181818181801</c:v>
                </c:pt>
                <c:pt idx="82">
                  <c:v>0.82828282828282795</c:v>
                </c:pt>
                <c:pt idx="83">
                  <c:v>0.83838383838383801</c:v>
                </c:pt>
                <c:pt idx="84">
                  <c:v>0.84848484848484895</c:v>
                </c:pt>
                <c:pt idx="85">
                  <c:v>0.85858585858585901</c:v>
                </c:pt>
                <c:pt idx="86">
                  <c:v>0.86868686868686895</c:v>
                </c:pt>
                <c:pt idx="87">
                  <c:v>0.87878787878787901</c:v>
                </c:pt>
                <c:pt idx="88">
                  <c:v>0.88888888888888895</c:v>
                </c:pt>
                <c:pt idx="89">
                  <c:v>0.89898989898989901</c:v>
                </c:pt>
                <c:pt idx="90">
                  <c:v>0.90909090909090895</c:v>
                </c:pt>
                <c:pt idx="91">
                  <c:v>0.919191919191919</c:v>
                </c:pt>
                <c:pt idx="92">
                  <c:v>0.92929292929292895</c:v>
                </c:pt>
                <c:pt idx="93">
                  <c:v>0.939393939393939</c:v>
                </c:pt>
                <c:pt idx="94">
                  <c:v>0.94949494949494995</c:v>
                </c:pt>
                <c:pt idx="95">
                  <c:v>0.95959595959596</c:v>
                </c:pt>
                <c:pt idx="96">
                  <c:v>0.96969696969696995</c:v>
                </c:pt>
                <c:pt idx="97">
                  <c:v>0.97979797979798</c:v>
                </c:pt>
                <c:pt idx="98">
                  <c:v>0.98989898989898994</c:v>
                </c:pt>
                <c:pt idx="99">
                  <c:v>1</c:v>
                </c:pt>
              </c:numCache>
            </c:numRef>
          </c:xVal>
          <c:yVal>
            <c:numRef>
              <c:f>'FBS vs FBS'!$AJ$2:$AJ$101</c:f>
              <c:numCache>
                <c:formatCode>0.00</c:formatCode>
                <c:ptCount val="100"/>
                <c:pt idx="0">
                  <c:v>-8.8921713677800653</c:v>
                </c:pt>
                <c:pt idx="1">
                  <c:v>-8.8921713677800653</c:v>
                </c:pt>
                <c:pt idx="2">
                  <c:v>7.4846363033284433</c:v>
                </c:pt>
                <c:pt idx="3">
                  <c:v>5.9296209074150283</c:v>
                </c:pt>
                <c:pt idx="4">
                  <c:v>-3.4281019035452118</c:v>
                </c:pt>
                <c:pt idx="5">
                  <c:v>-14.229313928806732</c:v>
                </c:pt>
                <c:pt idx="6">
                  <c:v>-7.3327254252317289</c:v>
                </c:pt>
                <c:pt idx="7">
                  <c:v>3.8642109441516368</c:v>
                </c:pt>
                <c:pt idx="8">
                  <c:v>13.929447219286658</c:v>
                </c:pt>
                <c:pt idx="9">
                  <c:v>29.438064954141737</c:v>
                </c:pt>
                <c:pt idx="10">
                  <c:v>37.176335156618507</c:v>
                </c:pt>
                <c:pt idx="11">
                  <c:v>43.289619156873187</c:v>
                </c:pt>
                <c:pt idx="12">
                  <c:v>43.509369685878255</c:v>
                </c:pt>
                <c:pt idx="13">
                  <c:v>42.656269573484906</c:v>
                </c:pt>
                <c:pt idx="14">
                  <c:v>39.236650686471648</c:v>
                </c:pt>
                <c:pt idx="15">
                  <c:v>40.537176599353188</c:v>
                </c:pt>
                <c:pt idx="16">
                  <c:v>45.003912343790034</c:v>
                </c:pt>
                <c:pt idx="17">
                  <c:v>51.175683633246535</c:v>
                </c:pt>
                <c:pt idx="18">
                  <c:v>51.621913089743202</c:v>
                </c:pt>
                <c:pt idx="19">
                  <c:v>48.731231873095112</c:v>
                </c:pt>
                <c:pt idx="20">
                  <c:v>42.932765457073401</c:v>
                </c:pt>
                <c:pt idx="21">
                  <c:v>30.864972232496712</c:v>
                </c:pt>
                <c:pt idx="22">
                  <c:v>29.848409480709961</c:v>
                </c:pt>
                <c:pt idx="23">
                  <c:v>39.073641141850203</c:v>
                </c:pt>
                <c:pt idx="24">
                  <c:v>59.947999607556767</c:v>
                </c:pt>
                <c:pt idx="25">
                  <c:v>81.092545168165088</c:v>
                </c:pt>
                <c:pt idx="26">
                  <c:v>101.19776669052499</c:v>
                </c:pt>
                <c:pt idx="27">
                  <c:v>130.26029240017988</c:v>
                </c:pt>
                <c:pt idx="28">
                  <c:v>157.07735425605165</c:v>
                </c:pt>
                <c:pt idx="29">
                  <c:v>168.59081710488522</c:v>
                </c:pt>
                <c:pt idx="30">
                  <c:v>176.66284972955327</c:v>
                </c:pt>
                <c:pt idx="31">
                  <c:v>175.22982491282505</c:v>
                </c:pt>
                <c:pt idx="32">
                  <c:v>175.21784838609187</c:v>
                </c:pt>
                <c:pt idx="33">
                  <c:v>177.85282447688314</c:v>
                </c:pt>
                <c:pt idx="34">
                  <c:v>172.14282687173659</c:v>
                </c:pt>
                <c:pt idx="35">
                  <c:v>168.48306432074992</c:v>
                </c:pt>
                <c:pt idx="36">
                  <c:v>159.12885901921004</c:v>
                </c:pt>
                <c:pt idx="37">
                  <c:v>155.5096540392185</c:v>
                </c:pt>
                <c:pt idx="38">
                  <c:v>152.22216464169173</c:v>
                </c:pt>
                <c:pt idx="39">
                  <c:v>130.3159466932434</c:v>
                </c:pt>
                <c:pt idx="40">
                  <c:v>93.346115590028376</c:v>
                </c:pt>
                <c:pt idx="41">
                  <c:v>78.07828844253163</c:v>
                </c:pt>
                <c:pt idx="42">
                  <c:v>70.494633251753157</c:v>
                </c:pt>
                <c:pt idx="43">
                  <c:v>62.764472138704832</c:v>
                </c:pt>
                <c:pt idx="44">
                  <c:v>38.641955341880248</c:v>
                </c:pt>
                <c:pt idx="45">
                  <c:v>14.908095634278425</c:v>
                </c:pt>
                <c:pt idx="46">
                  <c:v>16.593785702883224</c:v>
                </c:pt>
                <c:pt idx="47">
                  <c:v>35.153034385994943</c:v>
                </c:pt>
                <c:pt idx="48">
                  <c:v>43.354900442536746</c:v>
                </c:pt>
                <c:pt idx="49">
                  <c:v>23.757868392986666</c:v>
                </c:pt>
                <c:pt idx="50">
                  <c:v>-62.157154038662952</c:v>
                </c:pt>
                <c:pt idx="51">
                  <c:v>-59.949180426958264</c:v>
                </c:pt>
                <c:pt idx="52">
                  <c:v>-49.607220742164827</c:v>
                </c:pt>
                <c:pt idx="53">
                  <c:v>-75.179223484761678</c:v>
                </c:pt>
                <c:pt idx="54">
                  <c:v>-98.391496601746667</c:v>
                </c:pt>
                <c:pt idx="55">
                  <c:v>-100.5867936812665</c:v>
                </c:pt>
                <c:pt idx="56">
                  <c:v>-70.4056432241332</c:v>
                </c:pt>
                <c:pt idx="57">
                  <c:v>-54.103567906365015</c:v>
                </c:pt>
                <c:pt idx="58">
                  <c:v>-38.185021276219913</c:v>
                </c:pt>
                <c:pt idx="59">
                  <c:v>-8.1500645111282211</c:v>
                </c:pt>
                <c:pt idx="60">
                  <c:v>2.1155598283257859E-2</c:v>
                </c:pt>
                <c:pt idx="61">
                  <c:v>15.186549974306672</c:v>
                </c:pt>
                <c:pt idx="62">
                  <c:v>26.719448793975062</c:v>
                </c:pt>
                <c:pt idx="63">
                  <c:v>46.806566853943423</c:v>
                </c:pt>
                <c:pt idx="64">
                  <c:v>61.265337392363335</c:v>
                </c:pt>
                <c:pt idx="65">
                  <c:v>46.277689278128264</c:v>
                </c:pt>
                <c:pt idx="66">
                  <c:v>50.966312367070032</c:v>
                </c:pt>
                <c:pt idx="67">
                  <c:v>60.019564495428313</c:v>
                </c:pt>
                <c:pt idx="68">
                  <c:v>34.519882142813231</c:v>
                </c:pt>
                <c:pt idx="69">
                  <c:v>22.07280887857155</c:v>
                </c:pt>
                <c:pt idx="70">
                  <c:v>10.329114102571566</c:v>
                </c:pt>
                <c:pt idx="71">
                  <c:v>8.2858924954098256</c:v>
                </c:pt>
                <c:pt idx="72">
                  <c:v>13.431961179761629</c:v>
                </c:pt>
                <c:pt idx="73">
                  <c:v>2.6176706427518184</c:v>
                </c:pt>
                <c:pt idx="74">
                  <c:v>10.338985319271615</c:v>
                </c:pt>
                <c:pt idx="75">
                  <c:v>8.4630843021500368</c:v>
                </c:pt>
                <c:pt idx="76">
                  <c:v>-31.616633631142463</c:v>
                </c:pt>
                <c:pt idx="77">
                  <c:v>-20.96223717817179</c:v>
                </c:pt>
                <c:pt idx="78">
                  <c:v>-12.238470406129977</c:v>
                </c:pt>
                <c:pt idx="79">
                  <c:v>-18.733525174941633</c:v>
                </c:pt>
                <c:pt idx="80">
                  <c:v>-13.280437832311691</c:v>
                </c:pt>
                <c:pt idx="81">
                  <c:v>-5.7663531008847713</c:v>
                </c:pt>
                <c:pt idx="82">
                  <c:v>-8.7514739849465286</c:v>
                </c:pt>
                <c:pt idx="83">
                  <c:v>-7.2686218184951485</c:v>
                </c:pt>
                <c:pt idx="84">
                  <c:v>-5.3158230480198654</c:v>
                </c:pt>
                <c:pt idx="85">
                  <c:v>-3.1281157891435214</c:v>
                </c:pt>
                <c:pt idx="86">
                  <c:v>-10.017052709133395</c:v>
                </c:pt>
                <c:pt idx="87">
                  <c:v>-0.33941302531002293</c:v>
                </c:pt>
                <c:pt idx="88">
                  <c:v>-13.55137016112667</c:v>
                </c:pt>
                <c:pt idx="89">
                  <c:v>-32.269883491365022</c:v>
                </c:pt>
                <c:pt idx="90">
                  <c:v>-28.243993128780062</c:v>
                </c:pt>
                <c:pt idx="91">
                  <c:v>-34.40297773202326</c:v>
                </c:pt>
                <c:pt idx="92">
                  <c:v>-39.856666566455033</c:v>
                </c:pt>
                <c:pt idx="93">
                  <c:v>-41.319249950238373</c:v>
                </c:pt>
                <c:pt idx="94">
                  <c:v>-41.411445979249947</c:v>
                </c:pt>
                <c:pt idx="95">
                  <c:v>-43.879664658340062</c:v>
                </c:pt>
                <c:pt idx="96">
                  <c:v>-77.495239013906485</c:v>
                </c:pt>
                <c:pt idx="97">
                  <c:v>-79.27033261251654</c:v>
                </c:pt>
                <c:pt idx="98">
                  <c:v>-53.344505242678224</c:v>
                </c:pt>
                <c:pt idx="99">
                  <c:v>-53.344505242678224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972-4088-906D-5DCBA61DE9A3}"/>
            </c:ext>
          </c:extLst>
        </c:ser>
        <c:ser>
          <c:idx val="6"/>
          <c:order val="6"/>
          <c:tx>
            <c:strRef>
              <c:f>'FBS vs FBS'!$L$1</c:f>
              <c:strCache>
                <c:ptCount val="1"/>
                <c:pt idx="0">
                  <c:v>F14 diff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'FBS vs FBS'!$A$2:$A$101</c:f>
              <c:numCache>
                <c:formatCode>0.0</c:formatCode>
                <c:ptCount val="100"/>
                <c:pt idx="0">
                  <c:v>0</c:v>
                </c:pt>
                <c:pt idx="1">
                  <c:v>1.01010101010101E-2</c:v>
                </c:pt>
                <c:pt idx="2">
                  <c:v>2.02020202020202E-2</c:v>
                </c:pt>
                <c:pt idx="3">
                  <c:v>3.03030303030303E-2</c:v>
                </c:pt>
                <c:pt idx="4">
                  <c:v>4.0404040404040401E-2</c:v>
                </c:pt>
                <c:pt idx="5">
                  <c:v>5.0505050505050497E-2</c:v>
                </c:pt>
                <c:pt idx="6">
                  <c:v>6.0606060606060601E-2</c:v>
                </c:pt>
                <c:pt idx="7">
                  <c:v>7.0707070707070704E-2</c:v>
                </c:pt>
                <c:pt idx="8">
                  <c:v>8.0808080808080801E-2</c:v>
                </c:pt>
                <c:pt idx="9">
                  <c:v>9.0909090909090898E-2</c:v>
                </c:pt>
                <c:pt idx="10">
                  <c:v>0.10101010101010099</c:v>
                </c:pt>
                <c:pt idx="11">
                  <c:v>0.11111111111111099</c:v>
                </c:pt>
                <c:pt idx="12">
                  <c:v>0.12121212121212099</c:v>
                </c:pt>
                <c:pt idx="13">
                  <c:v>0.13131313131313099</c:v>
                </c:pt>
                <c:pt idx="14">
                  <c:v>0.14141414141414099</c:v>
                </c:pt>
                <c:pt idx="15">
                  <c:v>0.15151515151515199</c:v>
                </c:pt>
                <c:pt idx="16">
                  <c:v>0.16161616161616199</c:v>
                </c:pt>
                <c:pt idx="17">
                  <c:v>0.17171717171717199</c:v>
                </c:pt>
                <c:pt idx="18">
                  <c:v>0.18181818181818199</c:v>
                </c:pt>
                <c:pt idx="19">
                  <c:v>0.19191919191919199</c:v>
                </c:pt>
                <c:pt idx="20">
                  <c:v>0.20202020202020199</c:v>
                </c:pt>
                <c:pt idx="21">
                  <c:v>0.21212121212121199</c:v>
                </c:pt>
                <c:pt idx="22">
                  <c:v>0.22222222222222199</c:v>
                </c:pt>
                <c:pt idx="23">
                  <c:v>0.23232323232323199</c:v>
                </c:pt>
                <c:pt idx="24">
                  <c:v>0.24242424242424199</c:v>
                </c:pt>
                <c:pt idx="25">
                  <c:v>0.25252525252525299</c:v>
                </c:pt>
                <c:pt idx="26">
                  <c:v>0.26262626262626299</c:v>
                </c:pt>
                <c:pt idx="27">
                  <c:v>0.27272727272727298</c:v>
                </c:pt>
                <c:pt idx="28">
                  <c:v>0.28282828282828298</c:v>
                </c:pt>
                <c:pt idx="29">
                  <c:v>0.29292929292929298</c:v>
                </c:pt>
                <c:pt idx="30">
                  <c:v>0.30303030303030298</c:v>
                </c:pt>
                <c:pt idx="31">
                  <c:v>0.31313131313131298</c:v>
                </c:pt>
                <c:pt idx="32">
                  <c:v>0.32323232323232298</c:v>
                </c:pt>
                <c:pt idx="33">
                  <c:v>0.33333333333333298</c:v>
                </c:pt>
                <c:pt idx="34">
                  <c:v>0.34343434343434298</c:v>
                </c:pt>
                <c:pt idx="35">
                  <c:v>0.35353535353535398</c:v>
                </c:pt>
                <c:pt idx="36">
                  <c:v>0.36363636363636398</c:v>
                </c:pt>
                <c:pt idx="37">
                  <c:v>0.37373737373737398</c:v>
                </c:pt>
                <c:pt idx="38">
                  <c:v>0.38383838383838398</c:v>
                </c:pt>
                <c:pt idx="39">
                  <c:v>0.39393939393939398</c:v>
                </c:pt>
                <c:pt idx="40">
                  <c:v>0.40404040404040398</c:v>
                </c:pt>
                <c:pt idx="41">
                  <c:v>0.41414141414141398</c:v>
                </c:pt>
                <c:pt idx="42">
                  <c:v>0.42424242424242398</c:v>
                </c:pt>
                <c:pt idx="43">
                  <c:v>0.43434343434343398</c:v>
                </c:pt>
                <c:pt idx="44">
                  <c:v>0.44444444444444398</c:v>
                </c:pt>
                <c:pt idx="45">
                  <c:v>0.45454545454545497</c:v>
                </c:pt>
                <c:pt idx="46">
                  <c:v>0.46464646464646497</c:v>
                </c:pt>
                <c:pt idx="47">
                  <c:v>0.47474747474747497</c:v>
                </c:pt>
                <c:pt idx="48">
                  <c:v>0.48484848484848497</c:v>
                </c:pt>
                <c:pt idx="49">
                  <c:v>0.49494949494949497</c:v>
                </c:pt>
                <c:pt idx="50">
                  <c:v>0.50505050505050497</c:v>
                </c:pt>
                <c:pt idx="51">
                  <c:v>0.51515151515151503</c:v>
                </c:pt>
                <c:pt idx="52">
                  <c:v>0.52525252525252497</c:v>
                </c:pt>
                <c:pt idx="53">
                  <c:v>0.53535353535353503</c:v>
                </c:pt>
                <c:pt idx="54">
                  <c:v>0.54545454545454497</c:v>
                </c:pt>
                <c:pt idx="55">
                  <c:v>0.55555555555555602</c:v>
                </c:pt>
                <c:pt idx="56">
                  <c:v>0.56565656565656597</c:v>
                </c:pt>
                <c:pt idx="57">
                  <c:v>0.57575757575757602</c:v>
                </c:pt>
                <c:pt idx="58">
                  <c:v>0.58585858585858597</c:v>
                </c:pt>
                <c:pt idx="59">
                  <c:v>0.59595959595959602</c:v>
                </c:pt>
                <c:pt idx="60">
                  <c:v>0.60606060606060597</c:v>
                </c:pt>
                <c:pt idx="61">
                  <c:v>0.61616161616161602</c:v>
                </c:pt>
                <c:pt idx="62">
                  <c:v>0.62626262626262597</c:v>
                </c:pt>
                <c:pt idx="63">
                  <c:v>0.63636363636363602</c:v>
                </c:pt>
                <c:pt idx="64">
                  <c:v>0.64646464646464696</c:v>
                </c:pt>
                <c:pt idx="65">
                  <c:v>0.65656565656565702</c:v>
                </c:pt>
                <c:pt idx="66">
                  <c:v>0.66666666666666696</c:v>
                </c:pt>
                <c:pt idx="67">
                  <c:v>0.67676767676767702</c:v>
                </c:pt>
                <c:pt idx="68">
                  <c:v>0.68686868686868696</c:v>
                </c:pt>
                <c:pt idx="69">
                  <c:v>0.69696969696969702</c:v>
                </c:pt>
                <c:pt idx="70">
                  <c:v>0.70707070707070696</c:v>
                </c:pt>
                <c:pt idx="71">
                  <c:v>0.71717171717171702</c:v>
                </c:pt>
                <c:pt idx="72">
                  <c:v>0.72727272727272696</c:v>
                </c:pt>
                <c:pt idx="73">
                  <c:v>0.73737373737373701</c:v>
                </c:pt>
                <c:pt idx="74">
                  <c:v>0.74747474747474796</c:v>
                </c:pt>
                <c:pt idx="75">
                  <c:v>0.75757575757575801</c:v>
                </c:pt>
                <c:pt idx="76">
                  <c:v>0.76767676767676796</c:v>
                </c:pt>
                <c:pt idx="77">
                  <c:v>0.77777777777777801</c:v>
                </c:pt>
                <c:pt idx="78">
                  <c:v>0.78787878787878796</c:v>
                </c:pt>
                <c:pt idx="79">
                  <c:v>0.79797979797979801</c:v>
                </c:pt>
                <c:pt idx="80">
                  <c:v>0.80808080808080796</c:v>
                </c:pt>
                <c:pt idx="81">
                  <c:v>0.81818181818181801</c:v>
                </c:pt>
                <c:pt idx="82">
                  <c:v>0.82828282828282795</c:v>
                </c:pt>
                <c:pt idx="83">
                  <c:v>0.83838383838383801</c:v>
                </c:pt>
                <c:pt idx="84">
                  <c:v>0.84848484848484895</c:v>
                </c:pt>
                <c:pt idx="85">
                  <c:v>0.85858585858585901</c:v>
                </c:pt>
                <c:pt idx="86">
                  <c:v>0.86868686868686895</c:v>
                </c:pt>
                <c:pt idx="87">
                  <c:v>0.87878787878787901</c:v>
                </c:pt>
                <c:pt idx="88">
                  <c:v>0.88888888888888895</c:v>
                </c:pt>
                <c:pt idx="89">
                  <c:v>0.89898989898989901</c:v>
                </c:pt>
                <c:pt idx="90">
                  <c:v>0.90909090909090895</c:v>
                </c:pt>
                <c:pt idx="91">
                  <c:v>0.919191919191919</c:v>
                </c:pt>
                <c:pt idx="92">
                  <c:v>0.92929292929292895</c:v>
                </c:pt>
                <c:pt idx="93">
                  <c:v>0.939393939393939</c:v>
                </c:pt>
                <c:pt idx="94">
                  <c:v>0.94949494949494995</c:v>
                </c:pt>
                <c:pt idx="95">
                  <c:v>0.95959595959596</c:v>
                </c:pt>
                <c:pt idx="96">
                  <c:v>0.96969696969696995</c:v>
                </c:pt>
                <c:pt idx="97">
                  <c:v>0.97979797979798</c:v>
                </c:pt>
                <c:pt idx="98">
                  <c:v>0.98989898989898994</c:v>
                </c:pt>
                <c:pt idx="99">
                  <c:v>1</c:v>
                </c:pt>
              </c:numCache>
            </c:numRef>
          </c:xVal>
          <c:yVal>
            <c:numRef>
              <c:f>'FBS vs FBS'!$AK$2:$AK$101</c:f>
              <c:numCache>
                <c:formatCode>0.00</c:formatCode>
                <c:ptCount val="100"/>
                <c:pt idx="0">
                  <c:v>14.554200324250019</c:v>
                </c:pt>
                <c:pt idx="1">
                  <c:v>14.554200324250019</c:v>
                </c:pt>
                <c:pt idx="2">
                  <c:v>5.5579238282884944</c:v>
                </c:pt>
                <c:pt idx="3">
                  <c:v>1.4432404359249631</c:v>
                </c:pt>
                <c:pt idx="4">
                  <c:v>1.0273160597848801</c:v>
                </c:pt>
                <c:pt idx="5">
                  <c:v>1.7452676055431766</c:v>
                </c:pt>
                <c:pt idx="6">
                  <c:v>-1.4988881069816671</c:v>
                </c:pt>
                <c:pt idx="7">
                  <c:v>-3.1301200803882239</c:v>
                </c:pt>
                <c:pt idx="8">
                  <c:v>-7.1642019716632603</c:v>
                </c:pt>
                <c:pt idx="9">
                  <c:v>-10.909364646048289</c:v>
                </c:pt>
                <c:pt idx="10">
                  <c:v>-12.033624157271561</c:v>
                </c:pt>
                <c:pt idx="11">
                  <c:v>-18.498074520196724</c:v>
                </c:pt>
                <c:pt idx="12">
                  <c:v>-24.126449126391663</c:v>
                </c:pt>
                <c:pt idx="13">
                  <c:v>-27.991395994934919</c:v>
                </c:pt>
                <c:pt idx="14">
                  <c:v>-32.551046668368372</c:v>
                </c:pt>
                <c:pt idx="15">
                  <c:v>-39.858576540016657</c:v>
                </c:pt>
                <c:pt idx="16">
                  <c:v>-49.711914285639978</c:v>
                </c:pt>
                <c:pt idx="17">
                  <c:v>-58.606604674523396</c:v>
                </c:pt>
                <c:pt idx="18">
                  <c:v>-60.528239529326811</c:v>
                </c:pt>
                <c:pt idx="19">
                  <c:v>-64.651132855984997</c:v>
                </c:pt>
                <c:pt idx="20">
                  <c:v>-68.835771927246697</c:v>
                </c:pt>
                <c:pt idx="21">
                  <c:v>-71.666555690733276</c:v>
                </c:pt>
                <c:pt idx="22">
                  <c:v>-77.054479011789908</c:v>
                </c:pt>
                <c:pt idx="23">
                  <c:v>-87.573658395029952</c:v>
                </c:pt>
                <c:pt idx="24">
                  <c:v>-98.229280785503079</c:v>
                </c:pt>
                <c:pt idx="25">
                  <c:v>-101.76265085405498</c:v>
                </c:pt>
                <c:pt idx="26">
                  <c:v>-104.30472022851495</c:v>
                </c:pt>
                <c:pt idx="27">
                  <c:v>-106.63706210126998</c:v>
                </c:pt>
                <c:pt idx="28">
                  <c:v>-105.83406693752841</c:v>
                </c:pt>
                <c:pt idx="29">
                  <c:v>-106.51019272436474</c:v>
                </c:pt>
                <c:pt idx="30">
                  <c:v>-106.47931441415676</c:v>
                </c:pt>
                <c:pt idx="31">
                  <c:v>-100.30476460090495</c:v>
                </c:pt>
                <c:pt idx="32">
                  <c:v>-94.873681282888128</c:v>
                </c:pt>
                <c:pt idx="33">
                  <c:v>-90.035727455616779</c:v>
                </c:pt>
                <c:pt idx="34">
                  <c:v>-85.312243752303402</c:v>
                </c:pt>
                <c:pt idx="35">
                  <c:v>-85.221368305140004</c:v>
                </c:pt>
                <c:pt idx="36">
                  <c:v>-81.142303527889908</c:v>
                </c:pt>
                <c:pt idx="37">
                  <c:v>-79.89468290196146</c:v>
                </c:pt>
                <c:pt idx="38">
                  <c:v>-75.820360128088168</c:v>
                </c:pt>
                <c:pt idx="39">
                  <c:v>-77.651378064816754</c:v>
                </c:pt>
                <c:pt idx="40">
                  <c:v>-77.924297743801617</c:v>
                </c:pt>
                <c:pt idx="41">
                  <c:v>-70.66476404318837</c:v>
                </c:pt>
                <c:pt idx="42">
                  <c:v>-55.644539649006674</c:v>
                </c:pt>
                <c:pt idx="43">
                  <c:v>-50.460952969134951</c:v>
                </c:pt>
                <c:pt idx="44">
                  <c:v>-26.701075863499909</c:v>
                </c:pt>
                <c:pt idx="45">
                  <c:v>-4.8820980210016387</c:v>
                </c:pt>
                <c:pt idx="46">
                  <c:v>4.3858000742532113</c:v>
                </c:pt>
                <c:pt idx="47">
                  <c:v>73.998399399374875</c:v>
                </c:pt>
                <c:pt idx="48">
                  <c:v>74.082970360916761</c:v>
                </c:pt>
                <c:pt idx="49">
                  <c:v>86.753324489066699</c:v>
                </c:pt>
                <c:pt idx="50">
                  <c:v>-93.203579228674016</c:v>
                </c:pt>
                <c:pt idx="51">
                  <c:v>-83.334248179828137</c:v>
                </c:pt>
                <c:pt idx="52">
                  <c:v>28.665286867725172</c:v>
                </c:pt>
                <c:pt idx="53">
                  <c:v>5.8544294500184151</c:v>
                </c:pt>
                <c:pt idx="54">
                  <c:v>18.936524974003532</c:v>
                </c:pt>
                <c:pt idx="55">
                  <c:v>-14.652530129136494</c:v>
                </c:pt>
                <c:pt idx="56">
                  <c:v>-23.187432105643211</c:v>
                </c:pt>
                <c:pt idx="57">
                  <c:v>-28.165582578515114</c:v>
                </c:pt>
                <c:pt idx="58">
                  <c:v>-50.012437012539863</c:v>
                </c:pt>
                <c:pt idx="59">
                  <c:v>-19.099085860378182</c:v>
                </c:pt>
                <c:pt idx="60">
                  <c:v>-13.658496088946549</c:v>
                </c:pt>
                <c:pt idx="61">
                  <c:v>-52.132777266323387</c:v>
                </c:pt>
                <c:pt idx="62">
                  <c:v>-7.6337474237147944</c:v>
                </c:pt>
                <c:pt idx="63">
                  <c:v>-10.323126804596541</c:v>
                </c:pt>
                <c:pt idx="64">
                  <c:v>-15.221961362876755</c:v>
                </c:pt>
                <c:pt idx="65">
                  <c:v>-11.834444350461581</c:v>
                </c:pt>
                <c:pt idx="66">
                  <c:v>-13.22235635921993</c:v>
                </c:pt>
                <c:pt idx="67">
                  <c:v>-14.461984842201673</c:v>
                </c:pt>
                <c:pt idx="68">
                  <c:v>-16.729265177296611</c:v>
                </c:pt>
                <c:pt idx="69">
                  <c:v>-12.652688590718299</c:v>
                </c:pt>
                <c:pt idx="70">
                  <c:v>-5.8865362632584493</c:v>
                </c:pt>
                <c:pt idx="71">
                  <c:v>2.956798451629993</c:v>
                </c:pt>
                <c:pt idx="72">
                  <c:v>8.5934933353516954</c:v>
                </c:pt>
                <c:pt idx="73">
                  <c:v>13.135699677701723</c:v>
                </c:pt>
                <c:pt idx="74">
                  <c:v>2.6957217808817404</c:v>
                </c:pt>
                <c:pt idx="75">
                  <c:v>-8.2174830549099624</c:v>
                </c:pt>
                <c:pt idx="76">
                  <c:v>2.6040903642485773</c:v>
                </c:pt>
                <c:pt idx="77">
                  <c:v>-0.55489839152187415</c:v>
                </c:pt>
                <c:pt idx="78">
                  <c:v>-17.359837799000047</c:v>
                </c:pt>
                <c:pt idx="79">
                  <c:v>-18.206279752151659</c:v>
                </c:pt>
                <c:pt idx="80">
                  <c:v>-9.0078452341215325</c:v>
                </c:pt>
                <c:pt idx="81">
                  <c:v>-3.2027499227649514</c:v>
                </c:pt>
                <c:pt idx="82">
                  <c:v>-4.2965309542264549</c:v>
                </c:pt>
                <c:pt idx="83">
                  <c:v>-2.0365832673651312</c:v>
                </c:pt>
                <c:pt idx="84">
                  <c:v>0.28296124692997182</c:v>
                </c:pt>
                <c:pt idx="85">
                  <c:v>6.6260667961964828</c:v>
                </c:pt>
                <c:pt idx="86">
                  <c:v>49.196825352106544</c:v>
                </c:pt>
                <c:pt idx="87">
                  <c:v>17.598778537270164</c:v>
                </c:pt>
                <c:pt idx="88">
                  <c:v>11.396545538193322</c:v>
                </c:pt>
                <c:pt idx="89">
                  <c:v>22.121518637294912</c:v>
                </c:pt>
                <c:pt idx="90">
                  <c:v>23.69063683045988</c:v>
                </c:pt>
                <c:pt idx="91">
                  <c:v>34.477734944846816</c:v>
                </c:pt>
                <c:pt idx="92">
                  <c:v>48.119126564704857</c:v>
                </c:pt>
                <c:pt idx="93">
                  <c:v>54.980436471111716</c:v>
                </c:pt>
                <c:pt idx="94">
                  <c:v>62.524481011590069</c:v>
                </c:pt>
                <c:pt idx="95">
                  <c:v>64.476765397369945</c:v>
                </c:pt>
                <c:pt idx="96">
                  <c:v>59.061603218823393</c:v>
                </c:pt>
                <c:pt idx="97">
                  <c:v>48.96759329479346</c:v>
                </c:pt>
                <c:pt idx="98">
                  <c:v>29.479037574441691</c:v>
                </c:pt>
                <c:pt idx="99">
                  <c:v>29.479037574441691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972-4088-906D-5DCBA61DE9A3}"/>
            </c:ext>
          </c:extLst>
        </c:ser>
        <c:ser>
          <c:idx val="7"/>
          <c:order val="7"/>
          <c:tx>
            <c:strRef>
              <c:f>'FBS vs FBS'!$M$1</c:f>
              <c:strCache>
                <c:ptCount val="1"/>
                <c:pt idx="0">
                  <c:v>F18 diff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'FBS vs FBS'!$A$2:$A$101</c:f>
              <c:numCache>
                <c:formatCode>0.0</c:formatCode>
                <c:ptCount val="100"/>
                <c:pt idx="0">
                  <c:v>0</c:v>
                </c:pt>
                <c:pt idx="1">
                  <c:v>1.01010101010101E-2</c:v>
                </c:pt>
                <c:pt idx="2">
                  <c:v>2.02020202020202E-2</c:v>
                </c:pt>
                <c:pt idx="3">
                  <c:v>3.03030303030303E-2</c:v>
                </c:pt>
                <c:pt idx="4">
                  <c:v>4.0404040404040401E-2</c:v>
                </c:pt>
                <c:pt idx="5">
                  <c:v>5.0505050505050497E-2</c:v>
                </c:pt>
                <c:pt idx="6">
                  <c:v>6.0606060606060601E-2</c:v>
                </c:pt>
                <c:pt idx="7">
                  <c:v>7.0707070707070704E-2</c:v>
                </c:pt>
                <c:pt idx="8">
                  <c:v>8.0808080808080801E-2</c:v>
                </c:pt>
                <c:pt idx="9">
                  <c:v>9.0909090909090898E-2</c:v>
                </c:pt>
                <c:pt idx="10">
                  <c:v>0.10101010101010099</c:v>
                </c:pt>
                <c:pt idx="11">
                  <c:v>0.11111111111111099</c:v>
                </c:pt>
                <c:pt idx="12">
                  <c:v>0.12121212121212099</c:v>
                </c:pt>
                <c:pt idx="13">
                  <c:v>0.13131313131313099</c:v>
                </c:pt>
                <c:pt idx="14">
                  <c:v>0.14141414141414099</c:v>
                </c:pt>
                <c:pt idx="15">
                  <c:v>0.15151515151515199</c:v>
                </c:pt>
                <c:pt idx="16">
                  <c:v>0.16161616161616199</c:v>
                </c:pt>
                <c:pt idx="17">
                  <c:v>0.17171717171717199</c:v>
                </c:pt>
                <c:pt idx="18">
                  <c:v>0.18181818181818199</c:v>
                </c:pt>
                <c:pt idx="19">
                  <c:v>0.19191919191919199</c:v>
                </c:pt>
                <c:pt idx="20">
                  <c:v>0.20202020202020199</c:v>
                </c:pt>
                <c:pt idx="21">
                  <c:v>0.21212121212121199</c:v>
                </c:pt>
                <c:pt idx="22">
                  <c:v>0.22222222222222199</c:v>
                </c:pt>
                <c:pt idx="23">
                  <c:v>0.23232323232323199</c:v>
                </c:pt>
                <c:pt idx="24">
                  <c:v>0.24242424242424199</c:v>
                </c:pt>
                <c:pt idx="25">
                  <c:v>0.25252525252525299</c:v>
                </c:pt>
                <c:pt idx="26">
                  <c:v>0.26262626262626299</c:v>
                </c:pt>
                <c:pt idx="27">
                  <c:v>0.27272727272727298</c:v>
                </c:pt>
                <c:pt idx="28">
                  <c:v>0.28282828282828298</c:v>
                </c:pt>
                <c:pt idx="29">
                  <c:v>0.29292929292929298</c:v>
                </c:pt>
                <c:pt idx="30">
                  <c:v>0.30303030303030298</c:v>
                </c:pt>
                <c:pt idx="31">
                  <c:v>0.31313131313131298</c:v>
                </c:pt>
                <c:pt idx="32">
                  <c:v>0.32323232323232298</c:v>
                </c:pt>
                <c:pt idx="33">
                  <c:v>0.33333333333333298</c:v>
                </c:pt>
                <c:pt idx="34">
                  <c:v>0.34343434343434298</c:v>
                </c:pt>
                <c:pt idx="35">
                  <c:v>0.35353535353535398</c:v>
                </c:pt>
                <c:pt idx="36">
                  <c:v>0.36363636363636398</c:v>
                </c:pt>
                <c:pt idx="37">
                  <c:v>0.37373737373737398</c:v>
                </c:pt>
                <c:pt idx="38">
                  <c:v>0.38383838383838398</c:v>
                </c:pt>
                <c:pt idx="39">
                  <c:v>0.39393939393939398</c:v>
                </c:pt>
                <c:pt idx="40">
                  <c:v>0.40404040404040398</c:v>
                </c:pt>
                <c:pt idx="41">
                  <c:v>0.41414141414141398</c:v>
                </c:pt>
                <c:pt idx="42">
                  <c:v>0.42424242424242398</c:v>
                </c:pt>
                <c:pt idx="43">
                  <c:v>0.43434343434343398</c:v>
                </c:pt>
                <c:pt idx="44">
                  <c:v>0.44444444444444398</c:v>
                </c:pt>
                <c:pt idx="45">
                  <c:v>0.45454545454545497</c:v>
                </c:pt>
                <c:pt idx="46">
                  <c:v>0.46464646464646497</c:v>
                </c:pt>
                <c:pt idx="47">
                  <c:v>0.47474747474747497</c:v>
                </c:pt>
                <c:pt idx="48">
                  <c:v>0.48484848484848497</c:v>
                </c:pt>
                <c:pt idx="49">
                  <c:v>0.49494949494949497</c:v>
                </c:pt>
                <c:pt idx="50">
                  <c:v>0.50505050505050497</c:v>
                </c:pt>
                <c:pt idx="51">
                  <c:v>0.51515151515151503</c:v>
                </c:pt>
                <c:pt idx="52">
                  <c:v>0.52525252525252497</c:v>
                </c:pt>
                <c:pt idx="53">
                  <c:v>0.53535353535353503</c:v>
                </c:pt>
                <c:pt idx="54">
                  <c:v>0.54545454545454497</c:v>
                </c:pt>
                <c:pt idx="55">
                  <c:v>0.55555555555555602</c:v>
                </c:pt>
                <c:pt idx="56">
                  <c:v>0.56565656565656597</c:v>
                </c:pt>
                <c:pt idx="57">
                  <c:v>0.57575757575757602</c:v>
                </c:pt>
                <c:pt idx="58">
                  <c:v>0.58585858585858597</c:v>
                </c:pt>
                <c:pt idx="59">
                  <c:v>0.59595959595959602</c:v>
                </c:pt>
                <c:pt idx="60">
                  <c:v>0.60606060606060597</c:v>
                </c:pt>
                <c:pt idx="61">
                  <c:v>0.61616161616161602</c:v>
                </c:pt>
                <c:pt idx="62">
                  <c:v>0.62626262626262597</c:v>
                </c:pt>
                <c:pt idx="63">
                  <c:v>0.63636363636363602</c:v>
                </c:pt>
                <c:pt idx="64">
                  <c:v>0.64646464646464696</c:v>
                </c:pt>
                <c:pt idx="65">
                  <c:v>0.65656565656565702</c:v>
                </c:pt>
                <c:pt idx="66">
                  <c:v>0.66666666666666696</c:v>
                </c:pt>
                <c:pt idx="67">
                  <c:v>0.67676767676767702</c:v>
                </c:pt>
                <c:pt idx="68">
                  <c:v>0.68686868686868696</c:v>
                </c:pt>
                <c:pt idx="69">
                  <c:v>0.69696969696969702</c:v>
                </c:pt>
                <c:pt idx="70">
                  <c:v>0.70707070707070696</c:v>
                </c:pt>
                <c:pt idx="71">
                  <c:v>0.71717171717171702</c:v>
                </c:pt>
                <c:pt idx="72">
                  <c:v>0.72727272727272696</c:v>
                </c:pt>
                <c:pt idx="73">
                  <c:v>0.73737373737373701</c:v>
                </c:pt>
                <c:pt idx="74">
                  <c:v>0.74747474747474796</c:v>
                </c:pt>
                <c:pt idx="75">
                  <c:v>0.75757575757575801</c:v>
                </c:pt>
                <c:pt idx="76">
                  <c:v>0.76767676767676796</c:v>
                </c:pt>
                <c:pt idx="77">
                  <c:v>0.77777777777777801</c:v>
                </c:pt>
                <c:pt idx="78">
                  <c:v>0.78787878787878796</c:v>
                </c:pt>
                <c:pt idx="79">
                  <c:v>0.79797979797979801</c:v>
                </c:pt>
                <c:pt idx="80">
                  <c:v>0.80808080808080796</c:v>
                </c:pt>
                <c:pt idx="81">
                  <c:v>0.81818181818181801</c:v>
                </c:pt>
                <c:pt idx="82">
                  <c:v>0.82828282828282795</c:v>
                </c:pt>
                <c:pt idx="83">
                  <c:v>0.83838383838383801</c:v>
                </c:pt>
                <c:pt idx="84">
                  <c:v>0.84848484848484895</c:v>
                </c:pt>
                <c:pt idx="85">
                  <c:v>0.85858585858585901</c:v>
                </c:pt>
                <c:pt idx="86">
                  <c:v>0.86868686868686895</c:v>
                </c:pt>
                <c:pt idx="87">
                  <c:v>0.87878787878787901</c:v>
                </c:pt>
                <c:pt idx="88">
                  <c:v>0.88888888888888895</c:v>
                </c:pt>
                <c:pt idx="89">
                  <c:v>0.89898989898989901</c:v>
                </c:pt>
                <c:pt idx="90">
                  <c:v>0.90909090909090895</c:v>
                </c:pt>
                <c:pt idx="91">
                  <c:v>0.919191919191919</c:v>
                </c:pt>
                <c:pt idx="92">
                  <c:v>0.92929292929292895</c:v>
                </c:pt>
                <c:pt idx="93">
                  <c:v>0.939393939393939</c:v>
                </c:pt>
                <c:pt idx="94">
                  <c:v>0.94949494949494995</c:v>
                </c:pt>
                <c:pt idx="95">
                  <c:v>0.95959595959596</c:v>
                </c:pt>
                <c:pt idx="96">
                  <c:v>0.96969696969696995</c:v>
                </c:pt>
                <c:pt idx="97">
                  <c:v>0.97979797979798</c:v>
                </c:pt>
                <c:pt idx="98">
                  <c:v>0.98989898989898994</c:v>
                </c:pt>
                <c:pt idx="99">
                  <c:v>1</c:v>
                </c:pt>
              </c:numCache>
            </c:numRef>
          </c:xVal>
          <c:yVal>
            <c:numRef>
              <c:f>'FBS vs FBS'!$AL$2:$AL$101</c:f>
              <c:numCache>
                <c:formatCode>0.00</c:formatCode>
                <c:ptCount val="100"/>
                <c:pt idx="0">
                  <c:v>-7.8141405764899901</c:v>
                </c:pt>
                <c:pt idx="1">
                  <c:v>-7.8141405764899901</c:v>
                </c:pt>
                <c:pt idx="2">
                  <c:v>-16.191613539051559</c:v>
                </c:pt>
                <c:pt idx="3">
                  <c:v>-13.224417291705095</c:v>
                </c:pt>
                <c:pt idx="4">
                  <c:v>-12.276697668635052</c:v>
                </c:pt>
                <c:pt idx="5">
                  <c:v>-8.3525587331666884</c:v>
                </c:pt>
                <c:pt idx="6">
                  <c:v>-5.9343493304618278</c:v>
                </c:pt>
                <c:pt idx="7">
                  <c:v>-4.7332685789583593</c:v>
                </c:pt>
                <c:pt idx="8">
                  <c:v>-2.7848627128532826</c:v>
                </c:pt>
                <c:pt idx="9">
                  <c:v>-2.6914989355582293</c:v>
                </c:pt>
                <c:pt idx="10">
                  <c:v>-0.88916451206159763</c:v>
                </c:pt>
                <c:pt idx="11">
                  <c:v>-3.1985552324567834</c:v>
                </c:pt>
                <c:pt idx="12">
                  <c:v>-6.427059117421777</c:v>
                </c:pt>
                <c:pt idx="13">
                  <c:v>-8.3757045348049814</c:v>
                </c:pt>
                <c:pt idx="14">
                  <c:v>-11.671322585098324</c:v>
                </c:pt>
                <c:pt idx="15">
                  <c:v>-13.589766777926798</c:v>
                </c:pt>
                <c:pt idx="16">
                  <c:v>-16.354515877210133</c:v>
                </c:pt>
                <c:pt idx="17">
                  <c:v>-17.970039112273525</c:v>
                </c:pt>
                <c:pt idx="18">
                  <c:v>-17.038128501206756</c:v>
                </c:pt>
                <c:pt idx="19">
                  <c:v>-14.123523200775026</c:v>
                </c:pt>
                <c:pt idx="20">
                  <c:v>-16.415763852606688</c:v>
                </c:pt>
                <c:pt idx="21">
                  <c:v>-17.519067409043373</c:v>
                </c:pt>
                <c:pt idx="22">
                  <c:v>-19.227366239940011</c:v>
                </c:pt>
                <c:pt idx="23">
                  <c:v>-19.341309633229912</c:v>
                </c:pt>
                <c:pt idx="24">
                  <c:v>-24.312971960313234</c:v>
                </c:pt>
                <c:pt idx="25">
                  <c:v>-27.971872817465055</c:v>
                </c:pt>
                <c:pt idx="26">
                  <c:v>-33.416154385854952</c:v>
                </c:pt>
                <c:pt idx="27">
                  <c:v>-42.609630974650145</c:v>
                </c:pt>
                <c:pt idx="28">
                  <c:v>-49.380202908228284</c:v>
                </c:pt>
                <c:pt idx="29">
                  <c:v>-46.803176406394869</c:v>
                </c:pt>
                <c:pt idx="30">
                  <c:v>-37.617248982136744</c:v>
                </c:pt>
                <c:pt idx="31">
                  <c:v>-22.141870367484898</c:v>
                </c:pt>
                <c:pt idx="32">
                  <c:v>-8.6087990506682672</c:v>
                </c:pt>
                <c:pt idx="33">
                  <c:v>4.9638924114631209</c:v>
                </c:pt>
                <c:pt idx="34">
                  <c:v>18.846348139906468</c:v>
                </c:pt>
                <c:pt idx="35">
                  <c:v>25.615459434329978</c:v>
                </c:pt>
                <c:pt idx="36">
                  <c:v>24.028712997750063</c:v>
                </c:pt>
                <c:pt idx="37">
                  <c:v>17.773395326788432</c:v>
                </c:pt>
                <c:pt idx="38">
                  <c:v>13.020896372591778</c:v>
                </c:pt>
                <c:pt idx="39">
                  <c:v>20.494378006113266</c:v>
                </c:pt>
                <c:pt idx="40">
                  <c:v>40.15379780446824</c:v>
                </c:pt>
                <c:pt idx="41">
                  <c:v>51.654019486091556</c:v>
                </c:pt>
                <c:pt idx="42">
                  <c:v>41.632783743083337</c:v>
                </c:pt>
                <c:pt idx="43">
                  <c:v>31.436513460264905</c:v>
                </c:pt>
                <c:pt idx="44">
                  <c:v>17.369870472720095</c:v>
                </c:pt>
                <c:pt idx="45">
                  <c:v>8.3325419978584705</c:v>
                </c:pt>
                <c:pt idx="46">
                  <c:v>-3.8939787632466505</c:v>
                </c:pt>
                <c:pt idx="47">
                  <c:v>-34.654101739305133</c:v>
                </c:pt>
                <c:pt idx="48">
                  <c:v>-29.995380188383251</c:v>
                </c:pt>
                <c:pt idx="49">
                  <c:v>-10.414395985133297</c:v>
                </c:pt>
                <c:pt idx="50">
                  <c:v>-52.940695574338974</c:v>
                </c:pt>
                <c:pt idx="51">
                  <c:v>-113.89163428067832</c:v>
                </c:pt>
                <c:pt idx="52">
                  <c:v>8.3216798398150331</c:v>
                </c:pt>
                <c:pt idx="53">
                  <c:v>12.142884196978457</c:v>
                </c:pt>
                <c:pt idx="54">
                  <c:v>9.787997488043402</c:v>
                </c:pt>
                <c:pt idx="55">
                  <c:v>-40.103346178966603</c:v>
                </c:pt>
                <c:pt idx="56">
                  <c:v>-58.917341824123241</c:v>
                </c:pt>
                <c:pt idx="57">
                  <c:v>-49.520111576835006</c:v>
                </c:pt>
                <c:pt idx="58">
                  <c:v>-46.275192359799917</c:v>
                </c:pt>
                <c:pt idx="59">
                  <c:v>-53.503781457778246</c:v>
                </c:pt>
                <c:pt idx="60">
                  <c:v>-35.544547198746614</c:v>
                </c:pt>
                <c:pt idx="61">
                  <c:v>-9.3759990010034926</c:v>
                </c:pt>
                <c:pt idx="62">
                  <c:v>-5.0343058457349343</c:v>
                </c:pt>
                <c:pt idx="63">
                  <c:v>1.1405468917832877</c:v>
                </c:pt>
                <c:pt idx="64">
                  <c:v>4.8928538997533906</c:v>
                </c:pt>
                <c:pt idx="65">
                  <c:v>4.1690819039583857</c:v>
                </c:pt>
                <c:pt idx="66">
                  <c:v>-1.1083128783197935</c:v>
                </c:pt>
                <c:pt idx="67">
                  <c:v>-3.9880873378815522</c:v>
                </c:pt>
                <c:pt idx="68">
                  <c:v>-0.36617591428671403</c:v>
                </c:pt>
                <c:pt idx="69">
                  <c:v>0.6775627613915276</c:v>
                </c:pt>
                <c:pt idx="70">
                  <c:v>1.5988616600716341</c:v>
                </c:pt>
                <c:pt idx="71">
                  <c:v>8.2079764134698507</c:v>
                </c:pt>
                <c:pt idx="72">
                  <c:v>16.24564786413157</c:v>
                </c:pt>
                <c:pt idx="73">
                  <c:v>6.9241798467016906</c:v>
                </c:pt>
                <c:pt idx="74">
                  <c:v>7.5835606575517431</c:v>
                </c:pt>
                <c:pt idx="75">
                  <c:v>12.163779574620094</c:v>
                </c:pt>
                <c:pt idx="76">
                  <c:v>14.306398947558591</c:v>
                </c:pt>
                <c:pt idx="77">
                  <c:v>-10.846157106871829</c:v>
                </c:pt>
                <c:pt idx="78">
                  <c:v>-12.955543870399993</c:v>
                </c:pt>
                <c:pt idx="79">
                  <c:v>-3.3852974363317117</c:v>
                </c:pt>
                <c:pt idx="80">
                  <c:v>-1.2012263104516023</c:v>
                </c:pt>
                <c:pt idx="81">
                  <c:v>0.99539640021521336</c:v>
                </c:pt>
                <c:pt idx="82">
                  <c:v>-10.598060285436532</c:v>
                </c:pt>
                <c:pt idx="83">
                  <c:v>-9.0215068380350658</c:v>
                </c:pt>
                <c:pt idx="84">
                  <c:v>-20.987219107489977</c:v>
                </c:pt>
                <c:pt idx="85">
                  <c:v>0.8378760279265407</c:v>
                </c:pt>
                <c:pt idx="86">
                  <c:v>-2.384485866973364</c:v>
                </c:pt>
                <c:pt idx="87">
                  <c:v>-34.591720544759937</c:v>
                </c:pt>
                <c:pt idx="88">
                  <c:v>-16.861277742986658</c:v>
                </c:pt>
                <c:pt idx="89">
                  <c:v>-41.795756079645003</c:v>
                </c:pt>
                <c:pt idx="90">
                  <c:v>-42.754396280060064</c:v>
                </c:pt>
                <c:pt idx="91">
                  <c:v>-34.181822217963258</c:v>
                </c:pt>
                <c:pt idx="92">
                  <c:v>-23.85472501910499</c:v>
                </c:pt>
                <c:pt idx="93">
                  <c:v>-20.139140052168159</c:v>
                </c:pt>
                <c:pt idx="94">
                  <c:v>-0.1714290460599841</c:v>
                </c:pt>
                <c:pt idx="95">
                  <c:v>16.96850201734992</c:v>
                </c:pt>
                <c:pt idx="96">
                  <c:v>39.224856397723443</c:v>
                </c:pt>
                <c:pt idx="97">
                  <c:v>34.641788617253496</c:v>
                </c:pt>
                <c:pt idx="98">
                  <c:v>8.5227495146816636</c:v>
                </c:pt>
                <c:pt idx="99">
                  <c:v>8.5227495146816636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972-4088-906D-5DCBA61DE9A3}"/>
            </c:ext>
          </c:extLst>
        </c:ser>
        <c:ser>
          <c:idx val="8"/>
          <c:order val="8"/>
          <c:tx>
            <c:strRef>
              <c:f>'FBS vs FBS'!$N$1</c:f>
              <c:strCache>
                <c:ptCount val="1"/>
                <c:pt idx="0">
                  <c:v>F19 diff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'FBS vs FBS'!$A$2:$A$101</c:f>
              <c:numCache>
                <c:formatCode>0.0</c:formatCode>
                <c:ptCount val="100"/>
                <c:pt idx="0">
                  <c:v>0</c:v>
                </c:pt>
                <c:pt idx="1">
                  <c:v>1.01010101010101E-2</c:v>
                </c:pt>
                <c:pt idx="2">
                  <c:v>2.02020202020202E-2</c:v>
                </c:pt>
                <c:pt idx="3">
                  <c:v>3.03030303030303E-2</c:v>
                </c:pt>
                <c:pt idx="4">
                  <c:v>4.0404040404040401E-2</c:v>
                </c:pt>
                <c:pt idx="5">
                  <c:v>5.0505050505050497E-2</c:v>
                </c:pt>
                <c:pt idx="6">
                  <c:v>6.0606060606060601E-2</c:v>
                </c:pt>
                <c:pt idx="7">
                  <c:v>7.0707070707070704E-2</c:v>
                </c:pt>
                <c:pt idx="8">
                  <c:v>8.0808080808080801E-2</c:v>
                </c:pt>
                <c:pt idx="9">
                  <c:v>9.0909090909090898E-2</c:v>
                </c:pt>
                <c:pt idx="10">
                  <c:v>0.10101010101010099</c:v>
                </c:pt>
                <c:pt idx="11">
                  <c:v>0.11111111111111099</c:v>
                </c:pt>
                <c:pt idx="12">
                  <c:v>0.12121212121212099</c:v>
                </c:pt>
                <c:pt idx="13">
                  <c:v>0.13131313131313099</c:v>
                </c:pt>
                <c:pt idx="14">
                  <c:v>0.14141414141414099</c:v>
                </c:pt>
                <c:pt idx="15">
                  <c:v>0.15151515151515199</c:v>
                </c:pt>
                <c:pt idx="16">
                  <c:v>0.16161616161616199</c:v>
                </c:pt>
                <c:pt idx="17">
                  <c:v>0.17171717171717199</c:v>
                </c:pt>
                <c:pt idx="18">
                  <c:v>0.18181818181818199</c:v>
                </c:pt>
                <c:pt idx="19">
                  <c:v>0.19191919191919199</c:v>
                </c:pt>
                <c:pt idx="20">
                  <c:v>0.20202020202020199</c:v>
                </c:pt>
                <c:pt idx="21">
                  <c:v>0.21212121212121199</c:v>
                </c:pt>
                <c:pt idx="22">
                  <c:v>0.22222222222222199</c:v>
                </c:pt>
                <c:pt idx="23">
                  <c:v>0.23232323232323199</c:v>
                </c:pt>
                <c:pt idx="24">
                  <c:v>0.24242424242424199</c:v>
                </c:pt>
                <c:pt idx="25">
                  <c:v>0.25252525252525299</c:v>
                </c:pt>
                <c:pt idx="26">
                  <c:v>0.26262626262626299</c:v>
                </c:pt>
                <c:pt idx="27">
                  <c:v>0.27272727272727298</c:v>
                </c:pt>
                <c:pt idx="28">
                  <c:v>0.28282828282828298</c:v>
                </c:pt>
                <c:pt idx="29">
                  <c:v>0.29292929292929298</c:v>
                </c:pt>
                <c:pt idx="30">
                  <c:v>0.30303030303030298</c:v>
                </c:pt>
                <c:pt idx="31">
                  <c:v>0.31313131313131298</c:v>
                </c:pt>
                <c:pt idx="32">
                  <c:v>0.32323232323232298</c:v>
                </c:pt>
                <c:pt idx="33">
                  <c:v>0.33333333333333298</c:v>
                </c:pt>
                <c:pt idx="34">
                  <c:v>0.34343434343434298</c:v>
                </c:pt>
                <c:pt idx="35">
                  <c:v>0.35353535353535398</c:v>
                </c:pt>
                <c:pt idx="36">
                  <c:v>0.36363636363636398</c:v>
                </c:pt>
                <c:pt idx="37">
                  <c:v>0.37373737373737398</c:v>
                </c:pt>
                <c:pt idx="38">
                  <c:v>0.38383838383838398</c:v>
                </c:pt>
                <c:pt idx="39">
                  <c:v>0.39393939393939398</c:v>
                </c:pt>
                <c:pt idx="40">
                  <c:v>0.40404040404040398</c:v>
                </c:pt>
                <c:pt idx="41">
                  <c:v>0.41414141414141398</c:v>
                </c:pt>
                <c:pt idx="42">
                  <c:v>0.42424242424242398</c:v>
                </c:pt>
                <c:pt idx="43">
                  <c:v>0.43434343434343398</c:v>
                </c:pt>
                <c:pt idx="44">
                  <c:v>0.44444444444444398</c:v>
                </c:pt>
                <c:pt idx="45">
                  <c:v>0.45454545454545497</c:v>
                </c:pt>
                <c:pt idx="46">
                  <c:v>0.46464646464646497</c:v>
                </c:pt>
                <c:pt idx="47">
                  <c:v>0.47474747474747497</c:v>
                </c:pt>
                <c:pt idx="48">
                  <c:v>0.48484848484848497</c:v>
                </c:pt>
                <c:pt idx="49">
                  <c:v>0.49494949494949497</c:v>
                </c:pt>
                <c:pt idx="50">
                  <c:v>0.50505050505050497</c:v>
                </c:pt>
                <c:pt idx="51">
                  <c:v>0.51515151515151503</c:v>
                </c:pt>
                <c:pt idx="52">
                  <c:v>0.52525252525252497</c:v>
                </c:pt>
                <c:pt idx="53">
                  <c:v>0.53535353535353503</c:v>
                </c:pt>
                <c:pt idx="54">
                  <c:v>0.54545454545454497</c:v>
                </c:pt>
                <c:pt idx="55">
                  <c:v>0.55555555555555602</c:v>
                </c:pt>
                <c:pt idx="56">
                  <c:v>0.56565656565656597</c:v>
                </c:pt>
                <c:pt idx="57">
                  <c:v>0.57575757575757602</c:v>
                </c:pt>
                <c:pt idx="58">
                  <c:v>0.58585858585858597</c:v>
                </c:pt>
                <c:pt idx="59">
                  <c:v>0.59595959595959602</c:v>
                </c:pt>
                <c:pt idx="60">
                  <c:v>0.60606060606060597</c:v>
                </c:pt>
                <c:pt idx="61">
                  <c:v>0.61616161616161602</c:v>
                </c:pt>
                <c:pt idx="62">
                  <c:v>0.62626262626262597</c:v>
                </c:pt>
                <c:pt idx="63">
                  <c:v>0.63636363636363602</c:v>
                </c:pt>
                <c:pt idx="64">
                  <c:v>0.64646464646464696</c:v>
                </c:pt>
                <c:pt idx="65">
                  <c:v>0.65656565656565702</c:v>
                </c:pt>
                <c:pt idx="66">
                  <c:v>0.66666666666666696</c:v>
                </c:pt>
                <c:pt idx="67">
                  <c:v>0.67676767676767702</c:v>
                </c:pt>
                <c:pt idx="68">
                  <c:v>0.68686868686868696</c:v>
                </c:pt>
                <c:pt idx="69">
                  <c:v>0.69696969696969702</c:v>
                </c:pt>
                <c:pt idx="70">
                  <c:v>0.70707070707070696</c:v>
                </c:pt>
                <c:pt idx="71">
                  <c:v>0.71717171717171702</c:v>
                </c:pt>
                <c:pt idx="72">
                  <c:v>0.72727272727272696</c:v>
                </c:pt>
                <c:pt idx="73">
                  <c:v>0.73737373737373701</c:v>
                </c:pt>
                <c:pt idx="74">
                  <c:v>0.74747474747474796</c:v>
                </c:pt>
                <c:pt idx="75">
                  <c:v>0.75757575757575801</c:v>
                </c:pt>
                <c:pt idx="76">
                  <c:v>0.76767676767676796</c:v>
                </c:pt>
                <c:pt idx="77">
                  <c:v>0.77777777777777801</c:v>
                </c:pt>
                <c:pt idx="78">
                  <c:v>0.78787878787878796</c:v>
                </c:pt>
                <c:pt idx="79">
                  <c:v>0.79797979797979801</c:v>
                </c:pt>
                <c:pt idx="80">
                  <c:v>0.80808080808080796</c:v>
                </c:pt>
                <c:pt idx="81">
                  <c:v>0.81818181818181801</c:v>
                </c:pt>
                <c:pt idx="82">
                  <c:v>0.82828282828282795</c:v>
                </c:pt>
                <c:pt idx="83">
                  <c:v>0.83838383838383801</c:v>
                </c:pt>
                <c:pt idx="84">
                  <c:v>0.84848484848484895</c:v>
                </c:pt>
                <c:pt idx="85">
                  <c:v>0.85858585858585901</c:v>
                </c:pt>
                <c:pt idx="86">
                  <c:v>0.86868686868686895</c:v>
                </c:pt>
                <c:pt idx="87">
                  <c:v>0.87878787878787901</c:v>
                </c:pt>
                <c:pt idx="88">
                  <c:v>0.88888888888888895</c:v>
                </c:pt>
                <c:pt idx="89">
                  <c:v>0.89898989898989901</c:v>
                </c:pt>
                <c:pt idx="90">
                  <c:v>0.90909090909090895</c:v>
                </c:pt>
                <c:pt idx="91">
                  <c:v>0.919191919191919</c:v>
                </c:pt>
                <c:pt idx="92">
                  <c:v>0.92929292929292895</c:v>
                </c:pt>
                <c:pt idx="93">
                  <c:v>0.939393939393939</c:v>
                </c:pt>
                <c:pt idx="94">
                  <c:v>0.94949494949494995</c:v>
                </c:pt>
                <c:pt idx="95">
                  <c:v>0.95959595959596</c:v>
                </c:pt>
                <c:pt idx="96">
                  <c:v>0.96969696969696995</c:v>
                </c:pt>
                <c:pt idx="97">
                  <c:v>0.97979797979798</c:v>
                </c:pt>
                <c:pt idx="98">
                  <c:v>0.98989898989898994</c:v>
                </c:pt>
                <c:pt idx="99">
                  <c:v>1</c:v>
                </c:pt>
              </c:numCache>
            </c:numRef>
          </c:xVal>
          <c:yVal>
            <c:numRef>
              <c:f>'FBS vs FBS'!$AM$2:$AM$101</c:f>
              <c:numCache>
                <c:formatCode>0.00</c:formatCode>
                <c:ptCount val="100"/>
                <c:pt idx="0">
                  <c:v>12.440448556039996</c:v>
                </c:pt>
                <c:pt idx="1">
                  <c:v>12.440448556039996</c:v>
                </c:pt>
                <c:pt idx="2">
                  <c:v>17.96796653001843</c:v>
                </c:pt>
                <c:pt idx="3">
                  <c:v>11.819365318714972</c:v>
                </c:pt>
                <c:pt idx="4">
                  <c:v>6.8945868324649382</c:v>
                </c:pt>
                <c:pt idx="5">
                  <c:v>1.3468497938033579</c:v>
                </c:pt>
                <c:pt idx="6">
                  <c:v>-7.7791979694716247</c:v>
                </c:pt>
                <c:pt idx="7">
                  <c:v>-13.309647914398283</c:v>
                </c:pt>
                <c:pt idx="8">
                  <c:v>-15.265528762203303</c:v>
                </c:pt>
                <c:pt idx="9">
                  <c:v>-17.084561502408405</c:v>
                </c:pt>
                <c:pt idx="10">
                  <c:v>-15.997879207611504</c:v>
                </c:pt>
                <c:pt idx="11">
                  <c:v>-17.142063986406811</c:v>
                </c:pt>
                <c:pt idx="12">
                  <c:v>-17.783087526131794</c:v>
                </c:pt>
                <c:pt idx="13">
                  <c:v>-19.950921411784975</c:v>
                </c:pt>
                <c:pt idx="14">
                  <c:v>-21.273079878648332</c:v>
                </c:pt>
                <c:pt idx="15">
                  <c:v>-20.992633446856644</c:v>
                </c:pt>
                <c:pt idx="16">
                  <c:v>-21.478097461829975</c:v>
                </c:pt>
                <c:pt idx="17">
                  <c:v>-20.164571975333502</c:v>
                </c:pt>
                <c:pt idx="18">
                  <c:v>-18.075898290126815</c:v>
                </c:pt>
                <c:pt idx="19">
                  <c:v>-17.699830398144968</c:v>
                </c:pt>
                <c:pt idx="20">
                  <c:v>-20.639231540746778</c:v>
                </c:pt>
                <c:pt idx="21">
                  <c:v>-19.076031637963297</c:v>
                </c:pt>
                <c:pt idx="22">
                  <c:v>-16.871713335589902</c:v>
                </c:pt>
                <c:pt idx="23">
                  <c:v>-20.2937123552299</c:v>
                </c:pt>
                <c:pt idx="24">
                  <c:v>-22.737859233033078</c:v>
                </c:pt>
                <c:pt idx="25">
                  <c:v>-24.603243858094856</c:v>
                </c:pt>
                <c:pt idx="26">
                  <c:v>-24.534218464844798</c:v>
                </c:pt>
                <c:pt idx="27">
                  <c:v>-25.83012134059004</c:v>
                </c:pt>
                <c:pt idx="28">
                  <c:v>-19.849879395828339</c:v>
                </c:pt>
                <c:pt idx="29">
                  <c:v>-14.706002042244791</c:v>
                </c:pt>
                <c:pt idx="30">
                  <c:v>-11.904086569346646</c:v>
                </c:pt>
                <c:pt idx="31">
                  <c:v>-3.9698083455050437E-2</c:v>
                </c:pt>
                <c:pt idx="32">
                  <c:v>5.9856265878318027</c:v>
                </c:pt>
                <c:pt idx="33">
                  <c:v>1.1854155549133338</c:v>
                </c:pt>
                <c:pt idx="34">
                  <c:v>5.4881921922965375</c:v>
                </c:pt>
                <c:pt idx="35">
                  <c:v>7.6045482478200483</c:v>
                </c:pt>
                <c:pt idx="36">
                  <c:v>5.1584879440399618</c:v>
                </c:pt>
                <c:pt idx="37">
                  <c:v>5.1940418029485045</c:v>
                </c:pt>
                <c:pt idx="38">
                  <c:v>3.0444289998818022</c:v>
                </c:pt>
                <c:pt idx="39">
                  <c:v>0.15873230713327757</c:v>
                </c:pt>
                <c:pt idx="40">
                  <c:v>-2.3253263396616148</c:v>
                </c:pt>
                <c:pt idx="41">
                  <c:v>-4.3402267650685644</c:v>
                </c:pt>
                <c:pt idx="42">
                  <c:v>-11.016786463316748</c:v>
                </c:pt>
                <c:pt idx="43">
                  <c:v>-9.7610667535250286</c:v>
                </c:pt>
                <c:pt idx="44">
                  <c:v>-11.143475542069837</c:v>
                </c:pt>
                <c:pt idx="45">
                  <c:v>-12.530616273041687</c:v>
                </c:pt>
                <c:pt idx="46">
                  <c:v>-13.087822849266786</c:v>
                </c:pt>
                <c:pt idx="47">
                  <c:v>-30.410582014855208</c:v>
                </c:pt>
                <c:pt idx="48">
                  <c:v>-22.095833849453356</c:v>
                </c:pt>
                <c:pt idx="49">
                  <c:v>-44.213811647863167</c:v>
                </c:pt>
                <c:pt idx="50">
                  <c:v>108.64767262602504</c:v>
                </c:pt>
                <c:pt idx="51">
                  <c:v>109.21319201696178</c:v>
                </c:pt>
                <c:pt idx="52">
                  <c:v>1.6365601830950709</c:v>
                </c:pt>
                <c:pt idx="53">
                  <c:v>14.456608160848418</c:v>
                </c:pt>
                <c:pt idx="54">
                  <c:v>-36.434477791686504</c:v>
                </c:pt>
                <c:pt idx="55">
                  <c:v>-28.387924097276482</c:v>
                </c:pt>
                <c:pt idx="56">
                  <c:v>-41.129705406883204</c:v>
                </c:pt>
                <c:pt idx="57">
                  <c:v>-40.968112900095093</c:v>
                </c:pt>
                <c:pt idx="58">
                  <c:v>-33.764853248149848</c:v>
                </c:pt>
                <c:pt idx="59">
                  <c:v>-40.877737294228268</c:v>
                </c:pt>
                <c:pt idx="60">
                  <c:v>-15.803562535966648</c:v>
                </c:pt>
                <c:pt idx="61">
                  <c:v>6.9822260461166934</c:v>
                </c:pt>
                <c:pt idx="62">
                  <c:v>2.0265840756751459</c:v>
                </c:pt>
                <c:pt idx="63">
                  <c:v>13.153270113033386</c:v>
                </c:pt>
                <c:pt idx="64">
                  <c:v>16.436106942803235</c:v>
                </c:pt>
                <c:pt idx="65">
                  <c:v>14.571059992728351</c:v>
                </c:pt>
                <c:pt idx="66">
                  <c:v>16.272044675020197</c:v>
                </c:pt>
                <c:pt idx="67">
                  <c:v>4.6712958265684392</c:v>
                </c:pt>
                <c:pt idx="68">
                  <c:v>1.5872440088933217</c:v>
                </c:pt>
                <c:pt idx="69">
                  <c:v>-1.2291854594884626</c:v>
                </c:pt>
                <c:pt idx="70">
                  <c:v>-8.2390001191083684</c:v>
                </c:pt>
                <c:pt idx="71">
                  <c:v>-14.244297029480094</c:v>
                </c:pt>
                <c:pt idx="72">
                  <c:v>-18.296309058878478</c:v>
                </c:pt>
                <c:pt idx="73">
                  <c:v>-16.112250651498243</c:v>
                </c:pt>
                <c:pt idx="74">
                  <c:v>-10.849223946468328</c:v>
                </c:pt>
                <c:pt idx="75">
                  <c:v>-14.845463464199952</c:v>
                </c:pt>
                <c:pt idx="76">
                  <c:v>-16.13042326486152</c:v>
                </c:pt>
                <c:pt idx="77">
                  <c:v>-9.4842420151818487</c:v>
                </c:pt>
                <c:pt idx="78">
                  <c:v>-2.798650474419901</c:v>
                </c:pt>
                <c:pt idx="79">
                  <c:v>-7.8902430188015842</c:v>
                </c:pt>
                <c:pt idx="80">
                  <c:v>-5.7543361367515899</c:v>
                </c:pt>
                <c:pt idx="81">
                  <c:v>-12.63791235411486</c:v>
                </c:pt>
                <c:pt idx="82">
                  <c:v>-10.526742913466592</c:v>
                </c:pt>
                <c:pt idx="83">
                  <c:v>-15.683743398175125</c:v>
                </c:pt>
                <c:pt idx="84">
                  <c:v>7.0591614152601778</c:v>
                </c:pt>
                <c:pt idx="85">
                  <c:v>5.4601007354065132</c:v>
                </c:pt>
                <c:pt idx="86">
                  <c:v>-16.662013811663428</c:v>
                </c:pt>
                <c:pt idx="87">
                  <c:v>15.559743906780113</c:v>
                </c:pt>
                <c:pt idx="88">
                  <c:v>18.690893587943265</c:v>
                </c:pt>
                <c:pt idx="89">
                  <c:v>51.690647197915041</c:v>
                </c:pt>
                <c:pt idx="90">
                  <c:v>67.67050405626992</c:v>
                </c:pt>
                <c:pt idx="91">
                  <c:v>83.477846832296791</c:v>
                </c:pt>
                <c:pt idx="92">
                  <c:v>94.920574801864859</c:v>
                </c:pt>
                <c:pt idx="93">
                  <c:v>91.152249248931639</c:v>
                </c:pt>
                <c:pt idx="94">
                  <c:v>95.859519507279856</c:v>
                </c:pt>
                <c:pt idx="95">
                  <c:v>76.078743804469923</c:v>
                </c:pt>
                <c:pt idx="96">
                  <c:v>59.605684124603385</c:v>
                </c:pt>
                <c:pt idx="97">
                  <c:v>51.657150328853504</c:v>
                </c:pt>
                <c:pt idx="98">
                  <c:v>39.224533657651818</c:v>
                </c:pt>
                <c:pt idx="99">
                  <c:v>39.224533657651818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972-4088-906D-5DCBA61DE9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4652751"/>
        <c:axId val="1734635279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'FBS vs FBS'!$R$20</c15:sqref>
                        </c15:formulaRef>
                      </c:ext>
                    </c:extLst>
                    <c:strCache>
                      <c:ptCount val="1"/>
                      <c:pt idx="0">
                        <c:v>Lower LOA</c:v>
                      </c:pt>
                    </c:strCache>
                  </c:strRef>
                </c:tx>
                <c:spPr>
                  <a:ln w="25400" cap="rnd">
                    <a:solidFill>
                      <a:schemeClr val="tx1"/>
                    </a:solidFill>
                    <a:prstDash val="sysDash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'FBS vs FBS'!$P$20:$P$21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0</c:v>
                      </c:pt>
                      <c:pt idx="1">
                        <c:v>40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'FBS vs FBS'!$Q$20:$Q$21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3.79</c:v>
                      </c:pt>
                      <c:pt idx="1">
                        <c:v>3.79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6-C972-4088-906D-5DCBA61DE9A3}"/>
                  </c:ext>
                </c:extLst>
              </c15:ser>
            </c15:filteredScatterSeries>
            <c15:filteredScatterSeries>
              <c15:ser>
                <c:idx val="2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'FBS vs FBS'!$R$22</c15:sqref>
                        </c15:formulaRef>
                      </c:ext>
                    </c:extLst>
                    <c:strCache>
                      <c:ptCount val="1"/>
                      <c:pt idx="0">
                        <c:v>Upper LOA</c:v>
                      </c:pt>
                    </c:strCache>
                  </c:strRef>
                </c:tx>
                <c:spPr>
                  <a:ln w="25400" cap="rnd">
                    <a:solidFill>
                      <a:schemeClr val="tx1"/>
                    </a:solidFill>
                    <a:prstDash val="sysDash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'FBS vs FBS'!$P$22:$P$23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0</c:v>
                      </c:pt>
                      <c:pt idx="1">
                        <c:v>40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'FBS vs FBS'!$Q$22:$Q$23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25.3</c:v>
                      </c:pt>
                      <c:pt idx="1">
                        <c:v>25.3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C972-4088-906D-5DCBA61DE9A3}"/>
                  </c:ext>
                </c:extLst>
              </c15:ser>
            </c15:filteredScatterSeries>
            <c15:filteredScatterSeries>
              <c15:ser>
                <c:idx val="3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'FBS vs FBS'!$R$24</c15:sqref>
                        </c15:formulaRef>
                      </c:ext>
                    </c:extLst>
                    <c:strCache>
                      <c:ptCount val="1"/>
                      <c:pt idx="0">
                        <c:v>Bias</c:v>
                      </c:pt>
                    </c:strCache>
                  </c:strRef>
                </c:tx>
                <c:spPr>
                  <a:ln w="25400" cap="rnd">
                    <a:solidFill>
                      <a:schemeClr val="tx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'FBS vs FBS'!$P$24:$P$25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0</c:v>
                      </c:pt>
                      <c:pt idx="1">
                        <c:v>40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'FBS vs FBS'!$Q$24:$Q$25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14.54</c:v>
                      </c:pt>
                      <c:pt idx="1">
                        <c:v>14.54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C972-4088-906D-5DCBA61DE9A3}"/>
                  </c:ext>
                </c:extLst>
              </c15:ser>
            </c15:filteredScatterSeries>
          </c:ext>
        </c:extLst>
      </c:scatterChart>
      <c:valAx>
        <c:axId val="1734652751"/>
        <c:scaling>
          <c:orientation val="minMax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Normalised time (0-1)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34635279"/>
        <c:crosses val="autoZero"/>
        <c:crossBetween val="midCat"/>
        <c:majorUnit val="0.1"/>
      </c:valAx>
      <c:valAx>
        <c:axId val="1734635279"/>
        <c:scaling>
          <c:orientation val="minMax"/>
          <c:min val="-2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Pressure difference (mbar)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3465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3"/>
          <c:tx>
            <c:strRef>
              <c:f>'BDS vs BDS'!$M$1</c:f>
              <c:strCache>
                <c:ptCount val="1"/>
                <c:pt idx="0">
                  <c:v>U01 diff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'BDS vs BDS'!$A$2:$A$101</c:f>
              <c:numCache>
                <c:formatCode>0.0</c:formatCode>
                <c:ptCount val="100"/>
                <c:pt idx="0">
                  <c:v>0</c:v>
                </c:pt>
                <c:pt idx="1">
                  <c:v>1.01010101010101E-2</c:v>
                </c:pt>
                <c:pt idx="2">
                  <c:v>2.02020202020202E-2</c:v>
                </c:pt>
                <c:pt idx="3">
                  <c:v>3.03030303030303E-2</c:v>
                </c:pt>
                <c:pt idx="4">
                  <c:v>4.0404040404040401E-2</c:v>
                </c:pt>
                <c:pt idx="5">
                  <c:v>5.0505050505050497E-2</c:v>
                </c:pt>
                <c:pt idx="6">
                  <c:v>6.0606060606060601E-2</c:v>
                </c:pt>
                <c:pt idx="7">
                  <c:v>7.0707070707070704E-2</c:v>
                </c:pt>
                <c:pt idx="8">
                  <c:v>8.0808080808080801E-2</c:v>
                </c:pt>
                <c:pt idx="9">
                  <c:v>9.0909090909090898E-2</c:v>
                </c:pt>
                <c:pt idx="10">
                  <c:v>0.10101010101010099</c:v>
                </c:pt>
                <c:pt idx="11">
                  <c:v>0.11111111111111099</c:v>
                </c:pt>
                <c:pt idx="12">
                  <c:v>0.12121212121212099</c:v>
                </c:pt>
                <c:pt idx="13">
                  <c:v>0.13131313131313099</c:v>
                </c:pt>
                <c:pt idx="14">
                  <c:v>0.14141414141414099</c:v>
                </c:pt>
                <c:pt idx="15">
                  <c:v>0.15151515151515199</c:v>
                </c:pt>
                <c:pt idx="16">
                  <c:v>0.16161616161616199</c:v>
                </c:pt>
                <c:pt idx="17">
                  <c:v>0.17171717171717199</c:v>
                </c:pt>
                <c:pt idx="18">
                  <c:v>0.18181818181818199</c:v>
                </c:pt>
                <c:pt idx="19">
                  <c:v>0.19191919191919199</c:v>
                </c:pt>
                <c:pt idx="20">
                  <c:v>0.20202020202020199</c:v>
                </c:pt>
                <c:pt idx="21">
                  <c:v>0.21212121212121199</c:v>
                </c:pt>
                <c:pt idx="22">
                  <c:v>0.22222222222222199</c:v>
                </c:pt>
                <c:pt idx="23">
                  <c:v>0.23232323232323199</c:v>
                </c:pt>
                <c:pt idx="24">
                  <c:v>0.24242424242424199</c:v>
                </c:pt>
                <c:pt idx="25">
                  <c:v>0.25252525252525299</c:v>
                </c:pt>
                <c:pt idx="26">
                  <c:v>0.26262626262626299</c:v>
                </c:pt>
                <c:pt idx="27">
                  <c:v>0.27272727272727298</c:v>
                </c:pt>
                <c:pt idx="28">
                  <c:v>0.28282828282828298</c:v>
                </c:pt>
                <c:pt idx="29">
                  <c:v>0.29292929292929298</c:v>
                </c:pt>
                <c:pt idx="30">
                  <c:v>0.30303030303030298</c:v>
                </c:pt>
                <c:pt idx="31">
                  <c:v>0.31313131313131298</c:v>
                </c:pt>
                <c:pt idx="32">
                  <c:v>0.32323232323232298</c:v>
                </c:pt>
                <c:pt idx="33">
                  <c:v>0.33333333333333298</c:v>
                </c:pt>
                <c:pt idx="34">
                  <c:v>0.34343434343434298</c:v>
                </c:pt>
                <c:pt idx="35">
                  <c:v>0.35353535353535398</c:v>
                </c:pt>
                <c:pt idx="36">
                  <c:v>0.36363636363636398</c:v>
                </c:pt>
                <c:pt idx="37">
                  <c:v>0.37373737373737398</c:v>
                </c:pt>
                <c:pt idx="38">
                  <c:v>0.38383838383838398</c:v>
                </c:pt>
                <c:pt idx="39">
                  <c:v>0.39393939393939398</c:v>
                </c:pt>
                <c:pt idx="40">
                  <c:v>0.40404040404040398</c:v>
                </c:pt>
                <c:pt idx="41">
                  <c:v>0.41414141414141398</c:v>
                </c:pt>
                <c:pt idx="42">
                  <c:v>0.42424242424242398</c:v>
                </c:pt>
                <c:pt idx="43">
                  <c:v>0.43434343434343398</c:v>
                </c:pt>
                <c:pt idx="44">
                  <c:v>0.44444444444444398</c:v>
                </c:pt>
                <c:pt idx="45">
                  <c:v>0.45454545454545497</c:v>
                </c:pt>
                <c:pt idx="46">
                  <c:v>0.46464646464646497</c:v>
                </c:pt>
                <c:pt idx="47">
                  <c:v>0.47474747474747497</c:v>
                </c:pt>
                <c:pt idx="48">
                  <c:v>0.48484848484848497</c:v>
                </c:pt>
                <c:pt idx="49">
                  <c:v>0.49494949494949497</c:v>
                </c:pt>
                <c:pt idx="50">
                  <c:v>0.50505050505050497</c:v>
                </c:pt>
                <c:pt idx="51">
                  <c:v>0.51515151515151503</c:v>
                </c:pt>
                <c:pt idx="52">
                  <c:v>0.52525252525252497</c:v>
                </c:pt>
                <c:pt idx="53">
                  <c:v>0.53535353535353503</c:v>
                </c:pt>
                <c:pt idx="54">
                  <c:v>0.54545454545454497</c:v>
                </c:pt>
                <c:pt idx="55">
                  <c:v>0.55555555555555602</c:v>
                </c:pt>
                <c:pt idx="56">
                  <c:v>0.56565656565656597</c:v>
                </c:pt>
                <c:pt idx="57">
                  <c:v>0.57575757575757602</c:v>
                </c:pt>
                <c:pt idx="58">
                  <c:v>0.58585858585858597</c:v>
                </c:pt>
                <c:pt idx="59">
                  <c:v>0.59595959595959602</c:v>
                </c:pt>
                <c:pt idx="60">
                  <c:v>0.60606060606060597</c:v>
                </c:pt>
                <c:pt idx="61">
                  <c:v>0.61616161616161602</c:v>
                </c:pt>
                <c:pt idx="62">
                  <c:v>0.62626262626262597</c:v>
                </c:pt>
                <c:pt idx="63">
                  <c:v>0.63636363636363602</c:v>
                </c:pt>
                <c:pt idx="64">
                  <c:v>0.64646464646464696</c:v>
                </c:pt>
                <c:pt idx="65">
                  <c:v>0.65656565656565702</c:v>
                </c:pt>
                <c:pt idx="66">
                  <c:v>0.66666666666666696</c:v>
                </c:pt>
                <c:pt idx="67">
                  <c:v>0.67676767676767702</c:v>
                </c:pt>
                <c:pt idx="68">
                  <c:v>0.68686868686868696</c:v>
                </c:pt>
                <c:pt idx="69">
                  <c:v>0.69696969696969702</c:v>
                </c:pt>
                <c:pt idx="70">
                  <c:v>0.70707070707070696</c:v>
                </c:pt>
                <c:pt idx="71">
                  <c:v>0.71717171717171702</c:v>
                </c:pt>
                <c:pt idx="72">
                  <c:v>0.72727272727272696</c:v>
                </c:pt>
                <c:pt idx="73">
                  <c:v>0.73737373737373701</c:v>
                </c:pt>
                <c:pt idx="74">
                  <c:v>0.74747474747474796</c:v>
                </c:pt>
                <c:pt idx="75">
                  <c:v>0.75757575757575801</c:v>
                </c:pt>
                <c:pt idx="76">
                  <c:v>0.76767676767676796</c:v>
                </c:pt>
                <c:pt idx="77">
                  <c:v>0.77777777777777801</c:v>
                </c:pt>
                <c:pt idx="78">
                  <c:v>0.78787878787878796</c:v>
                </c:pt>
                <c:pt idx="79">
                  <c:v>0.79797979797979801</c:v>
                </c:pt>
                <c:pt idx="80">
                  <c:v>0.80808080808080796</c:v>
                </c:pt>
                <c:pt idx="81">
                  <c:v>0.81818181818181801</c:v>
                </c:pt>
                <c:pt idx="82">
                  <c:v>0.82828282828282795</c:v>
                </c:pt>
                <c:pt idx="83">
                  <c:v>0.83838383838383801</c:v>
                </c:pt>
                <c:pt idx="84">
                  <c:v>0.84848484848484895</c:v>
                </c:pt>
                <c:pt idx="85">
                  <c:v>0.85858585858585901</c:v>
                </c:pt>
                <c:pt idx="86">
                  <c:v>0.86868686868686895</c:v>
                </c:pt>
                <c:pt idx="87">
                  <c:v>0.87878787878787901</c:v>
                </c:pt>
                <c:pt idx="88">
                  <c:v>0.88888888888888895</c:v>
                </c:pt>
                <c:pt idx="89">
                  <c:v>0.89898989898989901</c:v>
                </c:pt>
                <c:pt idx="90">
                  <c:v>0.90909090909090895</c:v>
                </c:pt>
                <c:pt idx="91">
                  <c:v>0.919191919191919</c:v>
                </c:pt>
                <c:pt idx="92">
                  <c:v>0.92929292929292895</c:v>
                </c:pt>
                <c:pt idx="93">
                  <c:v>0.939393939393939</c:v>
                </c:pt>
                <c:pt idx="94">
                  <c:v>0.94949494949494995</c:v>
                </c:pt>
                <c:pt idx="95">
                  <c:v>0.95959595959596</c:v>
                </c:pt>
                <c:pt idx="96">
                  <c:v>0.96969696969696995</c:v>
                </c:pt>
                <c:pt idx="97">
                  <c:v>0.97979797979798</c:v>
                </c:pt>
                <c:pt idx="98">
                  <c:v>0.98989898989898994</c:v>
                </c:pt>
                <c:pt idx="99">
                  <c:v>1</c:v>
                </c:pt>
              </c:numCache>
            </c:numRef>
          </c:xVal>
          <c:yVal>
            <c:numRef>
              <c:f>'BDS vs BDS'!$M$2:$M$101</c:f>
              <c:numCache>
                <c:formatCode>0.00</c:formatCode>
                <c:ptCount val="100"/>
                <c:pt idx="0">
                  <c:v>-4.5751270255742025</c:v>
                </c:pt>
                <c:pt idx="1">
                  <c:v>-4.5751270255742025</c:v>
                </c:pt>
                <c:pt idx="2">
                  <c:v>-3.4145213185681396</c:v>
                </c:pt>
                <c:pt idx="3">
                  <c:v>-1.3440328686438665</c:v>
                </c:pt>
                <c:pt idx="4">
                  <c:v>-0.92619446475025669</c:v>
                </c:pt>
                <c:pt idx="5">
                  <c:v>-5.0980330943335872E-2</c:v>
                </c:pt>
                <c:pt idx="6">
                  <c:v>-0.57320356222826518</c:v>
                </c:pt>
                <c:pt idx="7">
                  <c:v>-0.53106740838135025</c:v>
                </c:pt>
                <c:pt idx="8">
                  <c:v>5.1997388898987751E-2</c:v>
                </c:pt>
                <c:pt idx="9">
                  <c:v>0.18983192209062949</c:v>
                </c:pt>
                <c:pt idx="10">
                  <c:v>0.65446157257970228</c:v>
                </c:pt>
                <c:pt idx="11">
                  <c:v>4.4125625698288928E-2</c:v>
                </c:pt>
                <c:pt idx="12">
                  <c:v>-0.39577796884493921</c:v>
                </c:pt>
                <c:pt idx="13">
                  <c:v>-0.54952170931778355</c:v>
                </c:pt>
                <c:pt idx="14">
                  <c:v>-0.47222861544840811</c:v>
                </c:pt>
                <c:pt idx="15">
                  <c:v>-0.49733983327737619</c:v>
                </c:pt>
                <c:pt idx="16">
                  <c:v>-0.47049614186706457</c:v>
                </c:pt>
                <c:pt idx="17">
                  <c:v>-0.36222752440063744</c:v>
                </c:pt>
                <c:pt idx="18">
                  <c:v>-0.47454641933952146</c:v>
                </c:pt>
                <c:pt idx="19">
                  <c:v>-0.16514439827929905</c:v>
                </c:pt>
                <c:pt idx="20">
                  <c:v>-0.44509419651009097</c:v>
                </c:pt>
                <c:pt idx="21">
                  <c:v>0.10583158785379787</c:v>
                </c:pt>
                <c:pt idx="22">
                  <c:v>-0.30271009990726583</c:v>
                </c:pt>
                <c:pt idx="23">
                  <c:v>-0.64137159297133728</c:v>
                </c:pt>
                <c:pt idx="24">
                  <c:v>-0.71111972691555358</c:v>
                </c:pt>
                <c:pt idx="25">
                  <c:v>-0.44227427248433848</c:v>
                </c:pt>
                <c:pt idx="26">
                  <c:v>-0.20021136775316073</c:v>
                </c:pt>
                <c:pt idx="27">
                  <c:v>3.6881407473812189E-2</c:v>
                </c:pt>
                <c:pt idx="28">
                  <c:v>1.2032166744597781</c:v>
                </c:pt>
                <c:pt idx="29">
                  <c:v>0.99402700005918021</c:v>
                </c:pt>
                <c:pt idx="30">
                  <c:v>-0.86027104140925204</c:v>
                </c:pt>
                <c:pt idx="31">
                  <c:v>-4.9099296919870028E-2</c:v>
                </c:pt>
                <c:pt idx="32">
                  <c:v>-0.65570347569645371</c:v>
                </c:pt>
                <c:pt idx="33">
                  <c:v>-1.459252275796624</c:v>
                </c:pt>
                <c:pt idx="34">
                  <c:v>-0.80649867034348866</c:v>
                </c:pt>
                <c:pt idx="35">
                  <c:v>-0.5536645603405308</c:v>
                </c:pt>
                <c:pt idx="36">
                  <c:v>1.2889035454148488</c:v>
                </c:pt>
                <c:pt idx="37">
                  <c:v>0.6450970755803489</c:v>
                </c:pt>
                <c:pt idx="38">
                  <c:v>-0.43486553683725937</c:v>
                </c:pt>
                <c:pt idx="39">
                  <c:v>-1.105134197929134</c:v>
                </c:pt>
                <c:pt idx="40">
                  <c:v>-1.0388147118689073</c:v>
                </c:pt>
                <c:pt idx="41">
                  <c:v>2.5246011199188345E-2</c:v>
                </c:pt>
                <c:pt idx="42">
                  <c:v>0.38182456328176606</c:v>
                </c:pt>
                <c:pt idx="43">
                  <c:v>-2.2848714042104756</c:v>
                </c:pt>
                <c:pt idx="44">
                  <c:v>2.0625197667521693</c:v>
                </c:pt>
                <c:pt idx="45">
                  <c:v>0.42108611003475716</c:v>
                </c:pt>
                <c:pt idx="46">
                  <c:v>-0.37790109058037658</c:v>
                </c:pt>
                <c:pt idx="47">
                  <c:v>-3.597889255135911</c:v>
                </c:pt>
                <c:pt idx="48">
                  <c:v>-7.1050368621584479</c:v>
                </c:pt>
                <c:pt idx="49">
                  <c:v>-1.0911683337715985</c:v>
                </c:pt>
                <c:pt idx="50">
                  <c:v>2.318325349423052</c:v>
                </c:pt>
                <c:pt idx="51">
                  <c:v>3.0326928022503807E-3</c:v>
                </c:pt>
                <c:pt idx="52">
                  <c:v>-3.184907860518452</c:v>
                </c:pt>
                <c:pt idx="53">
                  <c:v>-6.4367650203701183</c:v>
                </c:pt>
                <c:pt idx="54">
                  <c:v>-7.3061020207711103</c:v>
                </c:pt>
                <c:pt idx="55">
                  <c:v>-0.46473988243724484</c:v>
                </c:pt>
                <c:pt idx="56">
                  <c:v>1.3097888603080676</c:v>
                </c:pt>
                <c:pt idx="57">
                  <c:v>3.0419640870977762</c:v>
                </c:pt>
                <c:pt idx="58">
                  <c:v>2.7397604540054914</c:v>
                </c:pt>
                <c:pt idx="59">
                  <c:v>-1.1078748576307103</c:v>
                </c:pt>
                <c:pt idx="60">
                  <c:v>-3.536505402763618</c:v>
                </c:pt>
                <c:pt idx="61">
                  <c:v>-6.2245178559523353</c:v>
                </c:pt>
                <c:pt idx="62">
                  <c:v>-3.1742519874792876</c:v>
                </c:pt>
                <c:pt idx="63">
                  <c:v>-1.5923852719853731</c:v>
                </c:pt>
                <c:pt idx="64">
                  <c:v>-0.55503358101467093</c:v>
                </c:pt>
                <c:pt idx="65">
                  <c:v>-3.5636276082452172</c:v>
                </c:pt>
                <c:pt idx="66">
                  <c:v>-3.2869826701529679</c:v>
                </c:pt>
                <c:pt idx="67">
                  <c:v>6.8647876346593897</c:v>
                </c:pt>
                <c:pt idx="68">
                  <c:v>-2.3676074421844984</c:v>
                </c:pt>
                <c:pt idx="69">
                  <c:v>-4.2563334022647457</c:v>
                </c:pt>
                <c:pt idx="70">
                  <c:v>-5.3381283618803899</c:v>
                </c:pt>
                <c:pt idx="71">
                  <c:v>-2.4684282577552832</c:v>
                </c:pt>
                <c:pt idx="72">
                  <c:v>-0.22050721864465572</c:v>
                </c:pt>
                <c:pt idx="73">
                  <c:v>-3.738502676616017</c:v>
                </c:pt>
                <c:pt idx="74">
                  <c:v>-3.5731352795334868</c:v>
                </c:pt>
                <c:pt idx="75">
                  <c:v>-4.7179071382551117</c:v>
                </c:pt>
                <c:pt idx="76">
                  <c:v>-4.5815405784112606</c:v>
                </c:pt>
                <c:pt idx="77">
                  <c:v>0.86869234988828659</c:v>
                </c:pt>
                <c:pt idx="78">
                  <c:v>-3.9745959036492362</c:v>
                </c:pt>
                <c:pt idx="79">
                  <c:v>-6.8640336214056354</c:v>
                </c:pt>
                <c:pt idx="80">
                  <c:v>-5.4178173847504478</c:v>
                </c:pt>
                <c:pt idx="81">
                  <c:v>0.80845688316962594</c:v>
                </c:pt>
                <c:pt idx="82">
                  <c:v>0.50655861143756553</c:v>
                </c:pt>
                <c:pt idx="83">
                  <c:v>-4.4458786460064044</c:v>
                </c:pt>
                <c:pt idx="84">
                  <c:v>5.5825644135071073E-2</c:v>
                </c:pt>
                <c:pt idx="85">
                  <c:v>-6.2179830981951083</c:v>
                </c:pt>
                <c:pt idx="86">
                  <c:v>2.8363055152577683</c:v>
                </c:pt>
                <c:pt idx="87">
                  <c:v>11.987096923134327</c:v>
                </c:pt>
                <c:pt idx="88">
                  <c:v>23.334157944417502</c:v>
                </c:pt>
                <c:pt idx="89">
                  <c:v>8.3751845148781605</c:v>
                </c:pt>
                <c:pt idx="90">
                  <c:v>-13.787747942760781</c:v>
                </c:pt>
                <c:pt idx="91">
                  <c:v>-8.4694668728145199</c:v>
                </c:pt>
                <c:pt idx="92">
                  <c:v>-5.9434408802250331</c:v>
                </c:pt>
                <c:pt idx="93">
                  <c:v>9.7912002434215459</c:v>
                </c:pt>
                <c:pt idx="94">
                  <c:v>5.4458080358422833</c:v>
                </c:pt>
                <c:pt idx="95">
                  <c:v>0.83002632910488217</c:v>
                </c:pt>
                <c:pt idx="96">
                  <c:v>-7.0823573751921636</c:v>
                </c:pt>
                <c:pt idx="97">
                  <c:v>-3.7867558389228666</c:v>
                </c:pt>
                <c:pt idx="98">
                  <c:v>-5.2876512523473638</c:v>
                </c:pt>
                <c:pt idx="99">
                  <c:v>-5.2876512523473638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30-4107-95CC-7B50E21B3175}"/>
            </c:ext>
          </c:extLst>
        </c:ser>
        <c:ser>
          <c:idx val="4"/>
          <c:order val="4"/>
          <c:tx>
            <c:strRef>
              <c:f>'BDS vs BDS'!$N$1</c:f>
              <c:strCache>
                <c:ptCount val="1"/>
                <c:pt idx="0">
                  <c:v>U03 diff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'BDS vs BDS'!$A$2:$A$101</c:f>
              <c:numCache>
                <c:formatCode>0.0</c:formatCode>
                <c:ptCount val="100"/>
                <c:pt idx="0">
                  <c:v>0</c:v>
                </c:pt>
                <c:pt idx="1">
                  <c:v>1.01010101010101E-2</c:v>
                </c:pt>
                <c:pt idx="2">
                  <c:v>2.02020202020202E-2</c:v>
                </c:pt>
                <c:pt idx="3">
                  <c:v>3.03030303030303E-2</c:v>
                </c:pt>
                <c:pt idx="4">
                  <c:v>4.0404040404040401E-2</c:v>
                </c:pt>
                <c:pt idx="5">
                  <c:v>5.0505050505050497E-2</c:v>
                </c:pt>
                <c:pt idx="6">
                  <c:v>6.0606060606060601E-2</c:v>
                </c:pt>
                <c:pt idx="7">
                  <c:v>7.0707070707070704E-2</c:v>
                </c:pt>
                <c:pt idx="8">
                  <c:v>8.0808080808080801E-2</c:v>
                </c:pt>
                <c:pt idx="9">
                  <c:v>9.0909090909090898E-2</c:v>
                </c:pt>
                <c:pt idx="10">
                  <c:v>0.10101010101010099</c:v>
                </c:pt>
                <c:pt idx="11">
                  <c:v>0.11111111111111099</c:v>
                </c:pt>
                <c:pt idx="12">
                  <c:v>0.12121212121212099</c:v>
                </c:pt>
                <c:pt idx="13">
                  <c:v>0.13131313131313099</c:v>
                </c:pt>
                <c:pt idx="14">
                  <c:v>0.14141414141414099</c:v>
                </c:pt>
                <c:pt idx="15">
                  <c:v>0.15151515151515199</c:v>
                </c:pt>
                <c:pt idx="16">
                  <c:v>0.16161616161616199</c:v>
                </c:pt>
                <c:pt idx="17">
                  <c:v>0.17171717171717199</c:v>
                </c:pt>
                <c:pt idx="18">
                  <c:v>0.18181818181818199</c:v>
                </c:pt>
                <c:pt idx="19">
                  <c:v>0.19191919191919199</c:v>
                </c:pt>
                <c:pt idx="20">
                  <c:v>0.20202020202020199</c:v>
                </c:pt>
                <c:pt idx="21">
                  <c:v>0.21212121212121199</c:v>
                </c:pt>
                <c:pt idx="22">
                  <c:v>0.22222222222222199</c:v>
                </c:pt>
                <c:pt idx="23">
                  <c:v>0.23232323232323199</c:v>
                </c:pt>
                <c:pt idx="24">
                  <c:v>0.24242424242424199</c:v>
                </c:pt>
                <c:pt idx="25">
                  <c:v>0.25252525252525299</c:v>
                </c:pt>
                <c:pt idx="26">
                  <c:v>0.26262626262626299</c:v>
                </c:pt>
                <c:pt idx="27">
                  <c:v>0.27272727272727298</c:v>
                </c:pt>
                <c:pt idx="28">
                  <c:v>0.28282828282828298</c:v>
                </c:pt>
                <c:pt idx="29">
                  <c:v>0.29292929292929298</c:v>
                </c:pt>
                <c:pt idx="30">
                  <c:v>0.30303030303030298</c:v>
                </c:pt>
                <c:pt idx="31">
                  <c:v>0.31313131313131298</c:v>
                </c:pt>
                <c:pt idx="32">
                  <c:v>0.32323232323232298</c:v>
                </c:pt>
                <c:pt idx="33">
                  <c:v>0.33333333333333298</c:v>
                </c:pt>
                <c:pt idx="34">
                  <c:v>0.34343434343434298</c:v>
                </c:pt>
                <c:pt idx="35">
                  <c:v>0.35353535353535398</c:v>
                </c:pt>
                <c:pt idx="36">
                  <c:v>0.36363636363636398</c:v>
                </c:pt>
                <c:pt idx="37">
                  <c:v>0.37373737373737398</c:v>
                </c:pt>
                <c:pt idx="38">
                  <c:v>0.38383838383838398</c:v>
                </c:pt>
                <c:pt idx="39">
                  <c:v>0.39393939393939398</c:v>
                </c:pt>
                <c:pt idx="40">
                  <c:v>0.40404040404040398</c:v>
                </c:pt>
                <c:pt idx="41">
                  <c:v>0.41414141414141398</c:v>
                </c:pt>
                <c:pt idx="42">
                  <c:v>0.42424242424242398</c:v>
                </c:pt>
                <c:pt idx="43">
                  <c:v>0.43434343434343398</c:v>
                </c:pt>
                <c:pt idx="44">
                  <c:v>0.44444444444444398</c:v>
                </c:pt>
                <c:pt idx="45">
                  <c:v>0.45454545454545497</c:v>
                </c:pt>
                <c:pt idx="46">
                  <c:v>0.46464646464646497</c:v>
                </c:pt>
                <c:pt idx="47">
                  <c:v>0.47474747474747497</c:v>
                </c:pt>
                <c:pt idx="48">
                  <c:v>0.48484848484848497</c:v>
                </c:pt>
                <c:pt idx="49">
                  <c:v>0.49494949494949497</c:v>
                </c:pt>
                <c:pt idx="50">
                  <c:v>0.50505050505050497</c:v>
                </c:pt>
                <c:pt idx="51">
                  <c:v>0.51515151515151503</c:v>
                </c:pt>
                <c:pt idx="52">
                  <c:v>0.52525252525252497</c:v>
                </c:pt>
                <c:pt idx="53">
                  <c:v>0.53535353535353503</c:v>
                </c:pt>
                <c:pt idx="54">
                  <c:v>0.54545454545454497</c:v>
                </c:pt>
                <c:pt idx="55">
                  <c:v>0.55555555555555602</c:v>
                </c:pt>
                <c:pt idx="56">
                  <c:v>0.56565656565656597</c:v>
                </c:pt>
                <c:pt idx="57">
                  <c:v>0.57575757575757602</c:v>
                </c:pt>
                <c:pt idx="58">
                  <c:v>0.58585858585858597</c:v>
                </c:pt>
                <c:pt idx="59">
                  <c:v>0.59595959595959602</c:v>
                </c:pt>
                <c:pt idx="60">
                  <c:v>0.60606060606060597</c:v>
                </c:pt>
                <c:pt idx="61">
                  <c:v>0.61616161616161602</c:v>
                </c:pt>
                <c:pt idx="62">
                  <c:v>0.62626262626262597</c:v>
                </c:pt>
                <c:pt idx="63">
                  <c:v>0.63636363636363602</c:v>
                </c:pt>
                <c:pt idx="64">
                  <c:v>0.64646464646464696</c:v>
                </c:pt>
                <c:pt idx="65">
                  <c:v>0.65656565656565702</c:v>
                </c:pt>
                <c:pt idx="66">
                  <c:v>0.66666666666666696</c:v>
                </c:pt>
                <c:pt idx="67">
                  <c:v>0.67676767676767702</c:v>
                </c:pt>
                <c:pt idx="68">
                  <c:v>0.68686868686868696</c:v>
                </c:pt>
                <c:pt idx="69">
                  <c:v>0.69696969696969702</c:v>
                </c:pt>
                <c:pt idx="70">
                  <c:v>0.70707070707070696</c:v>
                </c:pt>
                <c:pt idx="71">
                  <c:v>0.71717171717171702</c:v>
                </c:pt>
                <c:pt idx="72">
                  <c:v>0.72727272727272696</c:v>
                </c:pt>
                <c:pt idx="73">
                  <c:v>0.73737373737373701</c:v>
                </c:pt>
                <c:pt idx="74">
                  <c:v>0.74747474747474796</c:v>
                </c:pt>
                <c:pt idx="75">
                  <c:v>0.75757575757575801</c:v>
                </c:pt>
                <c:pt idx="76">
                  <c:v>0.76767676767676796</c:v>
                </c:pt>
                <c:pt idx="77">
                  <c:v>0.77777777777777801</c:v>
                </c:pt>
                <c:pt idx="78">
                  <c:v>0.78787878787878796</c:v>
                </c:pt>
                <c:pt idx="79">
                  <c:v>0.79797979797979801</c:v>
                </c:pt>
                <c:pt idx="80">
                  <c:v>0.80808080808080796</c:v>
                </c:pt>
                <c:pt idx="81">
                  <c:v>0.81818181818181801</c:v>
                </c:pt>
                <c:pt idx="82">
                  <c:v>0.82828282828282795</c:v>
                </c:pt>
                <c:pt idx="83">
                  <c:v>0.83838383838383801</c:v>
                </c:pt>
                <c:pt idx="84">
                  <c:v>0.84848484848484895</c:v>
                </c:pt>
                <c:pt idx="85">
                  <c:v>0.85858585858585901</c:v>
                </c:pt>
                <c:pt idx="86">
                  <c:v>0.86868686868686895</c:v>
                </c:pt>
                <c:pt idx="87">
                  <c:v>0.87878787878787901</c:v>
                </c:pt>
                <c:pt idx="88">
                  <c:v>0.88888888888888895</c:v>
                </c:pt>
                <c:pt idx="89">
                  <c:v>0.89898989898989901</c:v>
                </c:pt>
                <c:pt idx="90">
                  <c:v>0.90909090909090895</c:v>
                </c:pt>
                <c:pt idx="91">
                  <c:v>0.919191919191919</c:v>
                </c:pt>
                <c:pt idx="92">
                  <c:v>0.92929292929292895</c:v>
                </c:pt>
                <c:pt idx="93">
                  <c:v>0.939393939393939</c:v>
                </c:pt>
                <c:pt idx="94">
                  <c:v>0.94949494949494995</c:v>
                </c:pt>
                <c:pt idx="95">
                  <c:v>0.95959595959596</c:v>
                </c:pt>
                <c:pt idx="96">
                  <c:v>0.96969696969696995</c:v>
                </c:pt>
                <c:pt idx="97">
                  <c:v>0.97979797979798</c:v>
                </c:pt>
                <c:pt idx="98">
                  <c:v>0.98989898989898994</c:v>
                </c:pt>
                <c:pt idx="99">
                  <c:v>1</c:v>
                </c:pt>
              </c:numCache>
            </c:numRef>
          </c:xVal>
          <c:yVal>
            <c:numRef>
              <c:f>'BDS vs BDS'!$N$2:$N$101</c:f>
              <c:numCache>
                <c:formatCode>0.00</c:formatCode>
                <c:ptCount val="100"/>
                <c:pt idx="0">
                  <c:v>8.6709045076508993</c:v>
                </c:pt>
                <c:pt idx="1">
                  <c:v>8.6709045076508993</c:v>
                </c:pt>
                <c:pt idx="2">
                  <c:v>2.3499277274646104</c:v>
                </c:pt>
                <c:pt idx="3">
                  <c:v>0.62636914851003311</c:v>
                </c:pt>
                <c:pt idx="4">
                  <c:v>-0.47528737037427504</c:v>
                </c:pt>
                <c:pt idx="5">
                  <c:v>-0.37819070857811532</c:v>
                </c:pt>
                <c:pt idx="6">
                  <c:v>-0.45488183719002606</c:v>
                </c:pt>
                <c:pt idx="7">
                  <c:v>-0.67992708693811998</c:v>
                </c:pt>
                <c:pt idx="8">
                  <c:v>-1.0871306153100218</c:v>
                </c:pt>
                <c:pt idx="9">
                  <c:v>-0.8011764277477198</c:v>
                </c:pt>
                <c:pt idx="10">
                  <c:v>0.10169350154017387</c:v>
                </c:pt>
                <c:pt idx="11">
                  <c:v>-0.17029565169195138</c:v>
                </c:pt>
                <c:pt idx="12">
                  <c:v>-0.2775192073981998</c:v>
                </c:pt>
                <c:pt idx="13">
                  <c:v>-0.94234532963446505</c:v>
                </c:pt>
                <c:pt idx="14">
                  <c:v>-0.66404942629496944</c:v>
                </c:pt>
                <c:pt idx="15">
                  <c:v>-0.43879626276192596</c:v>
                </c:pt>
                <c:pt idx="16">
                  <c:v>-0.50401167339956565</c:v>
                </c:pt>
                <c:pt idx="17">
                  <c:v>-0.52065466143902661</c:v>
                </c:pt>
                <c:pt idx="18">
                  <c:v>-0.74428959324253086</c:v>
                </c:pt>
                <c:pt idx="19">
                  <c:v>-1.0857467585486695</c:v>
                </c:pt>
                <c:pt idx="20">
                  <c:v>-1.180800367494431</c:v>
                </c:pt>
                <c:pt idx="21">
                  <c:v>-0.58022406302854357</c:v>
                </c:pt>
                <c:pt idx="22">
                  <c:v>1.148109368410994</c:v>
                </c:pt>
                <c:pt idx="23">
                  <c:v>1.0890871423038622</c:v>
                </c:pt>
                <c:pt idx="24">
                  <c:v>0.45778584669651678</c:v>
                </c:pt>
                <c:pt idx="25">
                  <c:v>-1.5136965023197275</c:v>
                </c:pt>
                <c:pt idx="26">
                  <c:v>-0.63716419791628987</c:v>
                </c:pt>
                <c:pt idx="27">
                  <c:v>-0.90856709979185801</c:v>
                </c:pt>
                <c:pt idx="28">
                  <c:v>-1.9231721451009021</c:v>
                </c:pt>
                <c:pt idx="29">
                  <c:v>0.39917677066604007</c:v>
                </c:pt>
                <c:pt idx="30">
                  <c:v>5.2614392338545972</c:v>
                </c:pt>
                <c:pt idx="31">
                  <c:v>2.5070248772204895</c:v>
                </c:pt>
                <c:pt idx="32">
                  <c:v>-1.2173212474872237</c:v>
                </c:pt>
                <c:pt idx="33">
                  <c:v>-1.5061374600970847</c:v>
                </c:pt>
                <c:pt idx="34">
                  <c:v>-1.2395732403765685</c:v>
                </c:pt>
                <c:pt idx="35">
                  <c:v>-0.83088666152793067</c:v>
                </c:pt>
                <c:pt idx="36">
                  <c:v>0.57805646910460773</c:v>
                </c:pt>
                <c:pt idx="37">
                  <c:v>0.53772647179709843</c:v>
                </c:pt>
                <c:pt idx="38">
                  <c:v>0.28446818916487082</c:v>
                </c:pt>
                <c:pt idx="39">
                  <c:v>-0.14907020303555463</c:v>
                </c:pt>
                <c:pt idx="40">
                  <c:v>1.9578163339291823</c:v>
                </c:pt>
                <c:pt idx="41">
                  <c:v>7.1631379831800874</c:v>
                </c:pt>
                <c:pt idx="42">
                  <c:v>7.0758345666225662</c:v>
                </c:pt>
                <c:pt idx="43">
                  <c:v>7.6740568824786131</c:v>
                </c:pt>
                <c:pt idx="44">
                  <c:v>2.3263201972126684</c:v>
                </c:pt>
                <c:pt idx="45">
                  <c:v>-0.82336860696260317</c:v>
                </c:pt>
                <c:pt idx="46">
                  <c:v>3.2068883439592728</c:v>
                </c:pt>
                <c:pt idx="47">
                  <c:v>7.3162156456030072</c:v>
                </c:pt>
                <c:pt idx="48">
                  <c:v>10.937067098420552</c:v>
                </c:pt>
                <c:pt idx="49">
                  <c:v>-1.3194423054750963</c:v>
                </c:pt>
                <c:pt idx="50">
                  <c:v>-1.5444109238558497</c:v>
                </c:pt>
                <c:pt idx="51">
                  <c:v>-14.261824265115848</c:v>
                </c:pt>
                <c:pt idx="52">
                  <c:v>-10.328767191433363</c:v>
                </c:pt>
                <c:pt idx="53">
                  <c:v>-4.986201781963989</c:v>
                </c:pt>
                <c:pt idx="54">
                  <c:v>-6.7104776135430599</c:v>
                </c:pt>
                <c:pt idx="55">
                  <c:v>10.554053639988057</c:v>
                </c:pt>
                <c:pt idx="56">
                  <c:v>4.4745029147070685</c:v>
                </c:pt>
                <c:pt idx="57">
                  <c:v>4.332040797085476</c:v>
                </c:pt>
                <c:pt idx="58">
                  <c:v>1.8010080104054911</c:v>
                </c:pt>
                <c:pt idx="59">
                  <c:v>-0.8771461332809114</c:v>
                </c:pt>
                <c:pt idx="60">
                  <c:v>10.693708463555771</c:v>
                </c:pt>
                <c:pt idx="61">
                  <c:v>2.9437752628972156</c:v>
                </c:pt>
                <c:pt idx="62">
                  <c:v>-4.1309874267428075</c:v>
                </c:pt>
                <c:pt idx="63">
                  <c:v>1.6263374946854761</c:v>
                </c:pt>
                <c:pt idx="64">
                  <c:v>-1.8524089106826302</c:v>
                </c:pt>
                <c:pt idx="65">
                  <c:v>3.162274851802632</c:v>
                </c:pt>
                <c:pt idx="66">
                  <c:v>9.4595157677382335</c:v>
                </c:pt>
                <c:pt idx="67">
                  <c:v>12.107495780058191</c:v>
                </c:pt>
                <c:pt idx="68">
                  <c:v>0.27276600548790242</c:v>
                </c:pt>
                <c:pt idx="69">
                  <c:v>2.529608189131384</c:v>
                </c:pt>
                <c:pt idx="70">
                  <c:v>4.6727836369506424</c:v>
                </c:pt>
                <c:pt idx="71">
                  <c:v>1.0183360035185167</c:v>
                </c:pt>
                <c:pt idx="72">
                  <c:v>6.0335403714729434</c:v>
                </c:pt>
                <c:pt idx="73">
                  <c:v>-1.2914467558979172</c:v>
                </c:pt>
                <c:pt idx="74">
                  <c:v>10.936654711182094</c:v>
                </c:pt>
                <c:pt idx="75">
                  <c:v>14.883913866541667</c:v>
                </c:pt>
                <c:pt idx="76">
                  <c:v>4.5233474376065796</c:v>
                </c:pt>
                <c:pt idx="77">
                  <c:v>-4.4425453661013137E-2</c:v>
                </c:pt>
                <c:pt idx="78">
                  <c:v>10.261951682941993</c:v>
                </c:pt>
                <c:pt idx="79">
                  <c:v>14.167208037266255</c:v>
                </c:pt>
                <c:pt idx="80">
                  <c:v>4.2653378099335111</c:v>
                </c:pt>
                <c:pt idx="81">
                  <c:v>0.51963137992083652</c:v>
                </c:pt>
                <c:pt idx="82">
                  <c:v>-0.79194860192197503</c:v>
                </c:pt>
                <c:pt idx="83">
                  <c:v>-3.9761043439798041</c:v>
                </c:pt>
                <c:pt idx="84">
                  <c:v>-3.8420250971032894</c:v>
                </c:pt>
                <c:pt idx="85">
                  <c:v>-2.7691668405356378</c:v>
                </c:pt>
                <c:pt idx="86">
                  <c:v>-1.9905338612053303</c:v>
                </c:pt>
                <c:pt idx="87">
                  <c:v>-5.6099269032200709</c:v>
                </c:pt>
                <c:pt idx="88">
                  <c:v>-11.96537189705872</c:v>
                </c:pt>
                <c:pt idx="89">
                  <c:v>-12.142649343140741</c:v>
                </c:pt>
                <c:pt idx="90">
                  <c:v>-15.952533242500611</c:v>
                </c:pt>
                <c:pt idx="91">
                  <c:v>-11.61135021010679</c:v>
                </c:pt>
                <c:pt idx="92">
                  <c:v>-3.5191923962329117</c:v>
                </c:pt>
                <c:pt idx="93">
                  <c:v>-3.7101854160380547</c:v>
                </c:pt>
                <c:pt idx="94">
                  <c:v>-8.4671883773288155</c:v>
                </c:pt>
                <c:pt idx="95">
                  <c:v>9.6509521421428843</c:v>
                </c:pt>
                <c:pt idx="96">
                  <c:v>28.361572394916795</c:v>
                </c:pt>
                <c:pt idx="97">
                  <c:v>0.58093107677753331</c:v>
                </c:pt>
                <c:pt idx="98">
                  <c:v>-4.9562184069280635</c:v>
                </c:pt>
                <c:pt idx="99">
                  <c:v>-4.9562184069280635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030-4107-95CC-7B50E21B3175}"/>
            </c:ext>
          </c:extLst>
        </c:ser>
        <c:ser>
          <c:idx val="5"/>
          <c:order val="5"/>
          <c:tx>
            <c:strRef>
              <c:f>'BDS vs BDS'!$O$1</c:f>
              <c:strCache>
                <c:ptCount val="1"/>
                <c:pt idx="0">
                  <c:v>U04 diff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'BDS vs BDS'!$A$2:$A$101</c:f>
              <c:numCache>
                <c:formatCode>0.0</c:formatCode>
                <c:ptCount val="100"/>
                <c:pt idx="0">
                  <c:v>0</c:v>
                </c:pt>
                <c:pt idx="1">
                  <c:v>1.01010101010101E-2</c:v>
                </c:pt>
                <c:pt idx="2">
                  <c:v>2.02020202020202E-2</c:v>
                </c:pt>
                <c:pt idx="3">
                  <c:v>3.03030303030303E-2</c:v>
                </c:pt>
                <c:pt idx="4">
                  <c:v>4.0404040404040401E-2</c:v>
                </c:pt>
                <c:pt idx="5">
                  <c:v>5.0505050505050497E-2</c:v>
                </c:pt>
                <c:pt idx="6">
                  <c:v>6.0606060606060601E-2</c:v>
                </c:pt>
                <c:pt idx="7">
                  <c:v>7.0707070707070704E-2</c:v>
                </c:pt>
                <c:pt idx="8">
                  <c:v>8.0808080808080801E-2</c:v>
                </c:pt>
                <c:pt idx="9">
                  <c:v>9.0909090909090898E-2</c:v>
                </c:pt>
                <c:pt idx="10">
                  <c:v>0.10101010101010099</c:v>
                </c:pt>
                <c:pt idx="11">
                  <c:v>0.11111111111111099</c:v>
                </c:pt>
                <c:pt idx="12">
                  <c:v>0.12121212121212099</c:v>
                </c:pt>
                <c:pt idx="13">
                  <c:v>0.13131313131313099</c:v>
                </c:pt>
                <c:pt idx="14">
                  <c:v>0.14141414141414099</c:v>
                </c:pt>
                <c:pt idx="15">
                  <c:v>0.15151515151515199</c:v>
                </c:pt>
                <c:pt idx="16">
                  <c:v>0.16161616161616199</c:v>
                </c:pt>
                <c:pt idx="17">
                  <c:v>0.17171717171717199</c:v>
                </c:pt>
                <c:pt idx="18">
                  <c:v>0.18181818181818199</c:v>
                </c:pt>
                <c:pt idx="19">
                  <c:v>0.19191919191919199</c:v>
                </c:pt>
                <c:pt idx="20">
                  <c:v>0.20202020202020199</c:v>
                </c:pt>
                <c:pt idx="21">
                  <c:v>0.21212121212121199</c:v>
                </c:pt>
                <c:pt idx="22">
                  <c:v>0.22222222222222199</c:v>
                </c:pt>
                <c:pt idx="23">
                  <c:v>0.23232323232323199</c:v>
                </c:pt>
                <c:pt idx="24">
                  <c:v>0.24242424242424199</c:v>
                </c:pt>
                <c:pt idx="25">
                  <c:v>0.25252525252525299</c:v>
                </c:pt>
                <c:pt idx="26">
                  <c:v>0.26262626262626299</c:v>
                </c:pt>
                <c:pt idx="27">
                  <c:v>0.27272727272727298</c:v>
                </c:pt>
                <c:pt idx="28">
                  <c:v>0.28282828282828298</c:v>
                </c:pt>
                <c:pt idx="29">
                  <c:v>0.29292929292929298</c:v>
                </c:pt>
                <c:pt idx="30">
                  <c:v>0.30303030303030298</c:v>
                </c:pt>
                <c:pt idx="31">
                  <c:v>0.31313131313131298</c:v>
                </c:pt>
                <c:pt idx="32">
                  <c:v>0.32323232323232298</c:v>
                </c:pt>
                <c:pt idx="33">
                  <c:v>0.33333333333333298</c:v>
                </c:pt>
                <c:pt idx="34">
                  <c:v>0.34343434343434298</c:v>
                </c:pt>
                <c:pt idx="35">
                  <c:v>0.35353535353535398</c:v>
                </c:pt>
                <c:pt idx="36">
                  <c:v>0.36363636363636398</c:v>
                </c:pt>
                <c:pt idx="37">
                  <c:v>0.37373737373737398</c:v>
                </c:pt>
                <c:pt idx="38">
                  <c:v>0.38383838383838398</c:v>
                </c:pt>
                <c:pt idx="39">
                  <c:v>0.39393939393939398</c:v>
                </c:pt>
                <c:pt idx="40">
                  <c:v>0.40404040404040398</c:v>
                </c:pt>
                <c:pt idx="41">
                  <c:v>0.41414141414141398</c:v>
                </c:pt>
                <c:pt idx="42">
                  <c:v>0.42424242424242398</c:v>
                </c:pt>
                <c:pt idx="43">
                  <c:v>0.43434343434343398</c:v>
                </c:pt>
                <c:pt idx="44">
                  <c:v>0.44444444444444398</c:v>
                </c:pt>
                <c:pt idx="45">
                  <c:v>0.45454545454545497</c:v>
                </c:pt>
                <c:pt idx="46">
                  <c:v>0.46464646464646497</c:v>
                </c:pt>
                <c:pt idx="47">
                  <c:v>0.47474747474747497</c:v>
                </c:pt>
                <c:pt idx="48">
                  <c:v>0.48484848484848497</c:v>
                </c:pt>
                <c:pt idx="49">
                  <c:v>0.49494949494949497</c:v>
                </c:pt>
                <c:pt idx="50">
                  <c:v>0.50505050505050497</c:v>
                </c:pt>
                <c:pt idx="51">
                  <c:v>0.51515151515151503</c:v>
                </c:pt>
                <c:pt idx="52">
                  <c:v>0.52525252525252497</c:v>
                </c:pt>
                <c:pt idx="53">
                  <c:v>0.53535353535353503</c:v>
                </c:pt>
                <c:pt idx="54">
                  <c:v>0.54545454545454497</c:v>
                </c:pt>
                <c:pt idx="55">
                  <c:v>0.55555555555555602</c:v>
                </c:pt>
                <c:pt idx="56">
                  <c:v>0.56565656565656597</c:v>
                </c:pt>
                <c:pt idx="57">
                  <c:v>0.57575757575757602</c:v>
                </c:pt>
                <c:pt idx="58">
                  <c:v>0.58585858585858597</c:v>
                </c:pt>
                <c:pt idx="59">
                  <c:v>0.59595959595959602</c:v>
                </c:pt>
                <c:pt idx="60">
                  <c:v>0.60606060606060597</c:v>
                </c:pt>
                <c:pt idx="61">
                  <c:v>0.61616161616161602</c:v>
                </c:pt>
                <c:pt idx="62">
                  <c:v>0.62626262626262597</c:v>
                </c:pt>
                <c:pt idx="63">
                  <c:v>0.63636363636363602</c:v>
                </c:pt>
                <c:pt idx="64">
                  <c:v>0.64646464646464696</c:v>
                </c:pt>
                <c:pt idx="65">
                  <c:v>0.65656565656565702</c:v>
                </c:pt>
                <c:pt idx="66">
                  <c:v>0.66666666666666696</c:v>
                </c:pt>
                <c:pt idx="67">
                  <c:v>0.67676767676767702</c:v>
                </c:pt>
                <c:pt idx="68">
                  <c:v>0.68686868686868696</c:v>
                </c:pt>
                <c:pt idx="69">
                  <c:v>0.69696969696969702</c:v>
                </c:pt>
                <c:pt idx="70">
                  <c:v>0.70707070707070696</c:v>
                </c:pt>
                <c:pt idx="71">
                  <c:v>0.71717171717171702</c:v>
                </c:pt>
                <c:pt idx="72">
                  <c:v>0.72727272727272696</c:v>
                </c:pt>
                <c:pt idx="73">
                  <c:v>0.73737373737373701</c:v>
                </c:pt>
                <c:pt idx="74">
                  <c:v>0.74747474747474796</c:v>
                </c:pt>
                <c:pt idx="75">
                  <c:v>0.75757575757575801</c:v>
                </c:pt>
                <c:pt idx="76">
                  <c:v>0.76767676767676796</c:v>
                </c:pt>
                <c:pt idx="77">
                  <c:v>0.77777777777777801</c:v>
                </c:pt>
                <c:pt idx="78">
                  <c:v>0.78787878787878796</c:v>
                </c:pt>
                <c:pt idx="79">
                  <c:v>0.79797979797979801</c:v>
                </c:pt>
                <c:pt idx="80">
                  <c:v>0.80808080808080796</c:v>
                </c:pt>
                <c:pt idx="81">
                  <c:v>0.81818181818181801</c:v>
                </c:pt>
                <c:pt idx="82">
                  <c:v>0.82828282828282795</c:v>
                </c:pt>
                <c:pt idx="83">
                  <c:v>0.83838383838383801</c:v>
                </c:pt>
                <c:pt idx="84">
                  <c:v>0.84848484848484895</c:v>
                </c:pt>
                <c:pt idx="85">
                  <c:v>0.85858585858585901</c:v>
                </c:pt>
                <c:pt idx="86">
                  <c:v>0.86868686868686895</c:v>
                </c:pt>
                <c:pt idx="87">
                  <c:v>0.87878787878787901</c:v>
                </c:pt>
                <c:pt idx="88">
                  <c:v>0.88888888888888895</c:v>
                </c:pt>
                <c:pt idx="89">
                  <c:v>0.89898989898989901</c:v>
                </c:pt>
                <c:pt idx="90">
                  <c:v>0.90909090909090895</c:v>
                </c:pt>
                <c:pt idx="91">
                  <c:v>0.919191919191919</c:v>
                </c:pt>
                <c:pt idx="92">
                  <c:v>0.92929292929292895</c:v>
                </c:pt>
                <c:pt idx="93">
                  <c:v>0.939393939393939</c:v>
                </c:pt>
                <c:pt idx="94">
                  <c:v>0.94949494949494995</c:v>
                </c:pt>
                <c:pt idx="95">
                  <c:v>0.95959595959596</c:v>
                </c:pt>
                <c:pt idx="96">
                  <c:v>0.96969696969696995</c:v>
                </c:pt>
                <c:pt idx="97">
                  <c:v>0.97979797979798</c:v>
                </c:pt>
                <c:pt idx="98">
                  <c:v>0.98989898989898994</c:v>
                </c:pt>
                <c:pt idx="99">
                  <c:v>1</c:v>
                </c:pt>
              </c:numCache>
            </c:numRef>
          </c:xVal>
          <c:yVal>
            <c:numRef>
              <c:f>'BDS vs BDS'!$O$2:$O$101</c:f>
              <c:numCache>
                <c:formatCode>0.00</c:formatCode>
                <c:ptCount val="100"/>
                <c:pt idx="0">
                  <c:v>3.2035369574835997</c:v>
                </c:pt>
                <c:pt idx="1">
                  <c:v>3.2035369574835997</c:v>
                </c:pt>
                <c:pt idx="2">
                  <c:v>4.4153955836247114</c:v>
                </c:pt>
                <c:pt idx="3">
                  <c:v>1.6876548052724338</c:v>
                </c:pt>
                <c:pt idx="4">
                  <c:v>1.1308375052274648</c:v>
                </c:pt>
                <c:pt idx="5">
                  <c:v>0.54682489432304493</c:v>
                </c:pt>
                <c:pt idx="6">
                  <c:v>0.19982672554953496</c:v>
                </c:pt>
                <c:pt idx="7">
                  <c:v>5.7690434260919687E-2</c:v>
                </c:pt>
                <c:pt idx="8">
                  <c:v>2.7947252077057172E-2</c:v>
                </c:pt>
                <c:pt idx="9">
                  <c:v>-0.36178510091784943</c:v>
                </c:pt>
                <c:pt idx="10">
                  <c:v>-0.10236473903840704</c:v>
                </c:pt>
                <c:pt idx="11">
                  <c:v>0.17420865416788978</c:v>
                </c:pt>
                <c:pt idx="12">
                  <c:v>0.86693569195236009</c:v>
                </c:pt>
                <c:pt idx="13">
                  <c:v>1.0111330344973766</c:v>
                </c:pt>
                <c:pt idx="14">
                  <c:v>0.88434226763691015</c:v>
                </c:pt>
                <c:pt idx="15">
                  <c:v>0.31778466295461349</c:v>
                </c:pt>
                <c:pt idx="16">
                  <c:v>0.51485065489320547</c:v>
                </c:pt>
                <c:pt idx="17">
                  <c:v>0.81468402329953271</c:v>
                </c:pt>
                <c:pt idx="18">
                  <c:v>0.17367983499859996</c:v>
                </c:pt>
                <c:pt idx="19">
                  <c:v>-0.27392397598479867</c:v>
                </c:pt>
                <c:pt idx="20">
                  <c:v>-0.58112196388114157</c:v>
                </c:pt>
                <c:pt idx="21">
                  <c:v>-0.51561163802921328</c:v>
                </c:pt>
                <c:pt idx="22">
                  <c:v>-0.94637798159682518</c:v>
                </c:pt>
                <c:pt idx="23">
                  <c:v>-0.74980797954839851</c:v>
                </c:pt>
                <c:pt idx="24">
                  <c:v>-1.0657042288130132</c:v>
                </c:pt>
                <c:pt idx="25">
                  <c:v>-1.4042867540983277</c:v>
                </c:pt>
                <c:pt idx="26">
                  <c:v>-2.1062896942700897</c:v>
                </c:pt>
                <c:pt idx="27">
                  <c:v>-2.9371048650592888</c:v>
                </c:pt>
                <c:pt idx="28">
                  <c:v>-2.5893807271858913</c:v>
                </c:pt>
                <c:pt idx="29">
                  <c:v>-2.1528071611132811</c:v>
                </c:pt>
                <c:pt idx="30">
                  <c:v>-3.2345725726390517</c:v>
                </c:pt>
                <c:pt idx="31">
                  <c:v>-2.0501617634952405</c:v>
                </c:pt>
                <c:pt idx="32">
                  <c:v>-0.13359644487946376</c:v>
                </c:pt>
                <c:pt idx="33">
                  <c:v>0.31896183046509563</c:v>
                </c:pt>
                <c:pt idx="34">
                  <c:v>-9.24594878324978E-2</c:v>
                </c:pt>
                <c:pt idx="35">
                  <c:v>-1.5055033303704022</c:v>
                </c:pt>
                <c:pt idx="36">
                  <c:v>-3.1408535783065119</c:v>
                </c:pt>
                <c:pt idx="37">
                  <c:v>-1.8901896720248113</c:v>
                </c:pt>
                <c:pt idx="38">
                  <c:v>-0.68335375355826855</c:v>
                </c:pt>
                <c:pt idx="39">
                  <c:v>1.993532413397336</c:v>
                </c:pt>
                <c:pt idx="40">
                  <c:v>-5.842019457301717E-2</c:v>
                </c:pt>
                <c:pt idx="41">
                  <c:v>-2.9649864450004726</c:v>
                </c:pt>
                <c:pt idx="42">
                  <c:v>-3.1956733399750048</c:v>
                </c:pt>
                <c:pt idx="43">
                  <c:v>-2.8414651994538058</c:v>
                </c:pt>
                <c:pt idx="44">
                  <c:v>-1.9010497798265709</c:v>
                </c:pt>
                <c:pt idx="45">
                  <c:v>0.84019151121775693</c:v>
                </c:pt>
                <c:pt idx="46">
                  <c:v>-0.89230864107405594</c:v>
                </c:pt>
                <c:pt idx="47">
                  <c:v>-3.4483161198128212</c:v>
                </c:pt>
                <c:pt idx="48">
                  <c:v>5.3314901364190526</c:v>
                </c:pt>
                <c:pt idx="49">
                  <c:v>3.1950698390722003</c:v>
                </c:pt>
                <c:pt idx="50">
                  <c:v>4.8427615575966492</c:v>
                </c:pt>
                <c:pt idx="51">
                  <c:v>4.9343695054237529</c:v>
                </c:pt>
                <c:pt idx="52">
                  <c:v>0.12554021946654714</c:v>
                </c:pt>
                <c:pt idx="53">
                  <c:v>0.52866626790290105</c:v>
                </c:pt>
                <c:pt idx="54">
                  <c:v>-0.6544860498736309</c:v>
                </c:pt>
                <c:pt idx="55">
                  <c:v>-3.0151759201473647</c:v>
                </c:pt>
                <c:pt idx="56">
                  <c:v>-5.2704819767964617</c:v>
                </c:pt>
                <c:pt idx="57">
                  <c:v>5.0035564232481757</c:v>
                </c:pt>
                <c:pt idx="58">
                  <c:v>5.5724049467912913</c:v>
                </c:pt>
                <c:pt idx="59">
                  <c:v>12.123678637388489</c:v>
                </c:pt>
                <c:pt idx="60">
                  <c:v>10.013792137794672</c:v>
                </c:pt>
                <c:pt idx="61">
                  <c:v>4.1661657276649144</c:v>
                </c:pt>
                <c:pt idx="62">
                  <c:v>13.725621908664612</c:v>
                </c:pt>
                <c:pt idx="63">
                  <c:v>7.1331321815203754</c:v>
                </c:pt>
                <c:pt idx="64">
                  <c:v>1.7048577155481297</c:v>
                </c:pt>
                <c:pt idx="65">
                  <c:v>0.29005092756033335</c:v>
                </c:pt>
                <c:pt idx="66">
                  <c:v>-2.6930707026169678</c:v>
                </c:pt>
                <c:pt idx="67">
                  <c:v>7.4018553839514887</c:v>
                </c:pt>
                <c:pt idx="68">
                  <c:v>5.6835943383137018</c:v>
                </c:pt>
                <c:pt idx="69">
                  <c:v>5.3206741854462845</c:v>
                </c:pt>
                <c:pt idx="70">
                  <c:v>9.7136581936658413</c:v>
                </c:pt>
                <c:pt idx="71">
                  <c:v>9.9544098577147153</c:v>
                </c:pt>
                <c:pt idx="72">
                  <c:v>-3.5200078336764653</c:v>
                </c:pt>
                <c:pt idx="73">
                  <c:v>2.6672296279205838</c:v>
                </c:pt>
                <c:pt idx="74">
                  <c:v>-5.5201595963052466</c:v>
                </c:pt>
                <c:pt idx="75">
                  <c:v>-2.198423886260132</c:v>
                </c:pt>
                <c:pt idx="76">
                  <c:v>-4.8088635244919686E-2</c:v>
                </c:pt>
                <c:pt idx="77">
                  <c:v>-2.1624956005243234</c:v>
                </c:pt>
                <c:pt idx="78">
                  <c:v>-0.55419725900140548</c:v>
                </c:pt>
                <c:pt idx="79">
                  <c:v>-1.5821806316683347</c:v>
                </c:pt>
                <c:pt idx="80">
                  <c:v>-0.67889190610738837</c:v>
                </c:pt>
                <c:pt idx="81">
                  <c:v>-1.848075252317444</c:v>
                </c:pt>
                <c:pt idx="82">
                  <c:v>-8.3378294176353851</c:v>
                </c:pt>
                <c:pt idx="83">
                  <c:v>-9.704945754149346</c:v>
                </c:pt>
                <c:pt idx="84">
                  <c:v>-0.89593966715382933</c:v>
                </c:pt>
                <c:pt idx="85">
                  <c:v>-1.1516512662142375</c:v>
                </c:pt>
                <c:pt idx="86">
                  <c:v>-2.1500894281196317</c:v>
                </c:pt>
                <c:pt idx="87">
                  <c:v>-7.2668004692303718</c:v>
                </c:pt>
                <c:pt idx="88">
                  <c:v>2.0634786847727007</c:v>
                </c:pt>
                <c:pt idx="89">
                  <c:v>26.503322674828258</c:v>
                </c:pt>
                <c:pt idx="90">
                  <c:v>15.053270467290421</c:v>
                </c:pt>
                <c:pt idx="91">
                  <c:v>6.1959661184271795</c:v>
                </c:pt>
                <c:pt idx="92">
                  <c:v>3.185914063788589</c:v>
                </c:pt>
                <c:pt idx="93">
                  <c:v>2.922907478010444</c:v>
                </c:pt>
                <c:pt idx="94">
                  <c:v>-4.7019128951768163</c:v>
                </c:pt>
                <c:pt idx="95">
                  <c:v>-2.7791027004037172</c:v>
                </c:pt>
                <c:pt idx="96">
                  <c:v>-4.6903279074050044</c:v>
                </c:pt>
                <c:pt idx="97">
                  <c:v>2.5407877565388315</c:v>
                </c:pt>
                <c:pt idx="98">
                  <c:v>1.1478905644567075</c:v>
                </c:pt>
                <c:pt idx="99">
                  <c:v>1.1478905644567075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030-4107-95CC-7B50E21B3175}"/>
            </c:ext>
          </c:extLst>
        </c:ser>
        <c:ser>
          <c:idx val="6"/>
          <c:order val="6"/>
          <c:tx>
            <c:strRef>
              <c:f>'BDS vs BDS'!$P$1</c:f>
              <c:strCache>
                <c:ptCount val="1"/>
                <c:pt idx="0">
                  <c:v>U06 diff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'BDS vs BDS'!$A$2:$A$101</c:f>
              <c:numCache>
                <c:formatCode>0.0</c:formatCode>
                <c:ptCount val="100"/>
                <c:pt idx="0">
                  <c:v>0</c:v>
                </c:pt>
                <c:pt idx="1">
                  <c:v>1.01010101010101E-2</c:v>
                </c:pt>
                <c:pt idx="2">
                  <c:v>2.02020202020202E-2</c:v>
                </c:pt>
                <c:pt idx="3">
                  <c:v>3.03030303030303E-2</c:v>
                </c:pt>
                <c:pt idx="4">
                  <c:v>4.0404040404040401E-2</c:v>
                </c:pt>
                <c:pt idx="5">
                  <c:v>5.0505050505050497E-2</c:v>
                </c:pt>
                <c:pt idx="6">
                  <c:v>6.0606060606060601E-2</c:v>
                </c:pt>
                <c:pt idx="7">
                  <c:v>7.0707070707070704E-2</c:v>
                </c:pt>
                <c:pt idx="8">
                  <c:v>8.0808080808080801E-2</c:v>
                </c:pt>
                <c:pt idx="9">
                  <c:v>9.0909090909090898E-2</c:v>
                </c:pt>
                <c:pt idx="10">
                  <c:v>0.10101010101010099</c:v>
                </c:pt>
                <c:pt idx="11">
                  <c:v>0.11111111111111099</c:v>
                </c:pt>
                <c:pt idx="12">
                  <c:v>0.12121212121212099</c:v>
                </c:pt>
                <c:pt idx="13">
                  <c:v>0.13131313131313099</c:v>
                </c:pt>
                <c:pt idx="14">
                  <c:v>0.14141414141414099</c:v>
                </c:pt>
                <c:pt idx="15">
                  <c:v>0.15151515151515199</c:v>
                </c:pt>
                <c:pt idx="16">
                  <c:v>0.16161616161616199</c:v>
                </c:pt>
                <c:pt idx="17">
                  <c:v>0.17171717171717199</c:v>
                </c:pt>
                <c:pt idx="18">
                  <c:v>0.18181818181818199</c:v>
                </c:pt>
                <c:pt idx="19">
                  <c:v>0.19191919191919199</c:v>
                </c:pt>
                <c:pt idx="20">
                  <c:v>0.20202020202020199</c:v>
                </c:pt>
                <c:pt idx="21">
                  <c:v>0.21212121212121199</c:v>
                </c:pt>
                <c:pt idx="22">
                  <c:v>0.22222222222222199</c:v>
                </c:pt>
                <c:pt idx="23">
                  <c:v>0.23232323232323199</c:v>
                </c:pt>
                <c:pt idx="24">
                  <c:v>0.24242424242424199</c:v>
                </c:pt>
                <c:pt idx="25">
                  <c:v>0.25252525252525299</c:v>
                </c:pt>
                <c:pt idx="26">
                  <c:v>0.26262626262626299</c:v>
                </c:pt>
                <c:pt idx="27">
                  <c:v>0.27272727272727298</c:v>
                </c:pt>
                <c:pt idx="28">
                  <c:v>0.28282828282828298</c:v>
                </c:pt>
                <c:pt idx="29">
                  <c:v>0.29292929292929298</c:v>
                </c:pt>
                <c:pt idx="30">
                  <c:v>0.30303030303030298</c:v>
                </c:pt>
                <c:pt idx="31">
                  <c:v>0.31313131313131298</c:v>
                </c:pt>
                <c:pt idx="32">
                  <c:v>0.32323232323232298</c:v>
                </c:pt>
                <c:pt idx="33">
                  <c:v>0.33333333333333298</c:v>
                </c:pt>
                <c:pt idx="34">
                  <c:v>0.34343434343434298</c:v>
                </c:pt>
                <c:pt idx="35">
                  <c:v>0.35353535353535398</c:v>
                </c:pt>
                <c:pt idx="36">
                  <c:v>0.36363636363636398</c:v>
                </c:pt>
                <c:pt idx="37">
                  <c:v>0.37373737373737398</c:v>
                </c:pt>
                <c:pt idx="38">
                  <c:v>0.38383838383838398</c:v>
                </c:pt>
                <c:pt idx="39">
                  <c:v>0.39393939393939398</c:v>
                </c:pt>
                <c:pt idx="40">
                  <c:v>0.40404040404040398</c:v>
                </c:pt>
                <c:pt idx="41">
                  <c:v>0.41414141414141398</c:v>
                </c:pt>
                <c:pt idx="42">
                  <c:v>0.42424242424242398</c:v>
                </c:pt>
                <c:pt idx="43">
                  <c:v>0.43434343434343398</c:v>
                </c:pt>
                <c:pt idx="44">
                  <c:v>0.44444444444444398</c:v>
                </c:pt>
                <c:pt idx="45">
                  <c:v>0.45454545454545497</c:v>
                </c:pt>
                <c:pt idx="46">
                  <c:v>0.46464646464646497</c:v>
                </c:pt>
                <c:pt idx="47">
                  <c:v>0.47474747474747497</c:v>
                </c:pt>
                <c:pt idx="48">
                  <c:v>0.48484848484848497</c:v>
                </c:pt>
                <c:pt idx="49">
                  <c:v>0.49494949494949497</c:v>
                </c:pt>
                <c:pt idx="50">
                  <c:v>0.50505050505050497</c:v>
                </c:pt>
                <c:pt idx="51">
                  <c:v>0.51515151515151503</c:v>
                </c:pt>
                <c:pt idx="52">
                  <c:v>0.52525252525252497</c:v>
                </c:pt>
                <c:pt idx="53">
                  <c:v>0.53535353535353503</c:v>
                </c:pt>
                <c:pt idx="54">
                  <c:v>0.54545454545454497</c:v>
                </c:pt>
                <c:pt idx="55">
                  <c:v>0.55555555555555602</c:v>
                </c:pt>
                <c:pt idx="56">
                  <c:v>0.56565656565656597</c:v>
                </c:pt>
                <c:pt idx="57">
                  <c:v>0.57575757575757602</c:v>
                </c:pt>
                <c:pt idx="58">
                  <c:v>0.58585858585858597</c:v>
                </c:pt>
                <c:pt idx="59">
                  <c:v>0.59595959595959602</c:v>
                </c:pt>
                <c:pt idx="60">
                  <c:v>0.60606060606060597</c:v>
                </c:pt>
                <c:pt idx="61">
                  <c:v>0.61616161616161602</c:v>
                </c:pt>
                <c:pt idx="62">
                  <c:v>0.62626262626262597</c:v>
                </c:pt>
                <c:pt idx="63">
                  <c:v>0.63636363636363602</c:v>
                </c:pt>
                <c:pt idx="64">
                  <c:v>0.64646464646464696</c:v>
                </c:pt>
                <c:pt idx="65">
                  <c:v>0.65656565656565702</c:v>
                </c:pt>
                <c:pt idx="66">
                  <c:v>0.66666666666666696</c:v>
                </c:pt>
                <c:pt idx="67">
                  <c:v>0.67676767676767702</c:v>
                </c:pt>
                <c:pt idx="68">
                  <c:v>0.68686868686868696</c:v>
                </c:pt>
                <c:pt idx="69">
                  <c:v>0.69696969696969702</c:v>
                </c:pt>
                <c:pt idx="70">
                  <c:v>0.70707070707070696</c:v>
                </c:pt>
                <c:pt idx="71">
                  <c:v>0.71717171717171702</c:v>
                </c:pt>
                <c:pt idx="72">
                  <c:v>0.72727272727272696</c:v>
                </c:pt>
                <c:pt idx="73">
                  <c:v>0.73737373737373701</c:v>
                </c:pt>
                <c:pt idx="74">
                  <c:v>0.74747474747474796</c:v>
                </c:pt>
                <c:pt idx="75">
                  <c:v>0.75757575757575801</c:v>
                </c:pt>
                <c:pt idx="76">
                  <c:v>0.76767676767676796</c:v>
                </c:pt>
                <c:pt idx="77">
                  <c:v>0.77777777777777801</c:v>
                </c:pt>
                <c:pt idx="78">
                  <c:v>0.78787878787878796</c:v>
                </c:pt>
                <c:pt idx="79">
                  <c:v>0.79797979797979801</c:v>
                </c:pt>
                <c:pt idx="80">
                  <c:v>0.80808080808080796</c:v>
                </c:pt>
                <c:pt idx="81">
                  <c:v>0.81818181818181801</c:v>
                </c:pt>
                <c:pt idx="82">
                  <c:v>0.82828282828282795</c:v>
                </c:pt>
                <c:pt idx="83">
                  <c:v>0.83838383838383801</c:v>
                </c:pt>
                <c:pt idx="84">
                  <c:v>0.84848484848484895</c:v>
                </c:pt>
                <c:pt idx="85">
                  <c:v>0.85858585858585901</c:v>
                </c:pt>
                <c:pt idx="86">
                  <c:v>0.86868686868686895</c:v>
                </c:pt>
                <c:pt idx="87">
                  <c:v>0.87878787878787901</c:v>
                </c:pt>
                <c:pt idx="88">
                  <c:v>0.88888888888888895</c:v>
                </c:pt>
                <c:pt idx="89">
                  <c:v>0.89898989898989901</c:v>
                </c:pt>
                <c:pt idx="90">
                  <c:v>0.90909090909090895</c:v>
                </c:pt>
                <c:pt idx="91">
                  <c:v>0.919191919191919</c:v>
                </c:pt>
                <c:pt idx="92">
                  <c:v>0.92929292929292895</c:v>
                </c:pt>
                <c:pt idx="93">
                  <c:v>0.939393939393939</c:v>
                </c:pt>
                <c:pt idx="94">
                  <c:v>0.94949494949494995</c:v>
                </c:pt>
                <c:pt idx="95">
                  <c:v>0.95959595959596</c:v>
                </c:pt>
                <c:pt idx="96">
                  <c:v>0.96969696969696995</c:v>
                </c:pt>
                <c:pt idx="97">
                  <c:v>0.97979797979798</c:v>
                </c:pt>
                <c:pt idx="98">
                  <c:v>0.98989898989898994</c:v>
                </c:pt>
                <c:pt idx="99">
                  <c:v>1</c:v>
                </c:pt>
              </c:numCache>
            </c:numRef>
          </c:xVal>
          <c:yVal>
            <c:numRef>
              <c:f>'BDS vs BDS'!$P$2:$P$101</c:f>
              <c:numCache>
                <c:formatCode>0.00</c:formatCode>
                <c:ptCount val="100"/>
                <c:pt idx="0">
                  <c:v>1.0768100723649994</c:v>
                </c:pt>
                <c:pt idx="1">
                  <c:v>1.0768100723649994</c:v>
                </c:pt>
                <c:pt idx="2">
                  <c:v>-1.4194503806502894</c:v>
                </c:pt>
                <c:pt idx="3">
                  <c:v>-5.1068249799465448E-2</c:v>
                </c:pt>
                <c:pt idx="4">
                  <c:v>-0.61820964262089539</c:v>
                </c:pt>
                <c:pt idx="5">
                  <c:v>-0.5127788284019843</c:v>
                </c:pt>
                <c:pt idx="6">
                  <c:v>-0.3938073003926057</c:v>
                </c:pt>
                <c:pt idx="7">
                  <c:v>-0.57632740218194023</c:v>
                </c:pt>
                <c:pt idx="8">
                  <c:v>0.52164755224134751</c:v>
                </c:pt>
                <c:pt idx="9">
                  <c:v>0.26021587338076024</c:v>
                </c:pt>
                <c:pt idx="10">
                  <c:v>-0.9343145274338962</c:v>
                </c:pt>
                <c:pt idx="11">
                  <c:v>-0.81531108057854063</c:v>
                </c:pt>
                <c:pt idx="12">
                  <c:v>-0.7812327287886891</c:v>
                </c:pt>
                <c:pt idx="13">
                  <c:v>-0.20000286486800434</c:v>
                </c:pt>
                <c:pt idx="14">
                  <c:v>-0.66303088527623899</c:v>
                </c:pt>
                <c:pt idx="15">
                  <c:v>1.2564213359663139</c:v>
                </c:pt>
                <c:pt idx="16">
                  <c:v>-1.5805576890775441E-2</c:v>
                </c:pt>
                <c:pt idx="17">
                  <c:v>-1.2544181097922369</c:v>
                </c:pt>
                <c:pt idx="18">
                  <c:v>1.2309943123286597</c:v>
                </c:pt>
                <c:pt idx="19">
                  <c:v>1.5339974712003404</c:v>
                </c:pt>
                <c:pt idx="20">
                  <c:v>1.6391529573996699</c:v>
                </c:pt>
                <c:pt idx="21">
                  <c:v>0.76884267605230683</c:v>
                </c:pt>
                <c:pt idx="22">
                  <c:v>0.79591485797509343</c:v>
                </c:pt>
                <c:pt idx="23">
                  <c:v>0.64740998085506263</c:v>
                </c:pt>
                <c:pt idx="24">
                  <c:v>1.811246260498617</c:v>
                </c:pt>
                <c:pt idx="25">
                  <c:v>2.9850339029438828</c:v>
                </c:pt>
                <c:pt idx="26">
                  <c:v>1.5728363389476492</c:v>
                </c:pt>
                <c:pt idx="27">
                  <c:v>2.379756034189322</c:v>
                </c:pt>
                <c:pt idx="28">
                  <c:v>0.15730401890342804</c:v>
                </c:pt>
                <c:pt idx="29">
                  <c:v>-0.77610221778747057</c:v>
                </c:pt>
                <c:pt idx="30">
                  <c:v>-0.79717379455738246</c:v>
                </c:pt>
                <c:pt idx="31">
                  <c:v>0.25670621328986876</c:v>
                </c:pt>
                <c:pt idx="32">
                  <c:v>1.2437443603332454</c:v>
                </c:pt>
                <c:pt idx="33">
                  <c:v>1.1305575397341965</c:v>
                </c:pt>
                <c:pt idx="34">
                  <c:v>1.9527062679924025</c:v>
                </c:pt>
                <c:pt idx="35">
                  <c:v>1.7799237499710081</c:v>
                </c:pt>
                <c:pt idx="36">
                  <c:v>1.9710252694497488</c:v>
                </c:pt>
                <c:pt idx="37">
                  <c:v>2.0977013660840598</c:v>
                </c:pt>
                <c:pt idx="38">
                  <c:v>2.5640396376075714</c:v>
                </c:pt>
                <c:pt idx="39">
                  <c:v>1.5981873307343353</c:v>
                </c:pt>
                <c:pt idx="40">
                  <c:v>0.78674731925438302</c:v>
                </c:pt>
                <c:pt idx="41">
                  <c:v>-2.0899720448789516</c:v>
                </c:pt>
                <c:pt idx="42">
                  <c:v>-2.6605939727741443</c:v>
                </c:pt>
                <c:pt idx="43">
                  <c:v>-1.8096724221562255</c:v>
                </c:pt>
                <c:pt idx="44">
                  <c:v>-2.142720044765781</c:v>
                </c:pt>
                <c:pt idx="45">
                  <c:v>-2.0786768730671223</c:v>
                </c:pt>
                <c:pt idx="46">
                  <c:v>-1.7255706653739269</c:v>
                </c:pt>
                <c:pt idx="47">
                  <c:v>4.5968521175677086</c:v>
                </c:pt>
                <c:pt idx="48">
                  <c:v>1.0838415075027505</c:v>
                </c:pt>
                <c:pt idx="49">
                  <c:v>-3.2264548214637987</c:v>
                </c:pt>
                <c:pt idx="50">
                  <c:v>-3.0794895307104504</c:v>
                </c:pt>
                <c:pt idx="51">
                  <c:v>5.049719197224249</c:v>
                </c:pt>
                <c:pt idx="52">
                  <c:v>10.098232527849948</c:v>
                </c:pt>
                <c:pt idx="53">
                  <c:v>7.2768387087711002</c:v>
                </c:pt>
                <c:pt idx="54">
                  <c:v>-4.1934755295230275E-2</c:v>
                </c:pt>
                <c:pt idx="55">
                  <c:v>-3.470279792884754</c:v>
                </c:pt>
                <c:pt idx="56">
                  <c:v>-3.6125251261815423</c:v>
                </c:pt>
                <c:pt idx="57">
                  <c:v>-2.7110631888240331</c:v>
                </c:pt>
                <c:pt idx="58">
                  <c:v>-2.1939003228835379</c:v>
                </c:pt>
                <c:pt idx="59">
                  <c:v>-5.8044286473130011</c:v>
                </c:pt>
                <c:pt idx="60">
                  <c:v>-7.4842407303102085</c:v>
                </c:pt>
                <c:pt idx="61">
                  <c:v>-3.9828330937870753</c:v>
                </c:pt>
                <c:pt idx="62">
                  <c:v>-3.3421497708011874</c:v>
                </c:pt>
                <c:pt idx="63">
                  <c:v>-2.231797651348753</c:v>
                </c:pt>
                <c:pt idx="64">
                  <c:v>-3.7626366095182906</c:v>
                </c:pt>
                <c:pt idx="65">
                  <c:v>-0.88292259986852706</c:v>
                </c:pt>
                <c:pt idx="66">
                  <c:v>-1.6515009844360673</c:v>
                </c:pt>
                <c:pt idx="67">
                  <c:v>-6.5440273036317098</c:v>
                </c:pt>
                <c:pt idx="68">
                  <c:v>9.8520016029102209E-2</c:v>
                </c:pt>
                <c:pt idx="69">
                  <c:v>-3.6495603429315793E-2</c:v>
                </c:pt>
                <c:pt idx="70">
                  <c:v>-2.7473133583599587</c:v>
                </c:pt>
                <c:pt idx="71">
                  <c:v>-2.8110993402380835</c:v>
                </c:pt>
                <c:pt idx="72">
                  <c:v>0.33041336558574486</c:v>
                </c:pt>
                <c:pt idx="73">
                  <c:v>-4.6498809486435171</c:v>
                </c:pt>
                <c:pt idx="74">
                  <c:v>-2.4458090985198364</c:v>
                </c:pt>
                <c:pt idx="75">
                  <c:v>0.57429341399296874</c:v>
                </c:pt>
                <c:pt idx="76">
                  <c:v>2.12455736402468</c:v>
                </c:pt>
                <c:pt idx="77">
                  <c:v>0.19319898670398672</c:v>
                </c:pt>
                <c:pt idx="78">
                  <c:v>0.51022202433939334</c:v>
                </c:pt>
                <c:pt idx="79">
                  <c:v>2.7696443057296545</c:v>
                </c:pt>
                <c:pt idx="80">
                  <c:v>-2.3802226033430873</c:v>
                </c:pt>
                <c:pt idx="81">
                  <c:v>-1.0417820084006939</c:v>
                </c:pt>
                <c:pt idx="82">
                  <c:v>1.6648887638497651</c:v>
                </c:pt>
                <c:pt idx="83">
                  <c:v>-5.2378917663622353</c:v>
                </c:pt>
                <c:pt idx="84">
                  <c:v>-1.7076021761681588</c:v>
                </c:pt>
                <c:pt idx="85">
                  <c:v>-1.3983304058309383</c:v>
                </c:pt>
                <c:pt idx="86">
                  <c:v>-2.7649399009405418</c:v>
                </c:pt>
                <c:pt idx="87">
                  <c:v>-5.6871791274289709</c:v>
                </c:pt>
                <c:pt idx="88">
                  <c:v>-15.125857883469472</c:v>
                </c:pt>
                <c:pt idx="89">
                  <c:v>1.8952005039230606</c:v>
                </c:pt>
                <c:pt idx="90">
                  <c:v>29.349723440152122</c:v>
                </c:pt>
                <c:pt idx="91">
                  <c:v>25.289659887723982</c:v>
                </c:pt>
                <c:pt idx="92">
                  <c:v>16.288476101344685</c:v>
                </c:pt>
                <c:pt idx="93">
                  <c:v>-1.730975331388354</c:v>
                </c:pt>
                <c:pt idx="94">
                  <c:v>11.001797285033785</c:v>
                </c:pt>
                <c:pt idx="95">
                  <c:v>-0.88682779629591657</c:v>
                </c:pt>
                <c:pt idx="96">
                  <c:v>-4.026286248910905</c:v>
                </c:pt>
                <c:pt idx="97">
                  <c:v>3.0084237009189341</c:v>
                </c:pt>
                <c:pt idx="98">
                  <c:v>1.2089516887157075</c:v>
                </c:pt>
                <c:pt idx="99">
                  <c:v>1.2089516887157075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030-4107-95CC-7B50E21B3175}"/>
            </c:ext>
          </c:extLst>
        </c:ser>
        <c:ser>
          <c:idx val="7"/>
          <c:order val="7"/>
          <c:tx>
            <c:strRef>
              <c:f>'BDS vs BDS'!$Q$1</c:f>
              <c:strCache>
                <c:ptCount val="1"/>
                <c:pt idx="0">
                  <c:v>U07 diff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'BDS vs BDS'!$A$2:$A$101</c:f>
              <c:numCache>
                <c:formatCode>0.0</c:formatCode>
                <c:ptCount val="100"/>
                <c:pt idx="0">
                  <c:v>0</c:v>
                </c:pt>
                <c:pt idx="1">
                  <c:v>1.01010101010101E-2</c:v>
                </c:pt>
                <c:pt idx="2">
                  <c:v>2.02020202020202E-2</c:v>
                </c:pt>
                <c:pt idx="3">
                  <c:v>3.03030303030303E-2</c:v>
                </c:pt>
                <c:pt idx="4">
                  <c:v>4.0404040404040401E-2</c:v>
                </c:pt>
                <c:pt idx="5">
                  <c:v>5.0505050505050497E-2</c:v>
                </c:pt>
                <c:pt idx="6">
                  <c:v>6.0606060606060601E-2</c:v>
                </c:pt>
                <c:pt idx="7">
                  <c:v>7.0707070707070704E-2</c:v>
                </c:pt>
                <c:pt idx="8">
                  <c:v>8.0808080808080801E-2</c:v>
                </c:pt>
                <c:pt idx="9">
                  <c:v>9.0909090909090898E-2</c:v>
                </c:pt>
                <c:pt idx="10">
                  <c:v>0.10101010101010099</c:v>
                </c:pt>
                <c:pt idx="11">
                  <c:v>0.11111111111111099</c:v>
                </c:pt>
                <c:pt idx="12">
                  <c:v>0.12121212121212099</c:v>
                </c:pt>
                <c:pt idx="13">
                  <c:v>0.13131313131313099</c:v>
                </c:pt>
                <c:pt idx="14">
                  <c:v>0.14141414141414099</c:v>
                </c:pt>
                <c:pt idx="15">
                  <c:v>0.15151515151515199</c:v>
                </c:pt>
                <c:pt idx="16">
                  <c:v>0.16161616161616199</c:v>
                </c:pt>
                <c:pt idx="17">
                  <c:v>0.17171717171717199</c:v>
                </c:pt>
                <c:pt idx="18">
                  <c:v>0.18181818181818199</c:v>
                </c:pt>
                <c:pt idx="19">
                  <c:v>0.19191919191919199</c:v>
                </c:pt>
                <c:pt idx="20">
                  <c:v>0.20202020202020199</c:v>
                </c:pt>
                <c:pt idx="21">
                  <c:v>0.21212121212121199</c:v>
                </c:pt>
                <c:pt idx="22">
                  <c:v>0.22222222222222199</c:v>
                </c:pt>
                <c:pt idx="23">
                  <c:v>0.23232323232323199</c:v>
                </c:pt>
                <c:pt idx="24">
                  <c:v>0.24242424242424199</c:v>
                </c:pt>
                <c:pt idx="25">
                  <c:v>0.25252525252525299</c:v>
                </c:pt>
                <c:pt idx="26">
                  <c:v>0.26262626262626299</c:v>
                </c:pt>
                <c:pt idx="27">
                  <c:v>0.27272727272727298</c:v>
                </c:pt>
                <c:pt idx="28">
                  <c:v>0.28282828282828298</c:v>
                </c:pt>
                <c:pt idx="29">
                  <c:v>0.29292929292929298</c:v>
                </c:pt>
                <c:pt idx="30">
                  <c:v>0.30303030303030298</c:v>
                </c:pt>
                <c:pt idx="31">
                  <c:v>0.31313131313131298</c:v>
                </c:pt>
                <c:pt idx="32">
                  <c:v>0.32323232323232298</c:v>
                </c:pt>
                <c:pt idx="33">
                  <c:v>0.33333333333333298</c:v>
                </c:pt>
                <c:pt idx="34">
                  <c:v>0.34343434343434298</c:v>
                </c:pt>
                <c:pt idx="35">
                  <c:v>0.35353535353535398</c:v>
                </c:pt>
                <c:pt idx="36">
                  <c:v>0.36363636363636398</c:v>
                </c:pt>
                <c:pt idx="37">
                  <c:v>0.37373737373737398</c:v>
                </c:pt>
                <c:pt idx="38">
                  <c:v>0.38383838383838398</c:v>
                </c:pt>
                <c:pt idx="39">
                  <c:v>0.39393939393939398</c:v>
                </c:pt>
                <c:pt idx="40">
                  <c:v>0.40404040404040398</c:v>
                </c:pt>
                <c:pt idx="41">
                  <c:v>0.41414141414141398</c:v>
                </c:pt>
                <c:pt idx="42">
                  <c:v>0.42424242424242398</c:v>
                </c:pt>
                <c:pt idx="43">
                  <c:v>0.43434343434343398</c:v>
                </c:pt>
                <c:pt idx="44">
                  <c:v>0.44444444444444398</c:v>
                </c:pt>
                <c:pt idx="45">
                  <c:v>0.45454545454545497</c:v>
                </c:pt>
                <c:pt idx="46">
                  <c:v>0.46464646464646497</c:v>
                </c:pt>
                <c:pt idx="47">
                  <c:v>0.47474747474747497</c:v>
                </c:pt>
                <c:pt idx="48">
                  <c:v>0.48484848484848497</c:v>
                </c:pt>
                <c:pt idx="49">
                  <c:v>0.49494949494949497</c:v>
                </c:pt>
                <c:pt idx="50">
                  <c:v>0.50505050505050497</c:v>
                </c:pt>
                <c:pt idx="51">
                  <c:v>0.51515151515151503</c:v>
                </c:pt>
                <c:pt idx="52">
                  <c:v>0.52525252525252497</c:v>
                </c:pt>
                <c:pt idx="53">
                  <c:v>0.53535353535353503</c:v>
                </c:pt>
                <c:pt idx="54">
                  <c:v>0.54545454545454497</c:v>
                </c:pt>
                <c:pt idx="55">
                  <c:v>0.55555555555555602</c:v>
                </c:pt>
                <c:pt idx="56">
                  <c:v>0.56565656565656597</c:v>
                </c:pt>
                <c:pt idx="57">
                  <c:v>0.57575757575757602</c:v>
                </c:pt>
                <c:pt idx="58">
                  <c:v>0.58585858585858597</c:v>
                </c:pt>
                <c:pt idx="59">
                  <c:v>0.59595959595959602</c:v>
                </c:pt>
                <c:pt idx="60">
                  <c:v>0.60606060606060597</c:v>
                </c:pt>
                <c:pt idx="61">
                  <c:v>0.61616161616161602</c:v>
                </c:pt>
                <c:pt idx="62">
                  <c:v>0.62626262626262597</c:v>
                </c:pt>
                <c:pt idx="63">
                  <c:v>0.63636363636363602</c:v>
                </c:pt>
                <c:pt idx="64">
                  <c:v>0.64646464646464696</c:v>
                </c:pt>
                <c:pt idx="65">
                  <c:v>0.65656565656565702</c:v>
                </c:pt>
                <c:pt idx="66">
                  <c:v>0.66666666666666696</c:v>
                </c:pt>
                <c:pt idx="67">
                  <c:v>0.67676767676767702</c:v>
                </c:pt>
                <c:pt idx="68">
                  <c:v>0.68686868686868696</c:v>
                </c:pt>
                <c:pt idx="69">
                  <c:v>0.69696969696969702</c:v>
                </c:pt>
                <c:pt idx="70">
                  <c:v>0.70707070707070696</c:v>
                </c:pt>
                <c:pt idx="71">
                  <c:v>0.71717171717171702</c:v>
                </c:pt>
                <c:pt idx="72">
                  <c:v>0.72727272727272696</c:v>
                </c:pt>
                <c:pt idx="73">
                  <c:v>0.73737373737373701</c:v>
                </c:pt>
                <c:pt idx="74">
                  <c:v>0.74747474747474796</c:v>
                </c:pt>
                <c:pt idx="75">
                  <c:v>0.75757575757575801</c:v>
                </c:pt>
                <c:pt idx="76">
                  <c:v>0.76767676767676796</c:v>
                </c:pt>
                <c:pt idx="77">
                  <c:v>0.77777777777777801</c:v>
                </c:pt>
                <c:pt idx="78">
                  <c:v>0.78787878787878796</c:v>
                </c:pt>
                <c:pt idx="79">
                  <c:v>0.79797979797979801</c:v>
                </c:pt>
                <c:pt idx="80">
                  <c:v>0.80808080808080796</c:v>
                </c:pt>
                <c:pt idx="81">
                  <c:v>0.81818181818181801</c:v>
                </c:pt>
                <c:pt idx="82">
                  <c:v>0.82828282828282795</c:v>
                </c:pt>
                <c:pt idx="83">
                  <c:v>0.83838383838383801</c:v>
                </c:pt>
                <c:pt idx="84">
                  <c:v>0.84848484848484895</c:v>
                </c:pt>
                <c:pt idx="85">
                  <c:v>0.85858585858585901</c:v>
                </c:pt>
                <c:pt idx="86">
                  <c:v>0.86868686868686895</c:v>
                </c:pt>
                <c:pt idx="87">
                  <c:v>0.87878787878787901</c:v>
                </c:pt>
                <c:pt idx="88">
                  <c:v>0.88888888888888895</c:v>
                </c:pt>
                <c:pt idx="89">
                  <c:v>0.89898989898989901</c:v>
                </c:pt>
                <c:pt idx="90">
                  <c:v>0.90909090909090895</c:v>
                </c:pt>
                <c:pt idx="91">
                  <c:v>0.919191919191919</c:v>
                </c:pt>
                <c:pt idx="92">
                  <c:v>0.92929292929292895</c:v>
                </c:pt>
                <c:pt idx="93">
                  <c:v>0.939393939393939</c:v>
                </c:pt>
                <c:pt idx="94">
                  <c:v>0.94949494949494995</c:v>
                </c:pt>
                <c:pt idx="95">
                  <c:v>0.95959595959596</c:v>
                </c:pt>
                <c:pt idx="96">
                  <c:v>0.96969696969696995</c:v>
                </c:pt>
                <c:pt idx="97">
                  <c:v>0.97979797979798</c:v>
                </c:pt>
                <c:pt idx="98">
                  <c:v>0.98989898989898994</c:v>
                </c:pt>
                <c:pt idx="99">
                  <c:v>1</c:v>
                </c:pt>
              </c:numCache>
            </c:numRef>
          </c:xVal>
          <c:yVal>
            <c:numRef>
              <c:f>'BDS vs BDS'!$Q$2:$Q$101</c:f>
              <c:numCache>
                <c:formatCode>0.00</c:formatCode>
                <c:ptCount val="100"/>
                <c:pt idx="0">
                  <c:v>-5.8230639628495027</c:v>
                </c:pt>
                <c:pt idx="1">
                  <c:v>-5.8230639628495027</c:v>
                </c:pt>
                <c:pt idx="2">
                  <c:v>-0.57449586840638922</c:v>
                </c:pt>
                <c:pt idx="3">
                  <c:v>-0.44041034545396585</c:v>
                </c:pt>
                <c:pt idx="4">
                  <c:v>0.66461470976556392</c:v>
                </c:pt>
                <c:pt idx="5">
                  <c:v>0.3567931542414442</c:v>
                </c:pt>
                <c:pt idx="6">
                  <c:v>0.14765037937970504</c:v>
                </c:pt>
                <c:pt idx="7">
                  <c:v>0.74669831788589924</c:v>
                </c:pt>
                <c:pt idx="8">
                  <c:v>0.44254661711746834</c:v>
                </c:pt>
                <c:pt idx="9">
                  <c:v>0.3497238120277899</c:v>
                </c:pt>
                <c:pt idx="10">
                  <c:v>0.59118600556870327</c:v>
                </c:pt>
                <c:pt idx="11">
                  <c:v>0.61417127989830966</c:v>
                </c:pt>
                <c:pt idx="12">
                  <c:v>0.5684871030305807</c:v>
                </c:pt>
                <c:pt idx="13">
                  <c:v>0.35743229753373562</c:v>
                </c:pt>
                <c:pt idx="14">
                  <c:v>0.27231850120001155</c:v>
                </c:pt>
                <c:pt idx="15">
                  <c:v>-0.31758682204524646</c:v>
                </c:pt>
                <c:pt idx="16">
                  <c:v>0.24513130084653412</c:v>
                </c:pt>
                <c:pt idx="17">
                  <c:v>0.69720230591262222</c:v>
                </c:pt>
                <c:pt idx="18">
                  <c:v>-0.14811293928595148</c:v>
                </c:pt>
                <c:pt idx="19">
                  <c:v>-8.450004581314019E-2</c:v>
                </c:pt>
                <c:pt idx="20">
                  <c:v>0.58635754299006848</c:v>
                </c:pt>
                <c:pt idx="21">
                  <c:v>-5.9024691680333419E-2</c:v>
                </c:pt>
                <c:pt idx="22">
                  <c:v>-0.69638941509221652</c:v>
                </c:pt>
                <c:pt idx="23">
                  <c:v>-0.52762344087186719</c:v>
                </c:pt>
                <c:pt idx="24">
                  <c:v>-0.51346804596301432</c:v>
                </c:pt>
                <c:pt idx="25">
                  <c:v>-3.1432829244071314E-3</c:v>
                </c:pt>
                <c:pt idx="26">
                  <c:v>0.59170943510276963</c:v>
                </c:pt>
                <c:pt idx="27">
                  <c:v>1.0494501975841217</c:v>
                </c:pt>
                <c:pt idx="28">
                  <c:v>2.264692110637629</c:v>
                </c:pt>
                <c:pt idx="29">
                  <c:v>0.4744605049922388</c:v>
                </c:pt>
                <c:pt idx="30">
                  <c:v>-4.8265610264321523E-2</c:v>
                </c:pt>
                <c:pt idx="31">
                  <c:v>-1.0669340682718005</c:v>
                </c:pt>
                <c:pt idx="32">
                  <c:v>1.2636714585771465</c:v>
                </c:pt>
                <c:pt idx="33">
                  <c:v>2.6385399001937948</c:v>
                </c:pt>
                <c:pt idx="34">
                  <c:v>1.1604281966595025</c:v>
                </c:pt>
                <c:pt idx="35">
                  <c:v>1.4713271944587092</c:v>
                </c:pt>
                <c:pt idx="36">
                  <c:v>-1.0178799254449222</c:v>
                </c:pt>
                <c:pt idx="37">
                  <c:v>-1.7618365055579908</c:v>
                </c:pt>
                <c:pt idx="38">
                  <c:v>-1.0967384707475087</c:v>
                </c:pt>
                <c:pt idx="39">
                  <c:v>-1.4545713615426248</c:v>
                </c:pt>
                <c:pt idx="40">
                  <c:v>0.45109434035398266</c:v>
                </c:pt>
                <c:pt idx="41">
                  <c:v>-1.0425879822428215</c:v>
                </c:pt>
                <c:pt idx="42">
                  <c:v>6.8626244078664911E-2</c:v>
                </c:pt>
                <c:pt idx="43">
                  <c:v>0.39874038895961483</c:v>
                </c:pt>
                <c:pt idx="44">
                  <c:v>0.51180173640686988</c:v>
                </c:pt>
                <c:pt idx="45">
                  <c:v>0.61182679198175727</c:v>
                </c:pt>
                <c:pt idx="46">
                  <c:v>-1.5781863704667867</c:v>
                </c:pt>
                <c:pt idx="47">
                  <c:v>-3.7729643452029009</c:v>
                </c:pt>
                <c:pt idx="48">
                  <c:v>-3.1960781927234478</c:v>
                </c:pt>
                <c:pt idx="49">
                  <c:v>-1.0812557140531993</c:v>
                </c:pt>
                <c:pt idx="50">
                  <c:v>-1.4307594148848501</c:v>
                </c:pt>
                <c:pt idx="51">
                  <c:v>1.331391914192352</c:v>
                </c:pt>
                <c:pt idx="52">
                  <c:v>4.2127768571895494</c:v>
                </c:pt>
                <c:pt idx="53">
                  <c:v>3.2846126823259016</c:v>
                </c:pt>
                <c:pt idx="54">
                  <c:v>2.8993415764345691</c:v>
                </c:pt>
                <c:pt idx="55">
                  <c:v>-1.2276047927648044</c:v>
                </c:pt>
                <c:pt idx="56">
                  <c:v>-2.5725261495890024</c:v>
                </c:pt>
                <c:pt idx="57">
                  <c:v>-5.619112153995224</c:v>
                </c:pt>
                <c:pt idx="58">
                  <c:v>-6.0328740596799886</c:v>
                </c:pt>
                <c:pt idx="59">
                  <c:v>-2.7095656605436602</c:v>
                </c:pt>
                <c:pt idx="60">
                  <c:v>-5.6887352768396084</c:v>
                </c:pt>
                <c:pt idx="61">
                  <c:v>-6.1222483657554356</c:v>
                </c:pt>
                <c:pt idx="62">
                  <c:v>-8.3080526724303478</c:v>
                </c:pt>
                <c:pt idx="63">
                  <c:v>-3.136092634238353</c:v>
                </c:pt>
                <c:pt idx="64">
                  <c:v>1.0440997970822288</c:v>
                </c:pt>
                <c:pt idx="65">
                  <c:v>1.637176408344633</c:v>
                </c:pt>
                <c:pt idx="66">
                  <c:v>1.6322804807359326</c:v>
                </c:pt>
                <c:pt idx="67">
                  <c:v>-8.9080902672957105</c:v>
                </c:pt>
                <c:pt idx="68">
                  <c:v>-3.060955392976898</c:v>
                </c:pt>
                <c:pt idx="69">
                  <c:v>-2.5888222895913149</c:v>
                </c:pt>
                <c:pt idx="70">
                  <c:v>-2.6966647125954601</c:v>
                </c:pt>
                <c:pt idx="71">
                  <c:v>-2.9257392735141838</c:v>
                </c:pt>
                <c:pt idx="72">
                  <c:v>-3.8456263217931159</c:v>
                </c:pt>
                <c:pt idx="73">
                  <c:v>-4.2616198445264182</c:v>
                </c:pt>
                <c:pt idx="74">
                  <c:v>-1.891182883379507</c:v>
                </c:pt>
                <c:pt idx="75">
                  <c:v>-3.4450912878592819</c:v>
                </c:pt>
                <c:pt idx="76">
                  <c:v>-0.22877750243952022</c:v>
                </c:pt>
                <c:pt idx="77">
                  <c:v>1.1743534022324855</c:v>
                </c:pt>
                <c:pt idx="78">
                  <c:v>-5.7743687024976458</c:v>
                </c:pt>
                <c:pt idx="79">
                  <c:v>-6.399525604362255</c:v>
                </c:pt>
                <c:pt idx="80">
                  <c:v>-2.8330289743740078</c:v>
                </c:pt>
                <c:pt idx="81">
                  <c:v>3.0171006277035968</c:v>
                </c:pt>
                <c:pt idx="82">
                  <c:v>1.6758451750180647</c:v>
                </c:pt>
                <c:pt idx="83">
                  <c:v>-5.4548465283615055</c:v>
                </c:pt>
                <c:pt idx="84">
                  <c:v>-2.8718352217237602</c:v>
                </c:pt>
                <c:pt idx="85">
                  <c:v>-0.68694746809803853</c:v>
                </c:pt>
                <c:pt idx="86">
                  <c:v>3.0334136059745695</c:v>
                </c:pt>
                <c:pt idx="87">
                  <c:v>15.58516364993223</c:v>
                </c:pt>
                <c:pt idx="88">
                  <c:v>10.294661097260299</c:v>
                </c:pt>
                <c:pt idx="89">
                  <c:v>-10.060580002848441</c:v>
                </c:pt>
                <c:pt idx="90">
                  <c:v>-2.6396148331626819</c:v>
                </c:pt>
                <c:pt idx="91">
                  <c:v>-10.299732664457229</c:v>
                </c:pt>
                <c:pt idx="92">
                  <c:v>-8.0958552559011228</c:v>
                </c:pt>
                <c:pt idx="93">
                  <c:v>-5.6925202522773137</c:v>
                </c:pt>
                <c:pt idx="94">
                  <c:v>-5.9952215555337158</c:v>
                </c:pt>
                <c:pt idx="95">
                  <c:v>-4.6790901896457182</c:v>
                </c:pt>
                <c:pt idx="96">
                  <c:v>-7.0622395767448047</c:v>
                </c:pt>
                <c:pt idx="97">
                  <c:v>-1.1864294519618674</c:v>
                </c:pt>
                <c:pt idx="98">
                  <c:v>5.3223728222580071</c:v>
                </c:pt>
                <c:pt idx="99">
                  <c:v>5.3223728222580071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030-4107-95CC-7B50E21B3175}"/>
            </c:ext>
          </c:extLst>
        </c:ser>
        <c:ser>
          <c:idx val="8"/>
          <c:order val="8"/>
          <c:tx>
            <c:strRef>
              <c:f>'BDS vs BDS'!$R$1</c:f>
              <c:strCache>
                <c:ptCount val="1"/>
                <c:pt idx="0">
                  <c:v>U08 diff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'BDS vs BDS'!$A$2:$A$101</c:f>
              <c:numCache>
                <c:formatCode>0.0</c:formatCode>
                <c:ptCount val="100"/>
                <c:pt idx="0">
                  <c:v>0</c:v>
                </c:pt>
                <c:pt idx="1">
                  <c:v>1.01010101010101E-2</c:v>
                </c:pt>
                <c:pt idx="2">
                  <c:v>2.02020202020202E-2</c:v>
                </c:pt>
                <c:pt idx="3">
                  <c:v>3.03030303030303E-2</c:v>
                </c:pt>
                <c:pt idx="4">
                  <c:v>4.0404040404040401E-2</c:v>
                </c:pt>
                <c:pt idx="5">
                  <c:v>5.0505050505050497E-2</c:v>
                </c:pt>
                <c:pt idx="6">
                  <c:v>6.0606060606060601E-2</c:v>
                </c:pt>
                <c:pt idx="7">
                  <c:v>7.0707070707070704E-2</c:v>
                </c:pt>
                <c:pt idx="8">
                  <c:v>8.0808080808080801E-2</c:v>
                </c:pt>
                <c:pt idx="9">
                  <c:v>9.0909090909090898E-2</c:v>
                </c:pt>
                <c:pt idx="10">
                  <c:v>0.10101010101010099</c:v>
                </c:pt>
                <c:pt idx="11">
                  <c:v>0.11111111111111099</c:v>
                </c:pt>
                <c:pt idx="12">
                  <c:v>0.12121212121212099</c:v>
                </c:pt>
                <c:pt idx="13">
                  <c:v>0.13131313131313099</c:v>
                </c:pt>
                <c:pt idx="14">
                  <c:v>0.14141414141414099</c:v>
                </c:pt>
                <c:pt idx="15">
                  <c:v>0.15151515151515199</c:v>
                </c:pt>
                <c:pt idx="16">
                  <c:v>0.16161616161616199</c:v>
                </c:pt>
                <c:pt idx="17">
                  <c:v>0.17171717171717199</c:v>
                </c:pt>
                <c:pt idx="18">
                  <c:v>0.18181818181818199</c:v>
                </c:pt>
                <c:pt idx="19">
                  <c:v>0.19191919191919199</c:v>
                </c:pt>
                <c:pt idx="20">
                  <c:v>0.20202020202020199</c:v>
                </c:pt>
                <c:pt idx="21">
                  <c:v>0.21212121212121199</c:v>
                </c:pt>
                <c:pt idx="22">
                  <c:v>0.22222222222222199</c:v>
                </c:pt>
                <c:pt idx="23">
                  <c:v>0.23232323232323199</c:v>
                </c:pt>
                <c:pt idx="24">
                  <c:v>0.24242424242424199</c:v>
                </c:pt>
                <c:pt idx="25">
                  <c:v>0.25252525252525299</c:v>
                </c:pt>
                <c:pt idx="26">
                  <c:v>0.26262626262626299</c:v>
                </c:pt>
                <c:pt idx="27">
                  <c:v>0.27272727272727298</c:v>
                </c:pt>
                <c:pt idx="28">
                  <c:v>0.28282828282828298</c:v>
                </c:pt>
                <c:pt idx="29">
                  <c:v>0.29292929292929298</c:v>
                </c:pt>
                <c:pt idx="30">
                  <c:v>0.30303030303030298</c:v>
                </c:pt>
                <c:pt idx="31">
                  <c:v>0.31313131313131298</c:v>
                </c:pt>
                <c:pt idx="32">
                  <c:v>0.32323232323232298</c:v>
                </c:pt>
                <c:pt idx="33">
                  <c:v>0.33333333333333298</c:v>
                </c:pt>
                <c:pt idx="34">
                  <c:v>0.34343434343434298</c:v>
                </c:pt>
                <c:pt idx="35">
                  <c:v>0.35353535353535398</c:v>
                </c:pt>
                <c:pt idx="36">
                  <c:v>0.36363636363636398</c:v>
                </c:pt>
                <c:pt idx="37">
                  <c:v>0.37373737373737398</c:v>
                </c:pt>
                <c:pt idx="38">
                  <c:v>0.38383838383838398</c:v>
                </c:pt>
                <c:pt idx="39">
                  <c:v>0.39393939393939398</c:v>
                </c:pt>
                <c:pt idx="40">
                  <c:v>0.40404040404040398</c:v>
                </c:pt>
                <c:pt idx="41">
                  <c:v>0.41414141414141398</c:v>
                </c:pt>
                <c:pt idx="42">
                  <c:v>0.42424242424242398</c:v>
                </c:pt>
                <c:pt idx="43">
                  <c:v>0.43434343434343398</c:v>
                </c:pt>
                <c:pt idx="44">
                  <c:v>0.44444444444444398</c:v>
                </c:pt>
                <c:pt idx="45">
                  <c:v>0.45454545454545497</c:v>
                </c:pt>
                <c:pt idx="46">
                  <c:v>0.46464646464646497</c:v>
                </c:pt>
                <c:pt idx="47">
                  <c:v>0.47474747474747497</c:v>
                </c:pt>
                <c:pt idx="48">
                  <c:v>0.48484848484848497</c:v>
                </c:pt>
                <c:pt idx="49">
                  <c:v>0.49494949494949497</c:v>
                </c:pt>
                <c:pt idx="50">
                  <c:v>0.50505050505050497</c:v>
                </c:pt>
                <c:pt idx="51">
                  <c:v>0.51515151515151503</c:v>
                </c:pt>
                <c:pt idx="52">
                  <c:v>0.52525252525252497</c:v>
                </c:pt>
                <c:pt idx="53">
                  <c:v>0.53535353535353503</c:v>
                </c:pt>
                <c:pt idx="54">
                  <c:v>0.54545454545454497</c:v>
                </c:pt>
                <c:pt idx="55">
                  <c:v>0.55555555555555602</c:v>
                </c:pt>
                <c:pt idx="56">
                  <c:v>0.56565656565656597</c:v>
                </c:pt>
                <c:pt idx="57">
                  <c:v>0.57575757575757602</c:v>
                </c:pt>
                <c:pt idx="58">
                  <c:v>0.58585858585858597</c:v>
                </c:pt>
                <c:pt idx="59">
                  <c:v>0.59595959595959602</c:v>
                </c:pt>
                <c:pt idx="60">
                  <c:v>0.60606060606060597</c:v>
                </c:pt>
                <c:pt idx="61">
                  <c:v>0.61616161616161602</c:v>
                </c:pt>
                <c:pt idx="62">
                  <c:v>0.62626262626262597</c:v>
                </c:pt>
                <c:pt idx="63">
                  <c:v>0.63636363636363602</c:v>
                </c:pt>
                <c:pt idx="64">
                  <c:v>0.64646464646464696</c:v>
                </c:pt>
                <c:pt idx="65">
                  <c:v>0.65656565656565702</c:v>
                </c:pt>
                <c:pt idx="66">
                  <c:v>0.66666666666666696</c:v>
                </c:pt>
                <c:pt idx="67">
                  <c:v>0.67676767676767702</c:v>
                </c:pt>
                <c:pt idx="68">
                  <c:v>0.68686868686868696</c:v>
                </c:pt>
                <c:pt idx="69">
                  <c:v>0.69696969696969702</c:v>
                </c:pt>
                <c:pt idx="70">
                  <c:v>0.70707070707070696</c:v>
                </c:pt>
                <c:pt idx="71">
                  <c:v>0.71717171717171702</c:v>
                </c:pt>
                <c:pt idx="72">
                  <c:v>0.72727272727272696</c:v>
                </c:pt>
                <c:pt idx="73">
                  <c:v>0.73737373737373701</c:v>
                </c:pt>
                <c:pt idx="74">
                  <c:v>0.74747474747474796</c:v>
                </c:pt>
                <c:pt idx="75">
                  <c:v>0.75757575757575801</c:v>
                </c:pt>
                <c:pt idx="76">
                  <c:v>0.76767676767676796</c:v>
                </c:pt>
                <c:pt idx="77">
                  <c:v>0.77777777777777801</c:v>
                </c:pt>
                <c:pt idx="78">
                  <c:v>0.78787878787878796</c:v>
                </c:pt>
                <c:pt idx="79">
                  <c:v>0.79797979797979801</c:v>
                </c:pt>
                <c:pt idx="80">
                  <c:v>0.80808080808080796</c:v>
                </c:pt>
                <c:pt idx="81">
                  <c:v>0.81818181818181801</c:v>
                </c:pt>
                <c:pt idx="82">
                  <c:v>0.82828282828282795</c:v>
                </c:pt>
                <c:pt idx="83">
                  <c:v>0.83838383838383801</c:v>
                </c:pt>
                <c:pt idx="84">
                  <c:v>0.84848484848484895</c:v>
                </c:pt>
                <c:pt idx="85">
                  <c:v>0.85858585858585901</c:v>
                </c:pt>
                <c:pt idx="86">
                  <c:v>0.86868686868686895</c:v>
                </c:pt>
                <c:pt idx="87">
                  <c:v>0.87878787878787901</c:v>
                </c:pt>
                <c:pt idx="88">
                  <c:v>0.88888888888888895</c:v>
                </c:pt>
                <c:pt idx="89">
                  <c:v>0.89898989898989901</c:v>
                </c:pt>
                <c:pt idx="90">
                  <c:v>0.90909090909090895</c:v>
                </c:pt>
                <c:pt idx="91">
                  <c:v>0.919191919191919</c:v>
                </c:pt>
                <c:pt idx="92">
                  <c:v>0.92929292929292895</c:v>
                </c:pt>
                <c:pt idx="93">
                  <c:v>0.939393939393939</c:v>
                </c:pt>
                <c:pt idx="94">
                  <c:v>0.94949494949494995</c:v>
                </c:pt>
                <c:pt idx="95">
                  <c:v>0.95959595959596</c:v>
                </c:pt>
                <c:pt idx="96">
                  <c:v>0.96969696969696995</c:v>
                </c:pt>
                <c:pt idx="97">
                  <c:v>0.97979797979798</c:v>
                </c:pt>
                <c:pt idx="98">
                  <c:v>0.98989898989898994</c:v>
                </c:pt>
                <c:pt idx="99">
                  <c:v>1</c:v>
                </c:pt>
              </c:numCache>
            </c:numRef>
          </c:xVal>
          <c:yVal>
            <c:numRef>
              <c:f>'BDS vs BDS'!$R$2:$R$101</c:f>
              <c:numCache>
                <c:formatCode>0.00</c:formatCode>
                <c:ptCount val="100"/>
                <c:pt idx="0">
                  <c:v>-2.553060549075802</c:v>
                </c:pt>
                <c:pt idx="1">
                  <c:v>-2.553060549075802</c:v>
                </c:pt>
                <c:pt idx="2">
                  <c:v>-1.3568557434645001</c:v>
                </c:pt>
                <c:pt idx="3">
                  <c:v>-0.47851248988516559</c:v>
                </c:pt>
                <c:pt idx="4">
                  <c:v>0.22423926275240369</c:v>
                </c:pt>
                <c:pt idx="5">
                  <c:v>3.8331819358944585E-2</c:v>
                </c:pt>
                <c:pt idx="6">
                  <c:v>1.0744155948816534</c:v>
                </c:pt>
                <c:pt idx="7">
                  <c:v>0.98293314535460041</c:v>
                </c:pt>
                <c:pt idx="8">
                  <c:v>4.2991804975157422E-2</c:v>
                </c:pt>
                <c:pt idx="9">
                  <c:v>0.3631899211663896</c:v>
                </c:pt>
                <c:pt idx="10">
                  <c:v>-0.31066181321627617</c:v>
                </c:pt>
                <c:pt idx="11">
                  <c:v>0.15310117250600896</c:v>
                </c:pt>
                <c:pt idx="12">
                  <c:v>1.9107110048890874E-2</c:v>
                </c:pt>
                <c:pt idx="13">
                  <c:v>0.32330457178914607</c:v>
                </c:pt>
                <c:pt idx="14">
                  <c:v>0.64264815818270016</c:v>
                </c:pt>
                <c:pt idx="15">
                  <c:v>-0.32048308083638588</c:v>
                </c:pt>
                <c:pt idx="16">
                  <c:v>0.23033143641767495</c:v>
                </c:pt>
                <c:pt idx="17">
                  <c:v>0.62541396641974245</c:v>
                </c:pt>
                <c:pt idx="18">
                  <c:v>-3.7725195459250571E-2</c:v>
                </c:pt>
                <c:pt idx="19">
                  <c:v>7.5317707425570646E-2</c:v>
                </c:pt>
                <c:pt idx="20">
                  <c:v>-1.8493972504071365E-2</c:v>
                </c:pt>
                <c:pt idx="21">
                  <c:v>0.28018612883198735</c:v>
                </c:pt>
                <c:pt idx="22">
                  <c:v>1.4532702102236783E-3</c:v>
                </c:pt>
                <c:pt idx="23">
                  <c:v>0.18230589023268173</c:v>
                </c:pt>
                <c:pt idx="24">
                  <c:v>2.1259894496436615E-2</c:v>
                </c:pt>
                <c:pt idx="25">
                  <c:v>0.37836690888292246</c:v>
                </c:pt>
                <c:pt idx="26">
                  <c:v>0.77911948588912061</c:v>
                </c:pt>
                <c:pt idx="27">
                  <c:v>0.37958432560390065</c:v>
                </c:pt>
                <c:pt idx="28">
                  <c:v>0.8873400682859689</c:v>
                </c:pt>
                <c:pt idx="29">
                  <c:v>1.061245103183289</c:v>
                </c:pt>
                <c:pt idx="30">
                  <c:v>-0.32115621498459213</c:v>
                </c:pt>
                <c:pt idx="31">
                  <c:v>0.40246403817655008</c:v>
                </c:pt>
                <c:pt idx="32">
                  <c:v>-0.50079465084724362</c:v>
                </c:pt>
                <c:pt idx="33">
                  <c:v>-1.1226695344993836</c:v>
                </c:pt>
                <c:pt idx="34">
                  <c:v>-0.97460306609934833</c:v>
                </c:pt>
                <c:pt idx="35">
                  <c:v>-0.36119639219086075</c:v>
                </c:pt>
                <c:pt idx="36">
                  <c:v>0.32074821978222801</c:v>
                </c:pt>
                <c:pt idx="37">
                  <c:v>0.3715012641212887</c:v>
                </c:pt>
                <c:pt idx="38">
                  <c:v>-0.63355006562940908</c:v>
                </c:pt>
                <c:pt idx="39">
                  <c:v>-0.88294398162435428</c:v>
                </c:pt>
                <c:pt idx="40">
                  <c:v>-2.0984230870956271</c:v>
                </c:pt>
                <c:pt idx="41">
                  <c:v>-1.0908375222570328</c:v>
                </c:pt>
                <c:pt idx="42">
                  <c:v>-1.6700180612338542</c:v>
                </c:pt>
                <c:pt idx="43">
                  <c:v>-1.1367882456177263</c:v>
                </c:pt>
                <c:pt idx="44">
                  <c:v>-0.85687187577936008</c:v>
                </c:pt>
                <c:pt idx="45">
                  <c:v>1.0289410667954577</c:v>
                </c:pt>
                <c:pt idx="46">
                  <c:v>1.3670784235358742</c:v>
                </c:pt>
                <c:pt idx="47">
                  <c:v>-1.0938980430190917</c:v>
                </c:pt>
                <c:pt idx="48">
                  <c:v>-7.0512836874604474</c:v>
                </c:pt>
                <c:pt idx="49">
                  <c:v>3.5232513356915014</c:v>
                </c:pt>
                <c:pt idx="50">
                  <c:v>-1.106427037568551</c:v>
                </c:pt>
                <c:pt idx="51">
                  <c:v>2.9433109554732511</c:v>
                </c:pt>
                <c:pt idx="52">
                  <c:v>-0.92287455255425144</c:v>
                </c:pt>
                <c:pt idx="53">
                  <c:v>0.3328491433342009</c:v>
                </c:pt>
                <c:pt idx="54">
                  <c:v>11.813658863048468</c:v>
                </c:pt>
                <c:pt idx="55">
                  <c:v>-2.3762532517538837</c:v>
                </c:pt>
                <c:pt idx="56">
                  <c:v>5.6712414775518685</c:v>
                </c:pt>
                <c:pt idx="57">
                  <c:v>-4.0473859646121833</c:v>
                </c:pt>
                <c:pt idx="58">
                  <c:v>-1.886399028638758</c:v>
                </c:pt>
                <c:pt idx="59">
                  <c:v>-1.624663338620211</c:v>
                </c:pt>
                <c:pt idx="60">
                  <c:v>-3.9980191914370078</c:v>
                </c:pt>
                <c:pt idx="61">
                  <c:v>9.2196583249327126</c:v>
                </c:pt>
                <c:pt idx="62">
                  <c:v>5.2298199487890127</c:v>
                </c:pt>
                <c:pt idx="63">
                  <c:v>-1.7991941186333733</c:v>
                </c:pt>
                <c:pt idx="64">
                  <c:v>3.4211215885852297</c:v>
                </c:pt>
                <c:pt idx="65">
                  <c:v>-0.64295197959385675</c:v>
                </c:pt>
                <c:pt idx="66">
                  <c:v>-3.4602418912681667</c:v>
                </c:pt>
                <c:pt idx="67">
                  <c:v>-10.922021227741642</c:v>
                </c:pt>
                <c:pt idx="68">
                  <c:v>-0.62631752466930912</c:v>
                </c:pt>
                <c:pt idx="69">
                  <c:v>-0.96863107929229564</c:v>
                </c:pt>
                <c:pt idx="70">
                  <c:v>-3.6043353977806589</c:v>
                </c:pt>
                <c:pt idx="71">
                  <c:v>-2.7674789897256833</c:v>
                </c:pt>
                <c:pt idx="72">
                  <c:v>1.2221876370555442</c:v>
                </c:pt>
                <c:pt idx="73">
                  <c:v>11.274220597763282</c:v>
                </c:pt>
                <c:pt idx="74">
                  <c:v>2.4936321465559939</c:v>
                </c:pt>
                <c:pt idx="75">
                  <c:v>-5.0967849681601116</c:v>
                </c:pt>
                <c:pt idx="76">
                  <c:v>-1.7894980855355609</c:v>
                </c:pt>
                <c:pt idx="77">
                  <c:v>-2.9323684639413372E-2</c:v>
                </c:pt>
                <c:pt idx="78">
                  <c:v>-0.46901184213310643</c:v>
                </c:pt>
                <c:pt idx="79">
                  <c:v>-2.0911124855596857</c:v>
                </c:pt>
                <c:pt idx="80">
                  <c:v>7.0446230586414114</c:v>
                </c:pt>
                <c:pt idx="81">
                  <c:v>-1.455331630075924</c:v>
                </c:pt>
                <c:pt idx="82">
                  <c:v>5.2824854692519647</c:v>
                </c:pt>
                <c:pt idx="83">
                  <c:v>28.819667038859293</c:v>
                </c:pt>
                <c:pt idx="84">
                  <c:v>9.2615765180139711</c:v>
                </c:pt>
                <c:pt idx="85">
                  <c:v>12.224079078873963</c:v>
                </c:pt>
                <c:pt idx="86">
                  <c:v>1.0358440690331694</c:v>
                </c:pt>
                <c:pt idx="87">
                  <c:v>-9.0083540731871423</c:v>
                </c:pt>
                <c:pt idx="88">
                  <c:v>-8.601067945922301</c:v>
                </c:pt>
                <c:pt idx="89">
                  <c:v>-14.570478347640281</c:v>
                </c:pt>
                <c:pt idx="90">
                  <c:v>-12.02309788901848</c:v>
                </c:pt>
                <c:pt idx="91">
                  <c:v>-1.1050762587726197</c:v>
                </c:pt>
                <c:pt idx="92">
                  <c:v>-1.9159016327742115</c:v>
                </c:pt>
                <c:pt idx="93">
                  <c:v>-1.580426721728255</c:v>
                </c:pt>
                <c:pt idx="94">
                  <c:v>2.7167175071632848</c:v>
                </c:pt>
                <c:pt idx="95">
                  <c:v>-2.1359577849024181</c:v>
                </c:pt>
                <c:pt idx="96">
                  <c:v>-5.5003612866639049</c:v>
                </c:pt>
                <c:pt idx="97">
                  <c:v>-1.1569572433505666</c:v>
                </c:pt>
                <c:pt idx="98">
                  <c:v>2.564654583845007</c:v>
                </c:pt>
                <c:pt idx="99">
                  <c:v>2.564654583845007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030-4107-95CC-7B50E21B3175}"/>
            </c:ext>
          </c:extLst>
        </c:ser>
        <c:ser>
          <c:idx val="9"/>
          <c:order val="9"/>
          <c:tx>
            <c:strRef>
              <c:f>'BDS vs BDS'!$S$1</c:f>
              <c:strCache>
                <c:ptCount val="1"/>
                <c:pt idx="0">
                  <c:v>U09 diff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'BDS vs BDS'!$A$2:$A$101</c:f>
              <c:numCache>
                <c:formatCode>0.0</c:formatCode>
                <c:ptCount val="100"/>
                <c:pt idx="0">
                  <c:v>0</c:v>
                </c:pt>
                <c:pt idx="1">
                  <c:v>1.01010101010101E-2</c:v>
                </c:pt>
                <c:pt idx="2">
                  <c:v>2.02020202020202E-2</c:v>
                </c:pt>
                <c:pt idx="3">
                  <c:v>3.03030303030303E-2</c:v>
                </c:pt>
                <c:pt idx="4">
                  <c:v>4.0404040404040401E-2</c:v>
                </c:pt>
                <c:pt idx="5">
                  <c:v>5.0505050505050497E-2</c:v>
                </c:pt>
                <c:pt idx="6">
                  <c:v>6.0606060606060601E-2</c:v>
                </c:pt>
                <c:pt idx="7">
                  <c:v>7.0707070707070704E-2</c:v>
                </c:pt>
                <c:pt idx="8">
                  <c:v>8.0808080808080801E-2</c:v>
                </c:pt>
                <c:pt idx="9">
                  <c:v>9.0909090909090898E-2</c:v>
                </c:pt>
                <c:pt idx="10">
                  <c:v>0.10101010101010099</c:v>
                </c:pt>
                <c:pt idx="11">
                  <c:v>0.11111111111111099</c:v>
                </c:pt>
                <c:pt idx="12">
                  <c:v>0.12121212121212099</c:v>
                </c:pt>
                <c:pt idx="13">
                  <c:v>0.13131313131313099</c:v>
                </c:pt>
                <c:pt idx="14">
                  <c:v>0.14141414141414099</c:v>
                </c:pt>
                <c:pt idx="15">
                  <c:v>0.15151515151515199</c:v>
                </c:pt>
                <c:pt idx="16">
                  <c:v>0.16161616161616199</c:v>
                </c:pt>
                <c:pt idx="17">
                  <c:v>0.17171717171717199</c:v>
                </c:pt>
                <c:pt idx="18">
                  <c:v>0.18181818181818199</c:v>
                </c:pt>
                <c:pt idx="19">
                  <c:v>0.19191919191919199</c:v>
                </c:pt>
                <c:pt idx="20">
                  <c:v>0.20202020202020199</c:v>
                </c:pt>
                <c:pt idx="21">
                  <c:v>0.21212121212121199</c:v>
                </c:pt>
                <c:pt idx="22">
                  <c:v>0.22222222222222199</c:v>
                </c:pt>
                <c:pt idx="23">
                  <c:v>0.23232323232323199</c:v>
                </c:pt>
                <c:pt idx="24">
                  <c:v>0.24242424242424199</c:v>
                </c:pt>
                <c:pt idx="25">
                  <c:v>0.25252525252525299</c:v>
                </c:pt>
                <c:pt idx="26">
                  <c:v>0.26262626262626299</c:v>
                </c:pt>
                <c:pt idx="27">
                  <c:v>0.27272727272727298</c:v>
                </c:pt>
                <c:pt idx="28">
                  <c:v>0.28282828282828298</c:v>
                </c:pt>
                <c:pt idx="29">
                  <c:v>0.29292929292929298</c:v>
                </c:pt>
                <c:pt idx="30">
                  <c:v>0.30303030303030298</c:v>
                </c:pt>
                <c:pt idx="31">
                  <c:v>0.31313131313131298</c:v>
                </c:pt>
                <c:pt idx="32">
                  <c:v>0.32323232323232298</c:v>
                </c:pt>
                <c:pt idx="33">
                  <c:v>0.33333333333333298</c:v>
                </c:pt>
                <c:pt idx="34">
                  <c:v>0.34343434343434298</c:v>
                </c:pt>
                <c:pt idx="35">
                  <c:v>0.35353535353535398</c:v>
                </c:pt>
                <c:pt idx="36">
                  <c:v>0.36363636363636398</c:v>
                </c:pt>
                <c:pt idx="37">
                  <c:v>0.37373737373737398</c:v>
                </c:pt>
                <c:pt idx="38">
                  <c:v>0.38383838383838398</c:v>
                </c:pt>
                <c:pt idx="39">
                  <c:v>0.39393939393939398</c:v>
                </c:pt>
                <c:pt idx="40">
                  <c:v>0.40404040404040398</c:v>
                </c:pt>
                <c:pt idx="41">
                  <c:v>0.41414141414141398</c:v>
                </c:pt>
                <c:pt idx="42">
                  <c:v>0.42424242424242398</c:v>
                </c:pt>
                <c:pt idx="43">
                  <c:v>0.43434343434343398</c:v>
                </c:pt>
                <c:pt idx="44">
                  <c:v>0.44444444444444398</c:v>
                </c:pt>
                <c:pt idx="45">
                  <c:v>0.45454545454545497</c:v>
                </c:pt>
                <c:pt idx="46">
                  <c:v>0.46464646464646497</c:v>
                </c:pt>
                <c:pt idx="47">
                  <c:v>0.47474747474747497</c:v>
                </c:pt>
                <c:pt idx="48">
                  <c:v>0.48484848484848497</c:v>
                </c:pt>
                <c:pt idx="49">
                  <c:v>0.49494949494949497</c:v>
                </c:pt>
                <c:pt idx="50">
                  <c:v>0.50505050505050497</c:v>
                </c:pt>
                <c:pt idx="51">
                  <c:v>0.51515151515151503</c:v>
                </c:pt>
                <c:pt idx="52">
                  <c:v>0.52525252525252497</c:v>
                </c:pt>
                <c:pt idx="53">
                  <c:v>0.53535353535353503</c:v>
                </c:pt>
                <c:pt idx="54">
                  <c:v>0.54545454545454497</c:v>
                </c:pt>
                <c:pt idx="55">
                  <c:v>0.55555555555555602</c:v>
                </c:pt>
                <c:pt idx="56">
                  <c:v>0.56565656565656597</c:v>
                </c:pt>
                <c:pt idx="57">
                  <c:v>0.57575757575757602</c:v>
                </c:pt>
                <c:pt idx="58">
                  <c:v>0.58585858585858597</c:v>
                </c:pt>
                <c:pt idx="59">
                  <c:v>0.59595959595959602</c:v>
                </c:pt>
                <c:pt idx="60">
                  <c:v>0.60606060606060597</c:v>
                </c:pt>
                <c:pt idx="61">
                  <c:v>0.61616161616161602</c:v>
                </c:pt>
                <c:pt idx="62">
                  <c:v>0.62626262626262597</c:v>
                </c:pt>
                <c:pt idx="63">
                  <c:v>0.63636363636363602</c:v>
                </c:pt>
                <c:pt idx="64">
                  <c:v>0.64646464646464696</c:v>
                </c:pt>
                <c:pt idx="65">
                  <c:v>0.65656565656565702</c:v>
                </c:pt>
                <c:pt idx="66">
                  <c:v>0.66666666666666696</c:v>
                </c:pt>
                <c:pt idx="67">
                  <c:v>0.67676767676767702</c:v>
                </c:pt>
                <c:pt idx="68">
                  <c:v>0.68686868686868696</c:v>
                </c:pt>
                <c:pt idx="69">
                  <c:v>0.69696969696969702</c:v>
                </c:pt>
                <c:pt idx="70">
                  <c:v>0.70707070707070696</c:v>
                </c:pt>
                <c:pt idx="71">
                  <c:v>0.71717171717171702</c:v>
                </c:pt>
                <c:pt idx="72">
                  <c:v>0.72727272727272696</c:v>
                </c:pt>
                <c:pt idx="73">
                  <c:v>0.73737373737373701</c:v>
                </c:pt>
                <c:pt idx="74">
                  <c:v>0.74747474747474796</c:v>
                </c:pt>
                <c:pt idx="75">
                  <c:v>0.75757575757575801</c:v>
                </c:pt>
                <c:pt idx="76">
                  <c:v>0.76767676767676796</c:v>
                </c:pt>
                <c:pt idx="77">
                  <c:v>0.77777777777777801</c:v>
                </c:pt>
                <c:pt idx="78">
                  <c:v>0.78787878787878796</c:v>
                </c:pt>
                <c:pt idx="79">
                  <c:v>0.79797979797979801</c:v>
                </c:pt>
                <c:pt idx="80">
                  <c:v>0.80808080808080796</c:v>
                </c:pt>
                <c:pt idx="81">
                  <c:v>0.81818181818181801</c:v>
                </c:pt>
                <c:pt idx="82">
                  <c:v>0.82828282828282795</c:v>
                </c:pt>
                <c:pt idx="83">
                  <c:v>0.83838383838383801</c:v>
                </c:pt>
                <c:pt idx="84">
                  <c:v>0.84848484848484895</c:v>
                </c:pt>
                <c:pt idx="85">
                  <c:v>0.85858585858585901</c:v>
                </c:pt>
                <c:pt idx="86">
                  <c:v>0.86868686868686895</c:v>
                </c:pt>
                <c:pt idx="87">
                  <c:v>0.87878787878787901</c:v>
                </c:pt>
                <c:pt idx="88">
                  <c:v>0.88888888888888895</c:v>
                </c:pt>
                <c:pt idx="89">
                  <c:v>0.89898989898989901</c:v>
                </c:pt>
                <c:pt idx="90">
                  <c:v>0.90909090909090895</c:v>
                </c:pt>
                <c:pt idx="91">
                  <c:v>0.919191919191919</c:v>
                </c:pt>
                <c:pt idx="92">
                  <c:v>0.92929292929292895</c:v>
                </c:pt>
                <c:pt idx="93">
                  <c:v>0.939393939393939</c:v>
                </c:pt>
                <c:pt idx="94">
                  <c:v>0.94949494949494995</c:v>
                </c:pt>
                <c:pt idx="95">
                  <c:v>0.95959595959596</c:v>
                </c:pt>
                <c:pt idx="96">
                  <c:v>0.96969696969696995</c:v>
                </c:pt>
                <c:pt idx="97">
                  <c:v>0.97979797979798</c:v>
                </c:pt>
                <c:pt idx="98">
                  <c:v>0.98989898989898994</c:v>
                </c:pt>
                <c:pt idx="99">
                  <c:v>1</c:v>
                </c:pt>
              </c:numCache>
            </c:numRef>
          </c:xVal>
          <c:yVal>
            <c:numRef>
              <c:f>'BDS vs BDS'!$S$2:$S$101</c:f>
              <c:numCache>
                <c:formatCode>0.00</c:formatCode>
                <c:ptCount val="100"/>
                <c:pt idx="0">
                  <c:v>-6.4390103301636028</c:v>
                </c:pt>
                <c:pt idx="1">
                  <c:v>-6.4390103301636028</c:v>
                </c:pt>
                <c:pt idx="2">
                  <c:v>-1.1564797901039796</c:v>
                </c:pt>
                <c:pt idx="3">
                  <c:v>-0.74581557309786639</c:v>
                </c:pt>
                <c:pt idx="4">
                  <c:v>0.48521833426006467</c:v>
                </c:pt>
                <c:pt idx="5">
                  <c:v>0.30178875881914458</c:v>
                </c:pt>
                <c:pt idx="6">
                  <c:v>0.88669834666665359</c:v>
                </c:pt>
                <c:pt idx="7">
                  <c:v>0.86241539481229879</c:v>
                </c:pt>
                <c:pt idx="8">
                  <c:v>0.52285154448684779</c:v>
                </c:pt>
                <c:pt idx="9">
                  <c:v>0.10014016100262957</c:v>
                </c:pt>
                <c:pt idx="10">
                  <c:v>0.35838040946974381</c:v>
                </c:pt>
                <c:pt idx="11">
                  <c:v>0.40443665473990897</c:v>
                </c:pt>
                <c:pt idx="12">
                  <c:v>0.95658581271466048</c:v>
                </c:pt>
                <c:pt idx="13">
                  <c:v>0.78511219090537665</c:v>
                </c:pt>
                <c:pt idx="14">
                  <c:v>0.89566549445121169</c:v>
                </c:pt>
                <c:pt idx="15">
                  <c:v>0.3921722307925144</c:v>
                </c:pt>
                <c:pt idx="16">
                  <c:v>0.78381518787780458</c:v>
                </c:pt>
                <c:pt idx="17">
                  <c:v>1.1917597758256431</c:v>
                </c:pt>
                <c:pt idx="18">
                  <c:v>0.18095743702432898</c:v>
                </c:pt>
                <c:pt idx="19">
                  <c:v>0.26691914432742081</c:v>
                </c:pt>
                <c:pt idx="20">
                  <c:v>0.45372254727803885</c:v>
                </c:pt>
                <c:pt idx="21">
                  <c:v>0.88301273849800666</c:v>
                </c:pt>
                <c:pt idx="22">
                  <c:v>-0.20128879462222571</c:v>
                </c:pt>
                <c:pt idx="23">
                  <c:v>-0.10328366899063823</c:v>
                </c:pt>
                <c:pt idx="24">
                  <c:v>-0.12813243823413423</c:v>
                </c:pt>
                <c:pt idx="25">
                  <c:v>0.44840508025456138</c:v>
                </c:pt>
                <c:pt idx="26">
                  <c:v>1.5650295656634494</c:v>
                </c:pt>
                <c:pt idx="27">
                  <c:v>1.7411208582505218</c:v>
                </c:pt>
                <c:pt idx="28">
                  <c:v>1.5796461828416284</c:v>
                </c:pt>
                <c:pt idx="29">
                  <c:v>3.0030174570726302</c:v>
                </c:pt>
                <c:pt idx="30">
                  <c:v>0.54443361932759871</c:v>
                </c:pt>
                <c:pt idx="31">
                  <c:v>-0.57453340095312022</c:v>
                </c:pt>
                <c:pt idx="32">
                  <c:v>-0.2992925563327038</c:v>
                </c:pt>
                <c:pt idx="33">
                  <c:v>-0.69129105777826361</c:v>
                </c:pt>
                <c:pt idx="34">
                  <c:v>-0.77715915076223752</c:v>
                </c:pt>
                <c:pt idx="35">
                  <c:v>0.38097255393941865</c:v>
                </c:pt>
                <c:pt idx="36">
                  <c:v>0.60322764149092833</c:v>
                </c:pt>
                <c:pt idx="37">
                  <c:v>2.2878195603345599</c:v>
                </c:pt>
                <c:pt idx="38">
                  <c:v>-0.15302278430388938</c:v>
                </c:pt>
                <c:pt idx="39">
                  <c:v>5.2208213478216692E-2</c:v>
                </c:pt>
                <c:pt idx="40">
                  <c:v>-1.0529294708360677</c:v>
                </c:pt>
                <c:pt idx="41">
                  <c:v>1.4609945218482885</c:v>
                </c:pt>
                <c:pt idx="42">
                  <c:v>-1.663229238754754</c:v>
                </c:pt>
                <c:pt idx="43">
                  <c:v>-1.4283292739521052</c:v>
                </c:pt>
                <c:pt idx="44">
                  <c:v>-2.5483209719855111</c:v>
                </c:pt>
                <c:pt idx="45">
                  <c:v>-1.6334777786478831</c:v>
                </c:pt>
                <c:pt idx="46">
                  <c:v>1.5370194045393735</c:v>
                </c:pt>
                <c:pt idx="47">
                  <c:v>4.1628790109337093</c:v>
                </c:pt>
                <c:pt idx="48">
                  <c:v>-6.3866151143298477</c:v>
                </c:pt>
                <c:pt idx="49">
                  <c:v>-2.5168844842534988</c:v>
                </c:pt>
                <c:pt idx="50">
                  <c:v>3.4213081840071489</c:v>
                </c:pt>
                <c:pt idx="51">
                  <c:v>-4.7331364860442484</c:v>
                </c:pt>
                <c:pt idx="52">
                  <c:v>3.7718576835383466</c:v>
                </c:pt>
                <c:pt idx="53">
                  <c:v>-8.9487736320829789</c:v>
                </c:pt>
                <c:pt idx="54">
                  <c:v>-0.13372126480373048</c:v>
                </c:pt>
                <c:pt idx="55">
                  <c:v>-4.9731750938450041</c:v>
                </c:pt>
                <c:pt idx="56">
                  <c:v>-1.0655483316426526</c:v>
                </c:pt>
                <c:pt idx="57">
                  <c:v>-3.1821172216406328</c:v>
                </c:pt>
                <c:pt idx="58">
                  <c:v>6.5254998036449923</c:v>
                </c:pt>
                <c:pt idx="59">
                  <c:v>14.364528646635391</c:v>
                </c:pt>
                <c:pt idx="60">
                  <c:v>10.91526701923007</c:v>
                </c:pt>
                <c:pt idx="61">
                  <c:v>8.3374653036839135</c:v>
                </c:pt>
                <c:pt idx="62">
                  <c:v>-2.5582888288280881</c:v>
                </c:pt>
                <c:pt idx="63">
                  <c:v>-2.1077726913366526</c:v>
                </c:pt>
                <c:pt idx="64">
                  <c:v>5.6080698168043295</c:v>
                </c:pt>
                <c:pt idx="65">
                  <c:v>-5.8696395052462575</c:v>
                </c:pt>
                <c:pt idx="66">
                  <c:v>-1.3082148763145671</c:v>
                </c:pt>
                <c:pt idx="67">
                  <c:v>-6.7289810891415112</c:v>
                </c:pt>
                <c:pt idx="68">
                  <c:v>0.85293327564250099</c:v>
                </c:pt>
                <c:pt idx="69">
                  <c:v>1.193501994274385</c:v>
                </c:pt>
                <c:pt idx="70">
                  <c:v>-1.2111914014715595</c:v>
                </c:pt>
                <c:pt idx="71">
                  <c:v>-2.6426927744449831</c:v>
                </c:pt>
                <c:pt idx="72">
                  <c:v>-1.3656035850922557</c:v>
                </c:pt>
                <c:pt idx="73">
                  <c:v>-5.0587523490528685</c:v>
                </c:pt>
                <c:pt idx="74">
                  <c:v>-1.086561958699706</c:v>
                </c:pt>
                <c:pt idx="75">
                  <c:v>-0.39210693383083139</c:v>
                </c:pt>
                <c:pt idx="76">
                  <c:v>-0.51243010091532071</c:v>
                </c:pt>
                <c:pt idx="77">
                  <c:v>-0.480130142937643</c:v>
                </c:pt>
                <c:pt idx="78">
                  <c:v>-2.6074751460692553</c:v>
                </c:pt>
                <c:pt idx="79">
                  <c:v>-7.3207040528744827E-2</c:v>
                </c:pt>
                <c:pt idx="80">
                  <c:v>-3.324530398015618</c:v>
                </c:pt>
                <c:pt idx="81">
                  <c:v>-4.0445940857862634</c:v>
                </c:pt>
                <c:pt idx="82">
                  <c:v>-3.4753120586967956</c:v>
                </c:pt>
                <c:pt idx="83">
                  <c:v>-1.9098254496739049</c:v>
                </c:pt>
                <c:pt idx="84">
                  <c:v>-0.93011407172912897</c:v>
                </c:pt>
                <c:pt idx="85">
                  <c:v>-2.1343752256073376</c:v>
                </c:pt>
                <c:pt idx="86">
                  <c:v>-2.1116134113932308</c:v>
                </c:pt>
                <c:pt idx="87">
                  <c:v>-6.884823619925271</c:v>
                </c:pt>
                <c:pt idx="88">
                  <c:v>-7.6114249755926</c:v>
                </c:pt>
                <c:pt idx="89">
                  <c:v>-4.2510803010713403</c:v>
                </c:pt>
                <c:pt idx="90">
                  <c:v>8.6664705168628196</c:v>
                </c:pt>
                <c:pt idx="91">
                  <c:v>20.939301117038081</c:v>
                </c:pt>
                <c:pt idx="92">
                  <c:v>16.067339099787986</c:v>
                </c:pt>
                <c:pt idx="93">
                  <c:v>12.300326963820645</c:v>
                </c:pt>
                <c:pt idx="94">
                  <c:v>1.1468824696011843</c:v>
                </c:pt>
                <c:pt idx="95">
                  <c:v>-5.5087205589876174</c:v>
                </c:pt>
                <c:pt idx="96">
                  <c:v>-6.790869399385004</c:v>
                </c:pt>
                <c:pt idx="97">
                  <c:v>0.21016624402193251</c:v>
                </c:pt>
                <c:pt idx="98">
                  <c:v>7.758099288252005</c:v>
                </c:pt>
                <c:pt idx="99">
                  <c:v>7.758099288252005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3030-4107-95CC-7B50E21B3175}"/>
            </c:ext>
          </c:extLst>
        </c:ser>
        <c:ser>
          <c:idx val="10"/>
          <c:order val="10"/>
          <c:tx>
            <c:strRef>
              <c:f>'BDS vs BDS'!$T$1</c:f>
              <c:strCache>
                <c:ptCount val="1"/>
                <c:pt idx="0">
                  <c:v>U10 diff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'BDS vs BDS'!$A$2:$A$101</c:f>
              <c:numCache>
                <c:formatCode>0.0</c:formatCode>
                <c:ptCount val="100"/>
                <c:pt idx="0">
                  <c:v>0</c:v>
                </c:pt>
                <c:pt idx="1">
                  <c:v>1.01010101010101E-2</c:v>
                </c:pt>
                <c:pt idx="2">
                  <c:v>2.02020202020202E-2</c:v>
                </c:pt>
                <c:pt idx="3">
                  <c:v>3.03030303030303E-2</c:v>
                </c:pt>
                <c:pt idx="4">
                  <c:v>4.0404040404040401E-2</c:v>
                </c:pt>
                <c:pt idx="5">
                  <c:v>5.0505050505050497E-2</c:v>
                </c:pt>
                <c:pt idx="6">
                  <c:v>6.0606060606060601E-2</c:v>
                </c:pt>
                <c:pt idx="7">
                  <c:v>7.0707070707070704E-2</c:v>
                </c:pt>
                <c:pt idx="8">
                  <c:v>8.0808080808080801E-2</c:v>
                </c:pt>
                <c:pt idx="9">
                  <c:v>9.0909090909090898E-2</c:v>
                </c:pt>
                <c:pt idx="10">
                  <c:v>0.10101010101010099</c:v>
                </c:pt>
                <c:pt idx="11">
                  <c:v>0.11111111111111099</c:v>
                </c:pt>
                <c:pt idx="12">
                  <c:v>0.12121212121212099</c:v>
                </c:pt>
                <c:pt idx="13">
                  <c:v>0.13131313131313099</c:v>
                </c:pt>
                <c:pt idx="14">
                  <c:v>0.14141414141414099</c:v>
                </c:pt>
                <c:pt idx="15">
                  <c:v>0.15151515151515199</c:v>
                </c:pt>
                <c:pt idx="16">
                  <c:v>0.16161616161616199</c:v>
                </c:pt>
                <c:pt idx="17">
                  <c:v>0.17171717171717199</c:v>
                </c:pt>
                <c:pt idx="18">
                  <c:v>0.18181818181818199</c:v>
                </c:pt>
                <c:pt idx="19">
                  <c:v>0.19191919191919199</c:v>
                </c:pt>
                <c:pt idx="20">
                  <c:v>0.20202020202020199</c:v>
                </c:pt>
                <c:pt idx="21">
                  <c:v>0.21212121212121199</c:v>
                </c:pt>
                <c:pt idx="22">
                  <c:v>0.22222222222222199</c:v>
                </c:pt>
                <c:pt idx="23">
                  <c:v>0.23232323232323199</c:v>
                </c:pt>
                <c:pt idx="24">
                  <c:v>0.24242424242424199</c:v>
                </c:pt>
                <c:pt idx="25">
                  <c:v>0.25252525252525299</c:v>
                </c:pt>
                <c:pt idx="26">
                  <c:v>0.26262626262626299</c:v>
                </c:pt>
                <c:pt idx="27">
                  <c:v>0.27272727272727298</c:v>
                </c:pt>
                <c:pt idx="28">
                  <c:v>0.28282828282828298</c:v>
                </c:pt>
                <c:pt idx="29">
                  <c:v>0.29292929292929298</c:v>
                </c:pt>
                <c:pt idx="30">
                  <c:v>0.30303030303030298</c:v>
                </c:pt>
                <c:pt idx="31">
                  <c:v>0.31313131313131298</c:v>
                </c:pt>
                <c:pt idx="32">
                  <c:v>0.32323232323232298</c:v>
                </c:pt>
                <c:pt idx="33">
                  <c:v>0.33333333333333298</c:v>
                </c:pt>
                <c:pt idx="34">
                  <c:v>0.34343434343434298</c:v>
                </c:pt>
                <c:pt idx="35">
                  <c:v>0.35353535353535398</c:v>
                </c:pt>
                <c:pt idx="36">
                  <c:v>0.36363636363636398</c:v>
                </c:pt>
                <c:pt idx="37">
                  <c:v>0.37373737373737398</c:v>
                </c:pt>
                <c:pt idx="38">
                  <c:v>0.38383838383838398</c:v>
                </c:pt>
                <c:pt idx="39">
                  <c:v>0.39393939393939398</c:v>
                </c:pt>
                <c:pt idx="40">
                  <c:v>0.40404040404040398</c:v>
                </c:pt>
                <c:pt idx="41">
                  <c:v>0.41414141414141398</c:v>
                </c:pt>
                <c:pt idx="42">
                  <c:v>0.42424242424242398</c:v>
                </c:pt>
                <c:pt idx="43">
                  <c:v>0.43434343434343398</c:v>
                </c:pt>
                <c:pt idx="44">
                  <c:v>0.44444444444444398</c:v>
                </c:pt>
                <c:pt idx="45">
                  <c:v>0.45454545454545497</c:v>
                </c:pt>
                <c:pt idx="46">
                  <c:v>0.46464646464646497</c:v>
                </c:pt>
                <c:pt idx="47">
                  <c:v>0.47474747474747497</c:v>
                </c:pt>
                <c:pt idx="48">
                  <c:v>0.48484848484848497</c:v>
                </c:pt>
                <c:pt idx="49">
                  <c:v>0.49494949494949497</c:v>
                </c:pt>
                <c:pt idx="50">
                  <c:v>0.50505050505050497</c:v>
                </c:pt>
                <c:pt idx="51">
                  <c:v>0.51515151515151503</c:v>
                </c:pt>
                <c:pt idx="52">
                  <c:v>0.52525252525252497</c:v>
                </c:pt>
                <c:pt idx="53">
                  <c:v>0.53535353535353503</c:v>
                </c:pt>
                <c:pt idx="54">
                  <c:v>0.54545454545454497</c:v>
                </c:pt>
                <c:pt idx="55">
                  <c:v>0.55555555555555602</c:v>
                </c:pt>
                <c:pt idx="56">
                  <c:v>0.56565656565656597</c:v>
                </c:pt>
                <c:pt idx="57">
                  <c:v>0.57575757575757602</c:v>
                </c:pt>
                <c:pt idx="58">
                  <c:v>0.58585858585858597</c:v>
                </c:pt>
                <c:pt idx="59">
                  <c:v>0.59595959595959602</c:v>
                </c:pt>
                <c:pt idx="60">
                  <c:v>0.60606060606060597</c:v>
                </c:pt>
                <c:pt idx="61">
                  <c:v>0.61616161616161602</c:v>
                </c:pt>
                <c:pt idx="62">
                  <c:v>0.62626262626262597</c:v>
                </c:pt>
                <c:pt idx="63">
                  <c:v>0.63636363636363602</c:v>
                </c:pt>
                <c:pt idx="64">
                  <c:v>0.64646464646464696</c:v>
                </c:pt>
                <c:pt idx="65">
                  <c:v>0.65656565656565702</c:v>
                </c:pt>
                <c:pt idx="66">
                  <c:v>0.66666666666666696</c:v>
                </c:pt>
                <c:pt idx="67">
                  <c:v>0.67676767676767702</c:v>
                </c:pt>
                <c:pt idx="68">
                  <c:v>0.68686868686868696</c:v>
                </c:pt>
                <c:pt idx="69">
                  <c:v>0.69696969696969702</c:v>
                </c:pt>
                <c:pt idx="70">
                  <c:v>0.70707070707070696</c:v>
                </c:pt>
                <c:pt idx="71">
                  <c:v>0.71717171717171702</c:v>
                </c:pt>
                <c:pt idx="72">
                  <c:v>0.72727272727272696</c:v>
                </c:pt>
                <c:pt idx="73">
                  <c:v>0.73737373737373701</c:v>
                </c:pt>
                <c:pt idx="74">
                  <c:v>0.74747474747474796</c:v>
                </c:pt>
                <c:pt idx="75">
                  <c:v>0.75757575757575801</c:v>
                </c:pt>
                <c:pt idx="76">
                  <c:v>0.76767676767676796</c:v>
                </c:pt>
                <c:pt idx="77">
                  <c:v>0.77777777777777801</c:v>
                </c:pt>
                <c:pt idx="78">
                  <c:v>0.78787878787878796</c:v>
                </c:pt>
                <c:pt idx="79">
                  <c:v>0.79797979797979801</c:v>
                </c:pt>
                <c:pt idx="80">
                  <c:v>0.80808080808080796</c:v>
                </c:pt>
                <c:pt idx="81">
                  <c:v>0.81818181818181801</c:v>
                </c:pt>
                <c:pt idx="82">
                  <c:v>0.82828282828282795</c:v>
                </c:pt>
                <c:pt idx="83">
                  <c:v>0.83838383838383801</c:v>
                </c:pt>
                <c:pt idx="84">
                  <c:v>0.84848484848484895</c:v>
                </c:pt>
                <c:pt idx="85">
                  <c:v>0.85858585858585901</c:v>
                </c:pt>
                <c:pt idx="86">
                  <c:v>0.86868686868686895</c:v>
                </c:pt>
                <c:pt idx="87">
                  <c:v>0.87878787878787901</c:v>
                </c:pt>
                <c:pt idx="88">
                  <c:v>0.88888888888888895</c:v>
                </c:pt>
                <c:pt idx="89">
                  <c:v>0.89898989898989901</c:v>
                </c:pt>
                <c:pt idx="90">
                  <c:v>0.90909090909090895</c:v>
                </c:pt>
                <c:pt idx="91">
                  <c:v>0.919191919191919</c:v>
                </c:pt>
                <c:pt idx="92">
                  <c:v>0.92929292929292895</c:v>
                </c:pt>
                <c:pt idx="93">
                  <c:v>0.939393939393939</c:v>
                </c:pt>
                <c:pt idx="94">
                  <c:v>0.94949494949494995</c:v>
                </c:pt>
                <c:pt idx="95">
                  <c:v>0.95959595959596</c:v>
                </c:pt>
                <c:pt idx="96">
                  <c:v>0.96969696969696995</c:v>
                </c:pt>
                <c:pt idx="97">
                  <c:v>0.97979797979798</c:v>
                </c:pt>
                <c:pt idx="98">
                  <c:v>0.98989898989898994</c:v>
                </c:pt>
                <c:pt idx="99">
                  <c:v>1</c:v>
                </c:pt>
              </c:numCache>
            </c:numRef>
          </c:xVal>
          <c:yVal>
            <c:numRef>
              <c:f>'BDS vs BDS'!$T$2:$T$101</c:f>
              <c:numCache>
                <c:formatCode>0.00</c:formatCode>
                <c:ptCount val="100"/>
                <c:pt idx="0">
                  <c:v>-4.2032756809504015</c:v>
                </c:pt>
                <c:pt idx="1">
                  <c:v>-4.2032756809504015</c:v>
                </c:pt>
                <c:pt idx="2">
                  <c:v>1.4195550340932108</c:v>
                </c:pt>
                <c:pt idx="3">
                  <c:v>1.1627551528404343</c:v>
                </c:pt>
                <c:pt idx="4">
                  <c:v>1.462433226534964</c:v>
                </c:pt>
                <c:pt idx="5">
                  <c:v>0.89064979140654543</c:v>
                </c:pt>
                <c:pt idx="6">
                  <c:v>0.66127520717545352</c:v>
                </c:pt>
                <c:pt idx="7">
                  <c:v>1.0108233676846989</c:v>
                </c:pt>
                <c:pt idx="8">
                  <c:v>1.7497506943074477</c:v>
                </c:pt>
                <c:pt idx="9">
                  <c:v>1.2112726056820904</c:v>
                </c:pt>
                <c:pt idx="10">
                  <c:v>1.2930573696106027</c:v>
                </c:pt>
                <c:pt idx="11">
                  <c:v>1.7127086930686399</c:v>
                </c:pt>
                <c:pt idx="12">
                  <c:v>2.0576620813295605</c:v>
                </c:pt>
                <c:pt idx="13">
                  <c:v>2.4177853719297762</c:v>
                </c:pt>
                <c:pt idx="14">
                  <c:v>2.4615308144186105</c:v>
                </c:pt>
                <c:pt idx="15">
                  <c:v>1.486104761867713</c:v>
                </c:pt>
                <c:pt idx="16">
                  <c:v>1.2453608379432044</c:v>
                </c:pt>
                <c:pt idx="17">
                  <c:v>1.3391849540243435</c:v>
                </c:pt>
                <c:pt idx="18">
                  <c:v>1.7499564460796595</c:v>
                </c:pt>
                <c:pt idx="19">
                  <c:v>2.8081616344973401</c:v>
                </c:pt>
                <c:pt idx="20">
                  <c:v>2.6493625225627699</c:v>
                </c:pt>
                <c:pt idx="21">
                  <c:v>2.1587909184408076</c:v>
                </c:pt>
                <c:pt idx="22">
                  <c:v>1.0559798799202937</c:v>
                </c:pt>
                <c:pt idx="23">
                  <c:v>0.7435842609897616</c:v>
                </c:pt>
                <c:pt idx="24">
                  <c:v>1.0301413089478171</c:v>
                </c:pt>
                <c:pt idx="25">
                  <c:v>1.4893127613566826</c:v>
                </c:pt>
                <c:pt idx="26">
                  <c:v>1.6679420949360502</c:v>
                </c:pt>
                <c:pt idx="27">
                  <c:v>1.4314496242109218</c:v>
                </c:pt>
                <c:pt idx="28">
                  <c:v>1.3993820357799489</c:v>
                </c:pt>
                <c:pt idx="29">
                  <c:v>1.0102513904743393</c:v>
                </c:pt>
                <c:pt idx="30">
                  <c:v>-1.5362150296711228</c:v>
                </c:pt>
                <c:pt idx="31">
                  <c:v>0.76912130294478942</c:v>
                </c:pt>
                <c:pt idx="32">
                  <c:v>1.4119483817732466</c:v>
                </c:pt>
                <c:pt idx="33">
                  <c:v>-2.5502972318196644</c:v>
                </c:pt>
                <c:pt idx="34">
                  <c:v>-1.4800052004348174</c:v>
                </c:pt>
                <c:pt idx="35">
                  <c:v>3.9618414023694086</c:v>
                </c:pt>
                <c:pt idx="36">
                  <c:v>2.8921433317037479</c:v>
                </c:pt>
                <c:pt idx="37">
                  <c:v>5.5175383316328599</c:v>
                </c:pt>
                <c:pt idx="38">
                  <c:v>0.80435318275707068</c:v>
                </c:pt>
                <c:pt idx="39">
                  <c:v>0.50050915316533562</c:v>
                </c:pt>
                <c:pt idx="40">
                  <c:v>1.0671418608895831</c:v>
                </c:pt>
                <c:pt idx="41">
                  <c:v>5.6114943810328892</c:v>
                </c:pt>
                <c:pt idx="42">
                  <c:v>-2.7390799792924039</c:v>
                </c:pt>
                <c:pt idx="43">
                  <c:v>0.52864172337831405</c:v>
                </c:pt>
                <c:pt idx="44">
                  <c:v>4.9895203726633692</c:v>
                </c:pt>
                <c:pt idx="45">
                  <c:v>3.7026622979888568</c:v>
                </c:pt>
                <c:pt idx="46">
                  <c:v>1.5545447345341739</c:v>
                </c:pt>
                <c:pt idx="47">
                  <c:v>9.7067648049435089</c:v>
                </c:pt>
                <c:pt idx="48">
                  <c:v>-2.5071295406727483</c:v>
                </c:pt>
                <c:pt idx="49">
                  <c:v>-5.5782758888070987</c:v>
                </c:pt>
                <c:pt idx="50">
                  <c:v>2.6928888718948478</c:v>
                </c:pt>
                <c:pt idx="51">
                  <c:v>10.569950080145055</c:v>
                </c:pt>
                <c:pt idx="52">
                  <c:v>2.6622803566838478</c:v>
                </c:pt>
                <c:pt idx="53">
                  <c:v>-6.8179502875999187</c:v>
                </c:pt>
                <c:pt idx="54">
                  <c:v>-2.266451315009661</c:v>
                </c:pt>
                <c:pt idx="55">
                  <c:v>1.121227454859655</c:v>
                </c:pt>
                <c:pt idx="56">
                  <c:v>2.3550918176990674</c:v>
                </c:pt>
                <c:pt idx="57">
                  <c:v>-1.7783980970072228</c:v>
                </c:pt>
                <c:pt idx="58">
                  <c:v>-0.78705298449035865</c:v>
                </c:pt>
                <c:pt idx="59">
                  <c:v>-3.8694834000240608</c:v>
                </c:pt>
                <c:pt idx="60">
                  <c:v>-3.3023472868424282</c:v>
                </c:pt>
                <c:pt idx="61">
                  <c:v>-4.663989467463745</c:v>
                </c:pt>
                <c:pt idx="62">
                  <c:v>-2.8622724137870872</c:v>
                </c:pt>
                <c:pt idx="63">
                  <c:v>7.5359056627141765</c:v>
                </c:pt>
                <c:pt idx="64">
                  <c:v>0.97046707010943045</c:v>
                </c:pt>
                <c:pt idx="65">
                  <c:v>2.8824834779437332</c:v>
                </c:pt>
                <c:pt idx="66">
                  <c:v>-4.5404353701336468</c:v>
                </c:pt>
                <c:pt idx="67">
                  <c:v>-13.088520000650661</c:v>
                </c:pt>
                <c:pt idx="68">
                  <c:v>-1.801604256687229</c:v>
                </c:pt>
                <c:pt idx="69">
                  <c:v>-1.4539095989573347</c:v>
                </c:pt>
                <c:pt idx="70">
                  <c:v>-3.1959057207109591</c:v>
                </c:pt>
                <c:pt idx="71">
                  <c:v>-1.1559956848029831</c:v>
                </c:pt>
                <c:pt idx="72">
                  <c:v>-1.2487882263567549</c:v>
                </c:pt>
                <c:pt idx="73">
                  <c:v>-5.4059218451326281</c:v>
                </c:pt>
                <c:pt idx="74">
                  <c:v>-2.4755471137545264</c:v>
                </c:pt>
                <c:pt idx="75">
                  <c:v>-1.5952403639708912</c:v>
                </c:pt>
                <c:pt idx="76">
                  <c:v>1.6183140647577794</c:v>
                </c:pt>
                <c:pt idx="77">
                  <c:v>-0.85938410000905385</c:v>
                </c:pt>
                <c:pt idx="78">
                  <c:v>2.2212842438517946</c:v>
                </c:pt>
                <c:pt idx="79">
                  <c:v>4.2319431740122546</c:v>
                </c:pt>
                <c:pt idx="80">
                  <c:v>-6.3650886448898785</c:v>
                </c:pt>
                <c:pt idx="81">
                  <c:v>1.5582874003796956</c:v>
                </c:pt>
                <c:pt idx="82">
                  <c:v>-0.60334933929063617</c:v>
                </c:pt>
                <c:pt idx="83">
                  <c:v>-7.476184063946655</c:v>
                </c:pt>
                <c:pt idx="84">
                  <c:v>-3.5695441664317098</c:v>
                </c:pt>
                <c:pt idx="85">
                  <c:v>-5.0598636977435385</c:v>
                </c:pt>
                <c:pt idx="86">
                  <c:v>-5.3710033381518913</c:v>
                </c:pt>
                <c:pt idx="87">
                  <c:v>-4.0865096592980716</c:v>
                </c:pt>
                <c:pt idx="88">
                  <c:v>-10.102350175038101</c:v>
                </c:pt>
                <c:pt idx="89">
                  <c:v>-2.0866694076241394</c:v>
                </c:pt>
                <c:pt idx="90">
                  <c:v>24.873485509043721</c:v>
                </c:pt>
                <c:pt idx="91">
                  <c:v>15.085189583453282</c:v>
                </c:pt>
                <c:pt idx="92">
                  <c:v>-1.9952031753997126</c:v>
                </c:pt>
                <c:pt idx="93">
                  <c:v>0.45106765181224517</c:v>
                </c:pt>
                <c:pt idx="94">
                  <c:v>-4.1477541783178165</c:v>
                </c:pt>
                <c:pt idx="95">
                  <c:v>-5.3869624274180179</c:v>
                </c:pt>
                <c:pt idx="96">
                  <c:v>-1.1513607352241042</c:v>
                </c:pt>
                <c:pt idx="97">
                  <c:v>-4.4362241168602381</c:v>
                </c:pt>
                <c:pt idx="98">
                  <c:v>7.9482925878787078</c:v>
                </c:pt>
                <c:pt idx="99">
                  <c:v>7.9482925878787078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3030-4107-95CC-7B50E21B3175}"/>
            </c:ext>
          </c:extLst>
        </c:ser>
        <c:ser>
          <c:idx val="11"/>
          <c:order val="11"/>
          <c:tx>
            <c:strRef>
              <c:f>'BDS vs BDS'!$U$1</c:f>
              <c:strCache>
                <c:ptCount val="1"/>
                <c:pt idx="0">
                  <c:v>U11 diff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'BDS vs BDS'!$A$2:$A$101</c:f>
              <c:numCache>
                <c:formatCode>0.0</c:formatCode>
                <c:ptCount val="100"/>
                <c:pt idx="0">
                  <c:v>0</c:v>
                </c:pt>
                <c:pt idx="1">
                  <c:v>1.01010101010101E-2</c:v>
                </c:pt>
                <c:pt idx="2">
                  <c:v>2.02020202020202E-2</c:v>
                </c:pt>
                <c:pt idx="3">
                  <c:v>3.03030303030303E-2</c:v>
                </c:pt>
                <c:pt idx="4">
                  <c:v>4.0404040404040401E-2</c:v>
                </c:pt>
                <c:pt idx="5">
                  <c:v>5.0505050505050497E-2</c:v>
                </c:pt>
                <c:pt idx="6">
                  <c:v>6.0606060606060601E-2</c:v>
                </c:pt>
                <c:pt idx="7">
                  <c:v>7.0707070707070704E-2</c:v>
                </c:pt>
                <c:pt idx="8">
                  <c:v>8.0808080808080801E-2</c:v>
                </c:pt>
                <c:pt idx="9">
                  <c:v>9.0909090909090898E-2</c:v>
                </c:pt>
                <c:pt idx="10">
                  <c:v>0.10101010101010099</c:v>
                </c:pt>
                <c:pt idx="11">
                  <c:v>0.11111111111111099</c:v>
                </c:pt>
                <c:pt idx="12">
                  <c:v>0.12121212121212099</c:v>
                </c:pt>
                <c:pt idx="13">
                  <c:v>0.13131313131313099</c:v>
                </c:pt>
                <c:pt idx="14">
                  <c:v>0.14141414141414099</c:v>
                </c:pt>
                <c:pt idx="15">
                  <c:v>0.15151515151515199</c:v>
                </c:pt>
                <c:pt idx="16">
                  <c:v>0.16161616161616199</c:v>
                </c:pt>
                <c:pt idx="17">
                  <c:v>0.17171717171717199</c:v>
                </c:pt>
                <c:pt idx="18">
                  <c:v>0.18181818181818199</c:v>
                </c:pt>
                <c:pt idx="19">
                  <c:v>0.19191919191919199</c:v>
                </c:pt>
                <c:pt idx="20">
                  <c:v>0.20202020202020199</c:v>
                </c:pt>
                <c:pt idx="21">
                  <c:v>0.21212121212121199</c:v>
                </c:pt>
                <c:pt idx="22">
                  <c:v>0.22222222222222199</c:v>
                </c:pt>
                <c:pt idx="23">
                  <c:v>0.23232323232323199</c:v>
                </c:pt>
                <c:pt idx="24">
                  <c:v>0.24242424242424199</c:v>
                </c:pt>
                <c:pt idx="25">
                  <c:v>0.25252525252525299</c:v>
                </c:pt>
                <c:pt idx="26">
                  <c:v>0.26262626262626299</c:v>
                </c:pt>
                <c:pt idx="27">
                  <c:v>0.27272727272727298</c:v>
                </c:pt>
                <c:pt idx="28">
                  <c:v>0.28282828282828298</c:v>
                </c:pt>
                <c:pt idx="29">
                  <c:v>0.29292929292929298</c:v>
                </c:pt>
                <c:pt idx="30">
                  <c:v>0.30303030303030298</c:v>
                </c:pt>
                <c:pt idx="31">
                  <c:v>0.31313131313131298</c:v>
                </c:pt>
                <c:pt idx="32">
                  <c:v>0.32323232323232298</c:v>
                </c:pt>
                <c:pt idx="33">
                  <c:v>0.33333333333333298</c:v>
                </c:pt>
                <c:pt idx="34">
                  <c:v>0.34343434343434298</c:v>
                </c:pt>
                <c:pt idx="35">
                  <c:v>0.35353535353535398</c:v>
                </c:pt>
                <c:pt idx="36">
                  <c:v>0.36363636363636398</c:v>
                </c:pt>
                <c:pt idx="37">
                  <c:v>0.37373737373737398</c:v>
                </c:pt>
                <c:pt idx="38">
                  <c:v>0.38383838383838398</c:v>
                </c:pt>
                <c:pt idx="39">
                  <c:v>0.39393939393939398</c:v>
                </c:pt>
                <c:pt idx="40">
                  <c:v>0.40404040404040398</c:v>
                </c:pt>
                <c:pt idx="41">
                  <c:v>0.41414141414141398</c:v>
                </c:pt>
                <c:pt idx="42">
                  <c:v>0.42424242424242398</c:v>
                </c:pt>
                <c:pt idx="43">
                  <c:v>0.43434343434343398</c:v>
                </c:pt>
                <c:pt idx="44">
                  <c:v>0.44444444444444398</c:v>
                </c:pt>
                <c:pt idx="45">
                  <c:v>0.45454545454545497</c:v>
                </c:pt>
                <c:pt idx="46">
                  <c:v>0.46464646464646497</c:v>
                </c:pt>
                <c:pt idx="47">
                  <c:v>0.47474747474747497</c:v>
                </c:pt>
                <c:pt idx="48">
                  <c:v>0.48484848484848497</c:v>
                </c:pt>
                <c:pt idx="49">
                  <c:v>0.49494949494949497</c:v>
                </c:pt>
                <c:pt idx="50">
                  <c:v>0.50505050505050497</c:v>
                </c:pt>
                <c:pt idx="51">
                  <c:v>0.51515151515151503</c:v>
                </c:pt>
                <c:pt idx="52">
                  <c:v>0.52525252525252497</c:v>
                </c:pt>
                <c:pt idx="53">
                  <c:v>0.53535353535353503</c:v>
                </c:pt>
                <c:pt idx="54">
                  <c:v>0.54545454545454497</c:v>
                </c:pt>
                <c:pt idx="55">
                  <c:v>0.55555555555555602</c:v>
                </c:pt>
                <c:pt idx="56">
                  <c:v>0.56565656565656597</c:v>
                </c:pt>
                <c:pt idx="57">
                  <c:v>0.57575757575757602</c:v>
                </c:pt>
                <c:pt idx="58">
                  <c:v>0.58585858585858597</c:v>
                </c:pt>
                <c:pt idx="59">
                  <c:v>0.59595959595959602</c:v>
                </c:pt>
                <c:pt idx="60">
                  <c:v>0.60606060606060597</c:v>
                </c:pt>
                <c:pt idx="61">
                  <c:v>0.61616161616161602</c:v>
                </c:pt>
                <c:pt idx="62">
                  <c:v>0.62626262626262597</c:v>
                </c:pt>
                <c:pt idx="63">
                  <c:v>0.63636363636363602</c:v>
                </c:pt>
                <c:pt idx="64">
                  <c:v>0.64646464646464696</c:v>
                </c:pt>
                <c:pt idx="65">
                  <c:v>0.65656565656565702</c:v>
                </c:pt>
                <c:pt idx="66">
                  <c:v>0.66666666666666696</c:v>
                </c:pt>
                <c:pt idx="67">
                  <c:v>0.67676767676767702</c:v>
                </c:pt>
                <c:pt idx="68">
                  <c:v>0.68686868686868696</c:v>
                </c:pt>
                <c:pt idx="69">
                  <c:v>0.69696969696969702</c:v>
                </c:pt>
                <c:pt idx="70">
                  <c:v>0.70707070707070696</c:v>
                </c:pt>
                <c:pt idx="71">
                  <c:v>0.71717171717171702</c:v>
                </c:pt>
                <c:pt idx="72">
                  <c:v>0.72727272727272696</c:v>
                </c:pt>
                <c:pt idx="73">
                  <c:v>0.73737373737373701</c:v>
                </c:pt>
                <c:pt idx="74">
                  <c:v>0.74747474747474796</c:v>
                </c:pt>
                <c:pt idx="75">
                  <c:v>0.75757575757575801</c:v>
                </c:pt>
                <c:pt idx="76">
                  <c:v>0.76767676767676796</c:v>
                </c:pt>
                <c:pt idx="77">
                  <c:v>0.77777777777777801</c:v>
                </c:pt>
                <c:pt idx="78">
                  <c:v>0.78787878787878796</c:v>
                </c:pt>
                <c:pt idx="79">
                  <c:v>0.79797979797979801</c:v>
                </c:pt>
                <c:pt idx="80">
                  <c:v>0.80808080808080796</c:v>
                </c:pt>
                <c:pt idx="81">
                  <c:v>0.81818181818181801</c:v>
                </c:pt>
                <c:pt idx="82">
                  <c:v>0.82828282828282795</c:v>
                </c:pt>
                <c:pt idx="83">
                  <c:v>0.83838383838383801</c:v>
                </c:pt>
                <c:pt idx="84">
                  <c:v>0.84848484848484895</c:v>
                </c:pt>
                <c:pt idx="85">
                  <c:v>0.85858585858585901</c:v>
                </c:pt>
                <c:pt idx="86">
                  <c:v>0.86868686868686895</c:v>
                </c:pt>
                <c:pt idx="87">
                  <c:v>0.87878787878787901</c:v>
                </c:pt>
                <c:pt idx="88">
                  <c:v>0.88888888888888895</c:v>
                </c:pt>
                <c:pt idx="89">
                  <c:v>0.89898989898989901</c:v>
                </c:pt>
                <c:pt idx="90">
                  <c:v>0.90909090909090895</c:v>
                </c:pt>
                <c:pt idx="91">
                  <c:v>0.919191919191919</c:v>
                </c:pt>
                <c:pt idx="92">
                  <c:v>0.92929292929292895</c:v>
                </c:pt>
                <c:pt idx="93">
                  <c:v>0.939393939393939</c:v>
                </c:pt>
                <c:pt idx="94">
                  <c:v>0.94949494949494995</c:v>
                </c:pt>
                <c:pt idx="95">
                  <c:v>0.95959595959596</c:v>
                </c:pt>
                <c:pt idx="96">
                  <c:v>0.96969696969696995</c:v>
                </c:pt>
                <c:pt idx="97">
                  <c:v>0.97979797979798</c:v>
                </c:pt>
                <c:pt idx="98">
                  <c:v>0.98989898989898994</c:v>
                </c:pt>
                <c:pt idx="99">
                  <c:v>1</c:v>
                </c:pt>
              </c:numCache>
            </c:numRef>
          </c:xVal>
          <c:yVal>
            <c:numRef>
              <c:f>'BDS vs BDS'!$U$2:$U$101</c:f>
              <c:numCache>
                <c:formatCode>0.00</c:formatCode>
                <c:ptCount val="100"/>
                <c:pt idx="0">
                  <c:v>-5.8536064244286017</c:v>
                </c:pt>
                <c:pt idx="1">
                  <c:v>-5.8536064244286017</c:v>
                </c:pt>
                <c:pt idx="2">
                  <c:v>-2.3432536682734</c:v>
                </c:pt>
                <c:pt idx="3">
                  <c:v>-2.8664947417235869</c:v>
                </c:pt>
                <c:pt idx="4">
                  <c:v>-1.4019401146968455</c:v>
                </c:pt>
                <c:pt idx="5">
                  <c:v>-1.001792104884565</c:v>
                </c:pt>
                <c:pt idx="6">
                  <c:v>-0.81183590981552634</c:v>
                </c:pt>
                <c:pt idx="7">
                  <c:v>-0.3268195841750412</c:v>
                </c:pt>
                <c:pt idx="8">
                  <c:v>-0.18501273184024214</c:v>
                </c:pt>
                <c:pt idx="9">
                  <c:v>-0.55163810054506079</c:v>
                </c:pt>
                <c:pt idx="10">
                  <c:v>-0.34809093402609648</c:v>
                </c:pt>
                <c:pt idx="11">
                  <c:v>-0.36068004906173101</c:v>
                </c:pt>
                <c:pt idx="12">
                  <c:v>-0.19380242304930917</c:v>
                </c:pt>
                <c:pt idx="13">
                  <c:v>-0.1340810197817941</c:v>
                </c:pt>
                <c:pt idx="14">
                  <c:v>0.15151161451306017</c:v>
                </c:pt>
                <c:pt idx="15">
                  <c:v>-0.2859963316782359</c:v>
                </c:pt>
                <c:pt idx="16">
                  <c:v>0.19126287220607452</c:v>
                </c:pt>
                <c:pt idx="17">
                  <c:v>0.96759296211703294</c:v>
                </c:pt>
                <c:pt idx="18">
                  <c:v>0.44794431985113903</c:v>
                </c:pt>
                <c:pt idx="19">
                  <c:v>-2.1090646815759229E-2</c:v>
                </c:pt>
                <c:pt idx="20">
                  <c:v>-0.19204806940824071</c:v>
                </c:pt>
                <c:pt idx="21">
                  <c:v>-0.19751428101032253</c:v>
                </c:pt>
                <c:pt idx="22">
                  <c:v>-0.83730865446138658</c:v>
                </c:pt>
                <c:pt idx="23">
                  <c:v>-0.93621760139351728</c:v>
                </c:pt>
                <c:pt idx="24">
                  <c:v>-0.81672890588090397</c:v>
                </c:pt>
                <c:pt idx="25">
                  <c:v>-0.48503967245675739</c:v>
                </c:pt>
                <c:pt idx="26">
                  <c:v>0.31646644891569942</c:v>
                </c:pt>
                <c:pt idx="27">
                  <c:v>-0.18495660049465812</c:v>
                </c:pt>
                <c:pt idx="28">
                  <c:v>0.91470524720015867</c:v>
                </c:pt>
                <c:pt idx="29">
                  <c:v>0.68827174364897914</c:v>
                </c:pt>
                <c:pt idx="30">
                  <c:v>0.30539780086975732</c:v>
                </c:pt>
                <c:pt idx="31">
                  <c:v>0.69182986210224939</c:v>
                </c:pt>
                <c:pt idx="32">
                  <c:v>0.24408066032494524</c:v>
                </c:pt>
                <c:pt idx="33">
                  <c:v>-5.8865557720704231E-2</c:v>
                </c:pt>
                <c:pt idx="34">
                  <c:v>0.45851711841830145</c:v>
                </c:pt>
                <c:pt idx="35">
                  <c:v>0.54599408545680816</c:v>
                </c:pt>
                <c:pt idx="36">
                  <c:v>2.5210375447746483</c:v>
                </c:pt>
                <c:pt idx="37">
                  <c:v>3.494942569249659</c:v>
                </c:pt>
                <c:pt idx="38">
                  <c:v>-0.46134351319627953</c:v>
                </c:pt>
                <c:pt idx="39">
                  <c:v>2.5652914938238354</c:v>
                </c:pt>
                <c:pt idx="40">
                  <c:v>1.7587259506556823</c:v>
                </c:pt>
                <c:pt idx="41">
                  <c:v>-1.8973546240015722</c:v>
                </c:pt>
                <c:pt idx="42">
                  <c:v>-4.4536292150040948</c:v>
                </c:pt>
                <c:pt idx="43">
                  <c:v>2.3680523169500152</c:v>
                </c:pt>
                <c:pt idx="44">
                  <c:v>4.7812556581090693</c:v>
                </c:pt>
                <c:pt idx="45">
                  <c:v>1.4254301050304576</c:v>
                </c:pt>
                <c:pt idx="46">
                  <c:v>-0.82841365425976754</c:v>
                </c:pt>
                <c:pt idx="47">
                  <c:v>1.2838915935797086</c:v>
                </c:pt>
                <c:pt idx="48">
                  <c:v>-6.8073968447178483</c:v>
                </c:pt>
                <c:pt idx="49">
                  <c:v>8.2667255085099036</c:v>
                </c:pt>
                <c:pt idx="50">
                  <c:v>-6.6000790137693492</c:v>
                </c:pt>
                <c:pt idx="51">
                  <c:v>-18.415128260186449</c:v>
                </c:pt>
                <c:pt idx="52">
                  <c:v>-1.2926406335678529</c:v>
                </c:pt>
                <c:pt idx="53">
                  <c:v>1.5804504472710015</c:v>
                </c:pt>
                <c:pt idx="54">
                  <c:v>-3.6802240680953098</c:v>
                </c:pt>
                <c:pt idx="55">
                  <c:v>-6.0262660190904045</c:v>
                </c:pt>
                <c:pt idx="56">
                  <c:v>-0.98418585005467207</c:v>
                </c:pt>
                <c:pt idx="57">
                  <c:v>-3.6071888451212635</c:v>
                </c:pt>
                <c:pt idx="58">
                  <c:v>-3.3415471556817984</c:v>
                </c:pt>
                <c:pt idx="59">
                  <c:v>0.18637093897578971</c:v>
                </c:pt>
                <c:pt idx="60">
                  <c:v>-1.4386755908188285</c:v>
                </c:pt>
                <c:pt idx="61">
                  <c:v>-3.3366861591032855</c:v>
                </c:pt>
                <c:pt idx="62">
                  <c:v>-2.5643727763653867</c:v>
                </c:pt>
                <c:pt idx="63">
                  <c:v>0.64547596268527663</c:v>
                </c:pt>
                <c:pt idx="64">
                  <c:v>-1.1339212994917496</c:v>
                </c:pt>
                <c:pt idx="65">
                  <c:v>1.7688393993374323</c:v>
                </c:pt>
                <c:pt idx="66">
                  <c:v>2.6238957728299344</c:v>
                </c:pt>
                <c:pt idx="67">
                  <c:v>-4.8432011422213108</c:v>
                </c:pt>
                <c:pt idx="68">
                  <c:v>-3.6537035719194879</c:v>
                </c:pt>
                <c:pt idx="69">
                  <c:v>-3.1293919617698549</c:v>
                </c:pt>
                <c:pt idx="70">
                  <c:v>-4.31408956672934</c:v>
                </c:pt>
                <c:pt idx="71">
                  <c:v>-3.2587800383717838</c:v>
                </c:pt>
                <c:pt idx="72">
                  <c:v>-1.6091508418543654</c:v>
                </c:pt>
                <c:pt idx="73">
                  <c:v>16.331077005200083</c:v>
                </c:pt>
                <c:pt idx="74">
                  <c:v>34.17929284637939</c:v>
                </c:pt>
                <c:pt idx="75">
                  <c:v>21.745330538549368</c:v>
                </c:pt>
                <c:pt idx="76">
                  <c:v>-4.8039679808852007</c:v>
                </c:pt>
                <c:pt idx="77">
                  <c:v>10.886366831125885</c:v>
                </c:pt>
                <c:pt idx="78">
                  <c:v>9.8994092749063949</c:v>
                </c:pt>
                <c:pt idx="79">
                  <c:v>5.9643148421636543</c:v>
                </c:pt>
                <c:pt idx="80">
                  <c:v>2.3208752193131126</c:v>
                </c:pt>
                <c:pt idx="81">
                  <c:v>0.42557719445873587</c:v>
                </c:pt>
                <c:pt idx="82">
                  <c:v>0.2120012588423652</c:v>
                </c:pt>
                <c:pt idx="83">
                  <c:v>-6.4046744047237656</c:v>
                </c:pt>
                <c:pt idx="84">
                  <c:v>-2.9050904795969199</c:v>
                </c:pt>
                <c:pt idx="85">
                  <c:v>-4.3468921080306782</c:v>
                </c:pt>
                <c:pt idx="86">
                  <c:v>-2.1939906015321302</c:v>
                </c:pt>
                <c:pt idx="87">
                  <c:v>-7.5303395937537712</c:v>
                </c:pt>
                <c:pt idx="88">
                  <c:v>-9.4096064214305013</c:v>
                </c:pt>
                <c:pt idx="89">
                  <c:v>-12.655956317168641</c:v>
                </c:pt>
                <c:pt idx="90">
                  <c:v>-13.888585927202621</c:v>
                </c:pt>
                <c:pt idx="91">
                  <c:v>-9.1871835266093189</c:v>
                </c:pt>
                <c:pt idx="92">
                  <c:v>-7.2882797533846926</c:v>
                </c:pt>
                <c:pt idx="93">
                  <c:v>2.9157608509568469</c:v>
                </c:pt>
                <c:pt idx="94">
                  <c:v>27.071263761096283</c:v>
                </c:pt>
                <c:pt idx="95">
                  <c:v>20.551833695058185</c:v>
                </c:pt>
                <c:pt idx="96">
                  <c:v>-1.1127503396728038</c:v>
                </c:pt>
                <c:pt idx="97">
                  <c:v>2.4784874219052337</c:v>
                </c:pt>
                <c:pt idx="98">
                  <c:v>0.59772302591520621</c:v>
                </c:pt>
                <c:pt idx="99">
                  <c:v>0.59772302591520621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3030-4107-95CC-7B50E21B3175}"/>
            </c:ext>
          </c:extLst>
        </c:ser>
        <c:ser>
          <c:idx val="12"/>
          <c:order val="12"/>
          <c:tx>
            <c:strRef>
              <c:f>'BDS vs BDS'!$V$1</c:f>
              <c:strCache>
                <c:ptCount val="1"/>
                <c:pt idx="0">
                  <c:v>U12 diff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'BDS vs BDS'!$A$2:$A$101</c:f>
              <c:numCache>
                <c:formatCode>0.0</c:formatCode>
                <c:ptCount val="100"/>
                <c:pt idx="0">
                  <c:v>0</c:v>
                </c:pt>
                <c:pt idx="1">
                  <c:v>1.01010101010101E-2</c:v>
                </c:pt>
                <c:pt idx="2">
                  <c:v>2.02020202020202E-2</c:v>
                </c:pt>
                <c:pt idx="3">
                  <c:v>3.03030303030303E-2</c:v>
                </c:pt>
                <c:pt idx="4">
                  <c:v>4.0404040404040401E-2</c:v>
                </c:pt>
                <c:pt idx="5">
                  <c:v>5.0505050505050497E-2</c:v>
                </c:pt>
                <c:pt idx="6">
                  <c:v>6.0606060606060601E-2</c:v>
                </c:pt>
                <c:pt idx="7">
                  <c:v>7.0707070707070704E-2</c:v>
                </c:pt>
                <c:pt idx="8">
                  <c:v>8.0808080808080801E-2</c:v>
                </c:pt>
                <c:pt idx="9">
                  <c:v>9.0909090909090898E-2</c:v>
                </c:pt>
                <c:pt idx="10">
                  <c:v>0.10101010101010099</c:v>
                </c:pt>
                <c:pt idx="11">
                  <c:v>0.11111111111111099</c:v>
                </c:pt>
                <c:pt idx="12">
                  <c:v>0.12121212121212099</c:v>
                </c:pt>
                <c:pt idx="13">
                  <c:v>0.13131313131313099</c:v>
                </c:pt>
                <c:pt idx="14">
                  <c:v>0.14141414141414099</c:v>
                </c:pt>
                <c:pt idx="15">
                  <c:v>0.15151515151515199</c:v>
                </c:pt>
                <c:pt idx="16">
                  <c:v>0.16161616161616199</c:v>
                </c:pt>
                <c:pt idx="17">
                  <c:v>0.17171717171717199</c:v>
                </c:pt>
                <c:pt idx="18">
                  <c:v>0.18181818181818199</c:v>
                </c:pt>
                <c:pt idx="19">
                  <c:v>0.19191919191919199</c:v>
                </c:pt>
                <c:pt idx="20">
                  <c:v>0.20202020202020199</c:v>
                </c:pt>
                <c:pt idx="21">
                  <c:v>0.21212121212121199</c:v>
                </c:pt>
                <c:pt idx="22">
                  <c:v>0.22222222222222199</c:v>
                </c:pt>
                <c:pt idx="23">
                  <c:v>0.23232323232323199</c:v>
                </c:pt>
                <c:pt idx="24">
                  <c:v>0.24242424242424199</c:v>
                </c:pt>
                <c:pt idx="25">
                  <c:v>0.25252525252525299</c:v>
                </c:pt>
                <c:pt idx="26">
                  <c:v>0.26262626262626299</c:v>
                </c:pt>
                <c:pt idx="27">
                  <c:v>0.27272727272727298</c:v>
                </c:pt>
                <c:pt idx="28">
                  <c:v>0.28282828282828298</c:v>
                </c:pt>
                <c:pt idx="29">
                  <c:v>0.29292929292929298</c:v>
                </c:pt>
                <c:pt idx="30">
                  <c:v>0.30303030303030298</c:v>
                </c:pt>
                <c:pt idx="31">
                  <c:v>0.31313131313131298</c:v>
                </c:pt>
                <c:pt idx="32">
                  <c:v>0.32323232323232298</c:v>
                </c:pt>
                <c:pt idx="33">
                  <c:v>0.33333333333333298</c:v>
                </c:pt>
                <c:pt idx="34">
                  <c:v>0.34343434343434298</c:v>
                </c:pt>
                <c:pt idx="35">
                  <c:v>0.35353535353535398</c:v>
                </c:pt>
                <c:pt idx="36">
                  <c:v>0.36363636363636398</c:v>
                </c:pt>
                <c:pt idx="37">
                  <c:v>0.37373737373737398</c:v>
                </c:pt>
                <c:pt idx="38">
                  <c:v>0.38383838383838398</c:v>
                </c:pt>
                <c:pt idx="39">
                  <c:v>0.39393939393939398</c:v>
                </c:pt>
                <c:pt idx="40">
                  <c:v>0.40404040404040398</c:v>
                </c:pt>
                <c:pt idx="41">
                  <c:v>0.41414141414141398</c:v>
                </c:pt>
                <c:pt idx="42">
                  <c:v>0.42424242424242398</c:v>
                </c:pt>
                <c:pt idx="43">
                  <c:v>0.43434343434343398</c:v>
                </c:pt>
                <c:pt idx="44">
                  <c:v>0.44444444444444398</c:v>
                </c:pt>
                <c:pt idx="45">
                  <c:v>0.45454545454545497</c:v>
                </c:pt>
                <c:pt idx="46">
                  <c:v>0.46464646464646497</c:v>
                </c:pt>
                <c:pt idx="47">
                  <c:v>0.47474747474747497</c:v>
                </c:pt>
                <c:pt idx="48">
                  <c:v>0.48484848484848497</c:v>
                </c:pt>
                <c:pt idx="49">
                  <c:v>0.49494949494949497</c:v>
                </c:pt>
                <c:pt idx="50">
                  <c:v>0.50505050505050497</c:v>
                </c:pt>
                <c:pt idx="51">
                  <c:v>0.51515151515151503</c:v>
                </c:pt>
                <c:pt idx="52">
                  <c:v>0.52525252525252497</c:v>
                </c:pt>
                <c:pt idx="53">
                  <c:v>0.53535353535353503</c:v>
                </c:pt>
                <c:pt idx="54">
                  <c:v>0.54545454545454497</c:v>
                </c:pt>
                <c:pt idx="55">
                  <c:v>0.55555555555555602</c:v>
                </c:pt>
                <c:pt idx="56">
                  <c:v>0.56565656565656597</c:v>
                </c:pt>
                <c:pt idx="57">
                  <c:v>0.57575757575757602</c:v>
                </c:pt>
                <c:pt idx="58">
                  <c:v>0.58585858585858597</c:v>
                </c:pt>
                <c:pt idx="59">
                  <c:v>0.59595959595959602</c:v>
                </c:pt>
                <c:pt idx="60">
                  <c:v>0.60606060606060597</c:v>
                </c:pt>
                <c:pt idx="61">
                  <c:v>0.61616161616161602</c:v>
                </c:pt>
                <c:pt idx="62">
                  <c:v>0.62626262626262597</c:v>
                </c:pt>
                <c:pt idx="63">
                  <c:v>0.63636363636363602</c:v>
                </c:pt>
                <c:pt idx="64">
                  <c:v>0.64646464646464696</c:v>
                </c:pt>
                <c:pt idx="65">
                  <c:v>0.65656565656565702</c:v>
                </c:pt>
                <c:pt idx="66">
                  <c:v>0.66666666666666696</c:v>
                </c:pt>
                <c:pt idx="67">
                  <c:v>0.67676767676767702</c:v>
                </c:pt>
                <c:pt idx="68">
                  <c:v>0.68686868686868696</c:v>
                </c:pt>
                <c:pt idx="69">
                  <c:v>0.69696969696969702</c:v>
                </c:pt>
                <c:pt idx="70">
                  <c:v>0.70707070707070696</c:v>
                </c:pt>
                <c:pt idx="71">
                  <c:v>0.71717171717171702</c:v>
                </c:pt>
                <c:pt idx="72">
                  <c:v>0.72727272727272696</c:v>
                </c:pt>
                <c:pt idx="73">
                  <c:v>0.73737373737373701</c:v>
                </c:pt>
                <c:pt idx="74">
                  <c:v>0.74747474747474796</c:v>
                </c:pt>
                <c:pt idx="75">
                  <c:v>0.75757575757575801</c:v>
                </c:pt>
                <c:pt idx="76">
                  <c:v>0.76767676767676796</c:v>
                </c:pt>
                <c:pt idx="77">
                  <c:v>0.77777777777777801</c:v>
                </c:pt>
                <c:pt idx="78">
                  <c:v>0.78787878787878796</c:v>
                </c:pt>
                <c:pt idx="79">
                  <c:v>0.79797979797979801</c:v>
                </c:pt>
                <c:pt idx="80">
                  <c:v>0.80808080808080796</c:v>
                </c:pt>
                <c:pt idx="81">
                  <c:v>0.81818181818181801</c:v>
                </c:pt>
                <c:pt idx="82">
                  <c:v>0.82828282828282795</c:v>
                </c:pt>
                <c:pt idx="83">
                  <c:v>0.83838383838383801</c:v>
                </c:pt>
                <c:pt idx="84">
                  <c:v>0.84848484848484895</c:v>
                </c:pt>
                <c:pt idx="85">
                  <c:v>0.85858585858585901</c:v>
                </c:pt>
                <c:pt idx="86">
                  <c:v>0.86868686868686895</c:v>
                </c:pt>
                <c:pt idx="87">
                  <c:v>0.87878787878787901</c:v>
                </c:pt>
                <c:pt idx="88">
                  <c:v>0.88888888888888895</c:v>
                </c:pt>
                <c:pt idx="89">
                  <c:v>0.89898989898989901</c:v>
                </c:pt>
                <c:pt idx="90">
                  <c:v>0.90909090909090895</c:v>
                </c:pt>
                <c:pt idx="91">
                  <c:v>0.919191919191919</c:v>
                </c:pt>
                <c:pt idx="92">
                  <c:v>0.92929292929292895</c:v>
                </c:pt>
                <c:pt idx="93">
                  <c:v>0.939393939393939</c:v>
                </c:pt>
                <c:pt idx="94">
                  <c:v>0.94949494949494995</c:v>
                </c:pt>
                <c:pt idx="95">
                  <c:v>0.95959595959596</c:v>
                </c:pt>
                <c:pt idx="96">
                  <c:v>0.96969696969696995</c:v>
                </c:pt>
                <c:pt idx="97">
                  <c:v>0.97979797979798</c:v>
                </c:pt>
                <c:pt idx="98">
                  <c:v>0.98989898989898994</c:v>
                </c:pt>
                <c:pt idx="99">
                  <c:v>1</c:v>
                </c:pt>
              </c:numCache>
            </c:numRef>
          </c:xVal>
          <c:yVal>
            <c:numRef>
              <c:f>'BDS vs BDS'!$V$2:$V$101</c:f>
              <c:numCache>
                <c:formatCode>0.00</c:formatCode>
                <c:ptCount val="100"/>
                <c:pt idx="0">
                  <c:v>1.7537389483853971</c:v>
                </c:pt>
                <c:pt idx="1">
                  <c:v>1.7537389483853971</c:v>
                </c:pt>
                <c:pt idx="2">
                  <c:v>0.74232624592591101</c:v>
                </c:pt>
                <c:pt idx="3">
                  <c:v>-0.48835822820926644</c:v>
                </c:pt>
                <c:pt idx="4">
                  <c:v>0.84046551539796432</c:v>
                </c:pt>
                <c:pt idx="5">
                  <c:v>0.93297641174514467</c:v>
                </c:pt>
                <c:pt idx="6">
                  <c:v>1.5994191252387537</c:v>
                </c:pt>
                <c:pt idx="7">
                  <c:v>1.3185578965240001</c:v>
                </c:pt>
                <c:pt idx="8">
                  <c:v>0.763675882999447</c:v>
                </c:pt>
                <c:pt idx="9">
                  <c:v>0.67126629325128917</c:v>
                </c:pt>
                <c:pt idx="10">
                  <c:v>0.63202775425680358</c:v>
                </c:pt>
                <c:pt idx="11">
                  <c:v>0.72810588598393977</c:v>
                </c:pt>
                <c:pt idx="12">
                  <c:v>0.66568265445511088</c:v>
                </c:pt>
                <c:pt idx="13">
                  <c:v>0.48602089643128643</c:v>
                </c:pt>
                <c:pt idx="14">
                  <c:v>0.50967494353580101</c:v>
                </c:pt>
                <c:pt idx="15">
                  <c:v>-0.50711770246327603</c:v>
                </c:pt>
                <c:pt idx="16">
                  <c:v>-0.36938640069503492</c:v>
                </c:pt>
                <c:pt idx="17">
                  <c:v>-8.4624668576827489E-2</c:v>
                </c:pt>
                <c:pt idx="18">
                  <c:v>-0.49187643345118026</c:v>
                </c:pt>
                <c:pt idx="19">
                  <c:v>-0.2173817521462702</c:v>
                </c:pt>
                <c:pt idx="20">
                  <c:v>-0.44416584771169099</c:v>
                </c:pt>
                <c:pt idx="21">
                  <c:v>-0.13684494028729333</c:v>
                </c:pt>
                <c:pt idx="22">
                  <c:v>-0.38650619189147584</c:v>
                </c:pt>
                <c:pt idx="23">
                  <c:v>-0.17419011626740755</c:v>
                </c:pt>
                <c:pt idx="24">
                  <c:v>0.17968437082855715</c:v>
                </c:pt>
                <c:pt idx="25">
                  <c:v>0.54046859872696196</c:v>
                </c:pt>
                <c:pt idx="26">
                  <c:v>0.90315250018547921</c:v>
                </c:pt>
                <c:pt idx="27">
                  <c:v>0.8372115937618716</c:v>
                </c:pt>
                <c:pt idx="28">
                  <c:v>1.617692229501829</c:v>
                </c:pt>
                <c:pt idx="29">
                  <c:v>1.4285806841410693</c:v>
                </c:pt>
                <c:pt idx="30">
                  <c:v>0.48351739807349858</c:v>
                </c:pt>
                <c:pt idx="31">
                  <c:v>1.0428361353356888</c:v>
                </c:pt>
                <c:pt idx="32">
                  <c:v>1.1973663042005462</c:v>
                </c:pt>
                <c:pt idx="33">
                  <c:v>0.20757305857529573</c:v>
                </c:pt>
                <c:pt idx="34">
                  <c:v>0.66281166373400247</c:v>
                </c:pt>
                <c:pt idx="35">
                  <c:v>-0.67183966844192078</c:v>
                </c:pt>
                <c:pt idx="36">
                  <c:v>-0.38209742273724245</c:v>
                </c:pt>
                <c:pt idx="37">
                  <c:v>1.8629081904538598</c:v>
                </c:pt>
                <c:pt idx="38">
                  <c:v>-0.43950483339062885</c:v>
                </c:pt>
                <c:pt idx="39">
                  <c:v>0.9983861168178354</c:v>
                </c:pt>
                <c:pt idx="40">
                  <c:v>-0.75173324836871735</c:v>
                </c:pt>
                <c:pt idx="41">
                  <c:v>2.432913547697888</c:v>
                </c:pt>
                <c:pt idx="42">
                  <c:v>-3.1288029635294752</c:v>
                </c:pt>
                <c:pt idx="43">
                  <c:v>-5.0455524004395453</c:v>
                </c:pt>
                <c:pt idx="44">
                  <c:v>0.21491305109356951</c:v>
                </c:pt>
                <c:pt idx="45">
                  <c:v>3.2833127533240578</c:v>
                </c:pt>
                <c:pt idx="46">
                  <c:v>6.2435738883279726</c:v>
                </c:pt>
                <c:pt idx="47">
                  <c:v>-1.2620985713265913</c:v>
                </c:pt>
                <c:pt idx="48">
                  <c:v>-2.7182521743444479</c:v>
                </c:pt>
                <c:pt idx="49">
                  <c:v>-8.1626192652170975</c:v>
                </c:pt>
                <c:pt idx="50">
                  <c:v>3.4456113283251533</c:v>
                </c:pt>
                <c:pt idx="51">
                  <c:v>2.0351953084208532</c:v>
                </c:pt>
                <c:pt idx="52">
                  <c:v>-3.4362410194391515</c:v>
                </c:pt>
                <c:pt idx="53">
                  <c:v>-1.5608078047978982</c:v>
                </c:pt>
                <c:pt idx="54">
                  <c:v>-5.9482013217326006</c:v>
                </c:pt>
                <c:pt idx="55">
                  <c:v>-2.9040556178457146</c:v>
                </c:pt>
                <c:pt idx="56">
                  <c:v>-1.5893017035554919</c:v>
                </c:pt>
                <c:pt idx="57">
                  <c:v>13.571327324039276</c:v>
                </c:pt>
                <c:pt idx="58">
                  <c:v>3.3602358893297914</c:v>
                </c:pt>
                <c:pt idx="59">
                  <c:v>1.1828590803102887</c:v>
                </c:pt>
                <c:pt idx="60">
                  <c:v>-8.5329135848833495</c:v>
                </c:pt>
                <c:pt idx="61">
                  <c:v>-2.5887920877493862</c:v>
                </c:pt>
                <c:pt idx="62">
                  <c:v>-4.3521733329043979</c:v>
                </c:pt>
                <c:pt idx="63">
                  <c:v>-3.0991689406569334</c:v>
                </c:pt>
                <c:pt idx="64">
                  <c:v>-4.1509829986722506</c:v>
                </c:pt>
                <c:pt idx="65">
                  <c:v>-0.66239421194582704</c:v>
                </c:pt>
                <c:pt idx="66">
                  <c:v>-2.3463685692003668</c:v>
                </c:pt>
                <c:pt idx="67">
                  <c:v>-2.9520323914098103</c:v>
                </c:pt>
                <c:pt idx="68">
                  <c:v>6.958275012161101</c:v>
                </c:pt>
                <c:pt idx="69">
                  <c:v>-1.212390563509496</c:v>
                </c:pt>
                <c:pt idx="70">
                  <c:v>-4.4391951209778586</c:v>
                </c:pt>
                <c:pt idx="71">
                  <c:v>0.23112419207351564</c:v>
                </c:pt>
                <c:pt idx="72">
                  <c:v>-1.6111257389903262</c:v>
                </c:pt>
                <c:pt idx="73">
                  <c:v>-3.2711386222253171</c:v>
                </c:pt>
                <c:pt idx="74">
                  <c:v>7.5265465218929961E-3</c:v>
                </c:pt>
                <c:pt idx="75">
                  <c:v>-0.92083159594471198</c:v>
                </c:pt>
                <c:pt idx="76">
                  <c:v>-2.6184427767062708</c:v>
                </c:pt>
                <c:pt idx="77">
                  <c:v>-2.2222923509200339</c:v>
                </c:pt>
                <c:pt idx="78">
                  <c:v>-2.2220528838644356</c:v>
                </c:pt>
                <c:pt idx="79">
                  <c:v>3.5693562915619541</c:v>
                </c:pt>
                <c:pt idx="80">
                  <c:v>0.86418035762051204</c:v>
                </c:pt>
                <c:pt idx="81">
                  <c:v>3.2560139854189956</c:v>
                </c:pt>
                <c:pt idx="82">
                  <c:v>-3.8058952597708151</c:v>
                </c:pt>
                <c:pt idx="83">
                  <c:v>-12.977872023672475</c:v>
                </c:pt>
                <c:pt idx="84">
                  <c:v>-1.7540061143341301</c:v>
                </c:pt>
                <c:pt idx="85">
                  <c:v>-2.4442005475290376</c:v>
                </c:pt>
                <c:pt idx="86">
                  <c:v>-1.0704091852991304</c:v>
                </c:pt>
                <c:pt idx="87">
                  <c:v>-7.5792565079546819</c:v>
                </c:pt>
                <c:pt idx="88">
                  <c:v>-8.1808683289714015</c:v>
                </c:pt>
                <c:pt idx="89">
                  <c:v>-14.892980666771221</c:v>
                </c:pt>
                <c:pt idx="90">
                  <c:v>14.808073257599819</c:v>
                </c:pt>
                <c:pt idx="91">
                  <c:v>16.715649517818878</c:v>
                </c:pt>
                <c:pt idx="92">
                  <c:v>16.332987028979787</c:v>
                </c:pt>
                <c:pt idx="93">
                  <c:v>20.582152652595845</c:v>
                </c:pt>
                <c:pt idx="94">
                  <c:v>0.55216943248148453</c:v>
                </c:pt>
                <c:pt idx="95">
                  <c:v>-3.521418017580217</c:v>
                </c:pt>
                <c:pt idx="96">
                  <c:v>-16.178244515729759</c:v>
                </c:pt>
                <c:pt idx="97">
                  <c:v>-7.0162642100072175</c:v>
                </c:pt>
                <c:pt idx="98">
                  <c:v>6.3442748695826054</c:v>
                </c:pt>
                <c:pt idx="99">
                  <c:v>6.3442748695826054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3030-4107-95CC-7B50E21B31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4652751"/>
        <c:axId val="1734635279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'BDS vs BDS'!$V$20</c15:sqref>
                        </c15:formulaRef>
                      </c:ext>
                    </c:extLst>
                    <c:strCache>
                      <c:ptCount val="1"/>
                      <c:pt idx="0">
                        <c:v>-0.49</c:v>
                      </c:pt>
                    </c:strCache>
                  </c:strRef>
                </c:tx>
                <c:spPr>
                  <a:ln w="25400" cap="rnd">
                    <a:solidFill>
                      <a:schemeClr val="tx1"/>
                    </a:solidFill>
                    <a:prstDash val="sysDash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'BDS vs BDS'!$T$20:$T$21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1.7499564460796595</c:v>
                      </c:pt>
                      <c:pt idx="1">
                        <c:v>2.8081616344973401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'BDS vs BDS'!$U$20:$U$21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0.44794431985113903</c:v>
                      </c:pt>
                      <c:pt idx="1">
                        <c:v>-2.1090646815759229E-2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6-3030-4107-95CC-7B50E21B3175}"/>
                  </c:ext>
                </c:extLst>
              </c15:ser>
            </c15:filteredScatterSeries>
            <c15:filteredScatterSeries>
              <c15:ser>
                <c:idx val="2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'BDS vs BDS'!$V$22</c15:sqref>
                        </c15:formulaRef>
                      </c:ext>
                    </c:extLst>
                    <c:strCache>
                      <c:ptCount val="1"/>
                      <c:pt idx="0">
                        <c:v>-0.44</c:v>
                      </c:pt>
                    </c:strCache>
                  </c:strRef>
                </c:tx>
                <c:spPr>
                  <a:ln w="25400" cap="rnd">
                    <a:solidFill>
                      <a:schemeClr val="tx1"/>
                    </a:solidFill>
                    <a:prstDash val="sysDash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'BDS vs BDS'!$T$22:$T$23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2.6493625225627699</c:v>
                      </c:pt>
                      <c:pt idx="1">
                        <c:v>2.1587909184408076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'BDS vs BDS'!$U$22:$U$23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-0.19204806940824071</c:v>
                      </c:pt>
                      <c:pt idx="1">
                        <c:v>-0.19751428101032253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3030-4107-95CC-7B50E21B3175}"/>
                  </c:ext>
                </c:extLst>
              </c15:ser>
            </c15:filteredScatterSeries>
            <c15:filteredScatterSeries>
              <c15:ser>
                <c:idx val="3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'BDS vs BDS'!$V$24</c15:sqref>
                        </c15:formulaRef>
                      </c:ext>
                    </c:extLst>
                    <c:strCache>
                      <c:ptCount val="1"/>
                      <c:pt idx="0">
                        <c:v>-0.39</c:v>
                      </c:pt>
                    </c:strCache>
                  </c:strRef>
                </c:tx>
                <c:spPr>
                  <a:ln w="25400" cap="rnd">
                    <a:solidFill>
                      <a:schemeClr val="tx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'BDS vs BDS'!$T$24:$T$25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1.0559798799202937</c:v>
                      </c:pt>
                      <c:pt idx="1">
                        <c:v>0.7435842609897616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'BDS vs BDS'!$U$24:$U$25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-0.83730865446138658</c:v>
                      </c:pt>
                      <c:pt idx="1">
                        <c:v>-0.93621760139351728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3030-4107-95CC-7B50E21B3175}"/>
                  </c:ext>
                </c:extLst>
              </c15:ser>
            </c15:filteredScatterSeries>
          </c:ext>
        </c:extLst>
      </c:scatterChart>
      <c:valAx>
        <c:axId val="1734652751"/>
        <c:scaling>
          <c:orientation val="minMax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Normalised time (0-1)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34635279"/>
        <c:crosses val="autoZero"/>
        <c:crossBetween val="midCat"/>
        <c:majorUnit val="0.1"/>
      </c:valAx>
      <c:valAx>
        <c:axId val="1734635279"/>
        <c:scaling>
          <c:orientation val="minMax"/>
          <c:max val="35"/>
          <c:min val="-3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Acceleration difference (m/s²)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3465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3"/>
          <c:tx>
            <c:strRef>
              <c:f>'BDS vs BDS'!$M$1</c:f>
              <c:strCache>
                <c:ptCount val="1"/>
                <c:pt idx="0">
                  <c:v>U01 diff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'BDS vs BDS'!$A$2:$A$101</c:f>
              <c:numCache>
                <c:formatCode>0.0</c:formatCode>
                <c:ptCount val="100"/>
                <c:pt idx="0">
                  <c:v>0</c:v>
                </c:pt>
                <c:pt idx="1">
                  <c:v>1.01010101010101E-2</c:v>
                </c:pt>
                <c:pt idx="2">
                  <c:v>2.02020202020202E-2</c:v>
                </c:pt>
                <c:pt idx="3">
                  <c:v>3.03030303030303E-2</c:v>
                </c:pt>
                <c:pt idx="4">
                  <c:v>4.0404040404040401E-2</c:v>
                </c:pt>
                <c:pt idx="5">
                  <c:v>5.0505050505050497E-2</c:v>
                </c:pt>
                <c:pt idx="6">
                  <c:v>6.0606060606060601E-2</c:v>
                </c:pt>
                <c:pt idx="7">
                  <c:v>7.0707070707070704E-2</c:v>
                </c:pt>
                <c:pt idx="8">
                  <c:v>8.0808080808080801E-2</c:v>
                </c:pt>
                <c:pt idx="9">
                  <c:v>9.0909090909090898E-2</c:v>
                </c:pt>
                <c:pt idx="10">
                  <c:v>0.10101010101010099</c:v>
                </c:pt>
                <c:pt idx="11">
                  <c:v>0.11111111111111099</c:v>
                </c:pt>
                <c:pt idx="12">
                  <c:v>0.12121212121212099</c:v>
                </c:pt>
                <c:pt idx="13">
                  <c:v>0.13131313131313099</c:v>
                </c:pt>
                <c:pt idx="14">
                  <c:v>0.14141414141414099</c:v>
                </c:pt>
                <c:pt idx="15">
                  <c:v>0.15151515151515199</c:v>
                </c:pt>
                <c:pt idx="16">
                  <c:v>0.16161616161616199</c:v>
                </c:pt>
                <c:pt idx="17">
                  <c:v>0.17171717171717199</c:v>
                </c:pt>
                <c:pt idx="18">
                  <c:v>0.18181818181818199</c:v>
                </c:pt>
                <c:pt idx="19">
                  <c:v>0.19191919191919199</c:v>
                </c:pt>
                <c:pt idx="20">
                  <c:v>0.20202020202020199</c:v>
                </c:pt>
                <c:pt idx="21">
                  <c:v>0.21212121212121199</c:v>
                </c:pt>
                <c:pt idx="22">
                  <c:v>0.22222222222222199</c:v>
                </c:pt>
                <c:pt idx="23">
                  <c:v>0.23232323232323199</c:v>
                </c:pt>
                <c:pt idx="24">
                  <c:v>0.24242424242424199</c:v>
                </c:pt>
                <c:pt idx="25">
                  <c:v>0.25252525252525299</c:v>
                </c:pt>
                <c:pt idx="26">
                  <c:v>0.26262626262626299</c:v>
                </c:pt>
                <c:pt idx="27">
                  <c:v>0.27272727272727298</c:v>
                </c:pt>
                <c:pt idx="28">
                  <c:v>0.28282828282828298</c:v>
                </c:pt>
                <c:pt idx="29">
                  <c:v>0.29292929292929298</c:v>
                </c:pt>
                <c:pt idx="30">
                  <c:v>0.30303030303030298</c:v>
                </c:pt>
                <c:pt idx="31">
                  <c:v>0.31313131313131298</c:v>
                </c:pt>
                <c:pt idx="32">
                  <c:v>0.32323232323232298</c:v>
                </c:pt>
                <c:pt idx="33">
                  <c:v>0.33333333333333298</c:v>
                </c:pt>
                <c:pt idx="34">
                  <c:v>0.34343434343434298</c:v>
                </c:pt>
                <c:pt idx="35">
                  <c:v>0.35353535353535398</c:v>
                </c:pt>
                <c:pt idx="36">
                  <c:v>0.36363636363636398</c:v>
                </c:pt>
                <c:pt idx="37">
                  <c:v>0.37373737373737398</c:v>
                </c:pt>
                <c:pt idx="38">
                  <c:v>0.38383838383838398</c:v>
                </c:pt>
                <c:pt idx="39">
                  <c:v>0.39393939393939398</c:v>
                </c:pt>
                <c:pt idx="40">
                  <c:v>0.40404040404040398</c:v>
                </c:pt>
                <c:pt idx="41">
                  <c:v>0.41414141414141398</c:v>
                </c:pt>
                <c:pt idx="42">
                  <c:v>0.42424242424242398</c:v>
                </c:pt>
                <c:pt idx="43">
                  <c:v>0.43434343434343398</c:v>
                </c:pt>
                <c:pt idx="44">
                  <c:v>0.44444444444444398</c:v>
                </c:pt>
                <c:pt idx="45">
                  <c:v>0.45454545454545497</c:v>
                </c:pt>
                <c:pt idx="46">
                  <c:v>0.46464646464646497</c:v>
                </c:pt>
                <c:pt idx="47">
                  <c:v>0.47474747474747497</c:v>
                </c:pt>
                <c:pt idx="48">
                  <c:v>0.48484848484848497</c:v>
                </c:pt>
                <c:pt idx="49">
                  <c:v>0.49494949494949497</c:v>
                </c:pt>
                <c:pt idx="50">
                  <c:v>0.50505050505050497</c:v>
                </c:pt>
                <c:pt idx="51">
                  <c:v>0.51515151515151503</c:v>
                </c:pt>
                <c:pt idx="52">
                  <c:v>0.52525252525252497</c:v>
                </c:pt>
                <c:pt idx="53">
                  <c:v>0.53535353535353503</c:v>
                </c:pt>
                <c:pt idx="54">
                  <c:v>0.54545454545454497</c:v>
                </c:pt>
                <c:pt idx="55">
                  <c:v>0.55555555555555602</c:v>
                </c:pt>
                <c:pt idx="56">
                  <c:v>0.56565656565656597</c:v>
                </c:pt>
                <c:pt idx="57">
                  <c:v>0.57575757575757602</c:v>
                </c:pt>
                <c:pt idx="58">
                  <c:v>0.58585858585858597</c:v>
                </c:pt>
                <c:pt idx="59">
                  <c:v>0.59595959595959602</c:v>
                </c:pt>
                <c:pt idx="60">
                  <c:v>0.60606060606060597</c:v>
                </c:pt>
                <c:pt idx="61">
                  <c:v>0.61616161616161602</c:v>
                </c:pt>
                <c:pt idx="62">
                  <c:v>0.62626262626262597</c:v>
                </c:pt>
                <c:pt idx="63">
                  <c:v>0.63636363636363602</c:v>
                </c:pt>
                <c:pt idx="64">
                  <c:v>0.64646464646464696</c:v>
                </c:pt>
                <c:pt idx="65">
                  <c:v>0.65656565656565702</c:v>
                </c:pt>
                <c:pt idx="66">
                  <c:v>0.66666666666666696</c:v>
                </c:pt>
                <c:pt idx="67">
                  <c:v>0.67676767676767702</c:v>
                </c:pt>
                <c:pt idx="68">
                  <c:v>0.68686868686868696</c:v>
                </c:pt>
                <c:pt idx="69">
                  <c:v>0.69696969696969702</c:v>
                </c:pt>
                <c:pt idx="70">
                  <c:v>0.70707070707070696</c:v>
                </c:pt>
                <c:pt idx="71">
                  <c:v>0.71717171717171702</c:v>
                </c:pt>
                <c:pt idx="72">
                  <c:v>0.72727272727272696</c:v>
                </c:pt>
                <c:pt idx="73">
                  <c:v>0.73737373737373701</c:v>
                </c:pt>
                <c:pt idx="74">
                  <c:v>0.74747474747474796</c:v>
                </c:pt>
                <c:pt idx="75">
                  <c:v>0.75757575757575801</c:v>
                </c:pt>
                <c:pt idx="76">
                  <c:v>0.76767676767676796</c:v>
                </c:pt>
                <c:pt idx="77">
                  <c:v>0.77777777777777801</c:v>
                </c:pt>
                <c:pt idx="78">
                  <c:v>0.78787878787878796</c:v>
                </c:pt>
                <c:pt idx="79">
                  <c:v>0.79797979797979801</c:v>
                </c:pt>
                <c:pt idx="80">
                  <c:v>0.80808080808080796</c:v>
                </c:pt>
                <c:pt idx="81">
                  <c:v>0.81818181818181801</c:v>
                </c:pt>
                <c:pt idx="82">
                  <c:v>0.82828282828282795</c:v>
                </c:pt>
                <c:pt idx="83">
                  <c:v>0.83838383838383801</c:v>
                </c:pt>
                <c:pt idx="84">
                  <c:v>0.84848484848484895</c:v>
                </c:pt>
                <c:pt idx="85">
                  <c:v>0.85858585858585901</c:v>
                </c:pt>
                <c:pt idx="86">
                  <c:v>0.86868686868686895</c:v>
                </c:pt>
                <c:pt idx="87">
                  <c:v>0.87878787878787901</c:v>
                </c:pt>
                <c:pt idx="88">
                  <c:v>0.88888888888888895</c:v>
                </c:pt>
                <c:pt idx="89">
                  <c:v>0.89898989898989901</c:v>
                </c:pt>
                <c:pt idx="90">
                  <c:v>0.90909090909090895</c:v>
                </c:pt>
                <c:pt idx="91">
                  <c:v>0.919191919191919</c:v>
                </c:pt>
                <c:pt idx="92">
                  <c:v>0.92929292929292895</c:v>
                </c:pt>
                <c:pt idx="93">
                  <c:v>0.939393939393939</c:v>
                </c:pt>
                <c:pt idx="94">
                  <c:v>0.94949494949494995</c:v>
                </c:pt>
                <c:pt idx="95">
                  <c:v>0.95959595959596</c:v>
                </c:pt>
                <c:pt idx="96">
                  <c:v>0.96969696969696995</c:v>
                </c:pt>
                <c:pt idx="97">
                  <c:v>0.97979797979798</c:v>
                </c:pt>
                <c:pt idx="98">
                  <c:v>0.98989898989898994</c:v>
                </c:pt>
                <c:pt idx="99">
                  <c:v>1</c:v>
                </c:pt>
              </c:numCache>
            </c:numRef>
          </c:xVal>
          <c:yVal>
            <c:numRef>
              <c:f>'BDS vs BDS'!$AI$2:$AI$101</c:f>
              <c:numCache>
                <c:formatCode>0.00</c:formatCode>
                <c:ptCount val="100"/>
                <c:pt idx="0">
                  <c:v>-36.66152188132844</c:v>
                </c:pt>
                <c:pt idx="1">
                  <c:v>-36.66152188132844</c:v>
                </c:pt>
                <c:pt idx="2">
                  <c:v>-49.670527368753255</c:v>
                </c:pt>
                <c:pt idx="3">
                  <c:v>-66.355053721953368</c:v>
                </c:pt>
                <c:pt idx="4">
                  <c:v>-82.916926455241537</c:v>
                </c:pt>
                <c:pt idx="5">
                  <c:v>-81.12939943695153</c:v>
                </c:pt>
                <c:pt idx="6">
                  <c:v>-80.101578634815155</c:v>
                </c:pt>
                <c:pt idx="7">
                  <c:v>-87.192882869776554</c:v>
                </c:pt>
                <c:pt idx="8">
                  <c:v>-94.458044369753225</c:v>
                </c:pt>
                <c:pt idx="9">
                  <c:v>-99.943478407146813</c:v>
                </c:pt>
                <c:pt idx="10">
                  <c:v>-102.89504945525493</c:v>
                </c:pt>
                <c:pt idx="11">
                  <c:v>-104.58690071634317</c:v>
                </c:pt>
                <c:pt idx="12">
                  <c:v>-106.05124091055143</c:v>
                </c:pt>
                <c:pt idx="13">
                  <c:v>-109.20621844200343</c:v>
                </c:pt>
                <c:pt idx="14">
                  <c:v>-113.51017930850003</c:v>
                </c:pt>
                <c:pt idx="15">
                  <c:v>-121.66929639108503</c:v>
                </c:pt>
                <c:pt idx="16">
                  <c:v>-120.73934441892993</c:v>
                </c:pt>
                <c:pt idx="17">
                  <c:v>-120.0191896644335</c:v>
                </c:pt>
                <c:pt idx="18">
                  <c:v>-127.10539885879655</c:v>
                </c:pt>
                <c:pt idx="19">
                  <c:v>-131.51704279210674</c:v>
                </c:pt>
                <c:pt idx="20">
                  <c:v>-135.39908688906485</c:v>
                </c:pt>
                <c:pt idx="21">
                  <c:v>-141.24448461891348</c:v>
                </c:pt>
                <c:pt idx="22">
                  <c:v>-149.01235250034347</c:v>
                </c:pt>
                <c:pt idx="23">
                  <c:v>-145.88905460442004</c:v>
                </c:pt>
                <c:pt idx="24">
                  <c:v>-149.33626089814845</c:v>
                </c:pt>
                <c:pt idx="25">
                  <c:v>-151.43067715095663</c:v>
                </c:pt>
                <c:pt idx="26">
                  <c:v>-148.02280375338319</c:v>
                </c:pt>
                <c:pt idx="27">
                  <c:v>-151.47827662753332</c:v>
                </c:pt>
                <c:pt idx="28">
                  <c:v>-156.96732263109016</c:v>
                </c:pt>
                <c:pt idx="29">
                  <c:v>-158.58418059664496</c:v>
                </c:pt>
                <c:pt idx="30">
                  <c:v>-165.00141042320331</c:v>
                </c:pt>
                <c:pt idx="31">
                  <c:v>-183.2899642069284</c:v>
                </c:pt>
                <c:pt idx="32">
                  <c:v>-202.3882568693399</c:v>
                </c:pt>
                <c:pt idx="33">
                  <c:v>-209.77880698245178</c:v>
                </c:pt>
                <c:pt idx="34">
                  <c:v>-207.89146500778497</c:v>
                </c:pt>
                <c:pt idx="35">
                  <c:v>-200.4710170165315</c:v>
                </c:pt>
                <c:pt idx="36">
                  <c:v>-197.7099819107334</c:v>
                </c:pt>
                <c:pt idx="37">
                  <c:v>-187.48635082022179</c:v>
                </c:pt>
                <c:pt idx="38">
                  <c:v>-175.59178279023854</c:v>
                </c:pt>
                <c:pt idx="39">
                  <c:v>-142.90296960322166</c:v>
                </c:pt>
                <c:pt idx="40">
                  <c:v>-58.908636441703038</c:v>
                </c:pt>
                <c:pt idx="41">
                  <c:v>8.3768646682767667</c:v>
                </c:pt>
                <c:pt idx="42">
                  <c:v>34.34652386042012</c:v>
                </c:pt>
                <c:pt idx="43">
                  <c:v>53.545168503876766</c:v>
                </c:pt>
                <c:pt idx="44">
                  <c:v>86.053667785618245</c:v>
                </c:pt>
                <c:pt idx="45">
                  <c:v>76.646411967276435</c:v>
                </c:pt>
                <c:pt idx="46">
                  <c:v>45.396448020031585</c:v>
                </c:pt>
                <c:pt idx="47">
                  <c:v>45.704494697533391</c:v>
                </c:pt>
                <c:pt idx="48">
                  <c:v>29.711837850375105</c:v>
                </c:pt>
                <c:pt idx="49">
                  <c:v>63.314801569289784</c:v>
                </c:pt>
                <c:pt idx="50">
                  <c:v>-28.808217665663278</c:v>
                </c:pt>
                <c:pt idx="51">
                  <c:v>-52.247794577546529</c:v>
                </c:pt>
                <c:pt idx="52">
                  <c:v>-15.645328437503395</c:v>
                </c:pt>
                <c:pt idx="53">
                  <c:v>-20.737484019991598</c:v>
                </c:pt>
                <c:pt idx="54">
                  <c:v>31.477339924331545</c:v>
                </c:pt>
                <c:pt idx="55">
                  <c:v>39.915388573846712</c:v>
                </c:pt>
                <c:pt idx="56">
                  <c:v>55.174481572006016</c:v>
                </c:pt>
                <c:pt idx="57">
                  <c:v>53.302773518684489</c:v>
                </c:pt>
                <c:pt idx="58">
                  <c:v>35.334531605618167</c:v>
                </c:pt>
                <c:pt idx="59">
                  <c:v>20.622875533566003</c:v>
                </c:pt>
                <c:pt idx="60">
                  <c:v>-0.69173182821634782</c:v>
                </c:pt>
                <c:pt idx="61">
                  <c:v>-25.053164186223171</c:v>
                </c:pt>
                <c:pt idx="62">
                  <c:v>-49.627091812354138</c:v>
                </c:pt>
                <c:pt idx="63">
                  <c:v>-36.911676029840464</c:v>
                </c:pt>
                <c:pt idx="64">
                  <c:v>-16.185102413140044</c:v>
                </c:pt>
                <c:pt idx="65">
                  <c:v>-14.897634087790266</c:v>
                </c:pt>
                <c:pt idx="66">
                  <c:v>-22.790409414745</c:v>
                </c:pt>
                <c:pt idx="67">
                  <c:v>-15.618955907160398</c:v>
                </c:pt>
                <c:pt idx="68">
                  <c:v>-23.23749977399757</c:v>
                </c:pt>
                <c:pt idx="69">
                  <c:v>-33.898179016963809</c:v>
                </c:pt>
                <c:pt idx="70">
                  <c:v>-33.439778933445382</c:v>
                </c:pt>
                <c:pt idx="71">
                  <c:v>-30.564387924708058</c:v>
                </c:pt>
                <c:pt idx="72">
                  <c:v>-21.450930852860438</c:v>
                </c:pt>
                <c:pt idx="73">
                  <c:v>-22.53368393059327</c:v>
                </c:pt>
                <c:pt idx="74">
                  <c:v>-22.977308588448409</c:v>
                </c:pt>
                <c:pt idx="75">
                  <c:v>-21.387076424643396</c:v>
                </c:pt>
                <c:pt idx="76">
                  <c:v>-15.757474035021914</c:v>
                </c:pt>
                <c:pt idx="77">
                  <c:v>-12.989117975108343</c:v>
                </c:pt>
                <c:pt idx="78">
                  <c:v>-19.247871468928224</c:v>
                </c:pt>
                <c:pt idx="79">
                  <c:v>-22.720781723294749</c:v>
                </c:pt>
                <c:pt idx="80">
                  <c:v>-14.921605237201902</c:v>
                </c:pt>
                <c:pt idx="81">
                  <c:v>-4.8029758495528085</c:v>
                </c:pt>
                <c:pt idx="82">
                  <c:v>-11.02927349472418</c:v>
                </c:pt>
                <c:pt idx="83">
                  <c:v>-13.319200229639364</c:v>
                </c:pt>
                <c:pt idx="84">
                  <c:v>-12.211079485013443</c:v>
                </c:pt>
                <c:pt idx="85">
                  <c:v>-16.799874467243058</c:v>
                </c:pt>
                <c:pt idx="86">
                  <c:v>-14.977558328519422</c:v>
                </c:pt>
                <c:pt idx="87">
                  <c:v>7.3810922994556449</c:v>
                </c:pt>
                <c:pt idx="88">
                  <c:v>-8.1974946048994752</c:v>
                </c:pt>
                <c:pt idx="89">
                  <c:v>-24.641799190042661</c:v>
                </c:pt>
                <c:pt idx="90">
                  <c:v>-7.5289581994575201</c:v>
                </c:pt>
                <c:pt idx="91">
                  <c:v>13.339274138224937</c:v>
                </c:pt>
                <c:pt idx="92">
                  <c:v>40.00527637435539</c:v>
                </c:pt>
                <c:pt idx="93">
                  <c:v>44.357159678820153</c:v>
                </c:pt>
                <c:pt idx="94">
                  <c:v>46.084547656660106</c:v>
                </c:pt>
                <c:pt idx="95">
                  <c:v>18.394474351771578</c:v>
                </c:pt>
                <c:pt idx="96">
                  <c:v>-8.949878771513113</c:v>
                </c:pt>
                <c:pt idx="97">
                  <c:v>-49.331744087566676</c:v>
                </c:pt>
                <c:pt idx="98">
                  <c:v>-51.961707197821625</c:v>
                </c:pt>
                <c:pt idx="99">
                  <c:v>-51.961707197821625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7A-4E70-A494-B89FD716A23E}"/>
            </c:ext>
          </c:extLst>
        </c:ser>
        <c:ser>
          <c:idx val="4"/>
          <c:order val="4"/>
          <c:tx>
            <c:strRef>
              <c:f>'BDS vs BDS'!$N$1</c:f>
              <c:strCache>
                <c:ptCount val="1"/>
                <c:pt idx="0">
                  <c:v>U03 diff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'BDS vs BDS'!$A$2:$A$101</c:f>
              <c:numCache>
                <c:formatCode>0.0</c:formatCode>
                <c:ptCount val="100"/>
                <c:pt idx="0">
                  <c:v>0</c:v>
                </c:pt>
                <c:pt idx="1">
                  <c:v>1.01010101010101E-2</c:v>
                </c:pt>
                <c:pt idx="2">
                  <c:v>2.02020202020202E-2</c:v>
                </c:pt>
                <c:pt idx="3">
                  <c:v>3.03030303030303E-2</c:v>
                </c:pt>
                <c:pt idx="4">
                  <c:v>4.0404040404040401E-2</c:v>
                </c:pt>
                <c:pt idx="5">
                  <c:v>5.0505050505050497E-2</c:v>
                </c:pt>
                <c:pt idx="6">
                  <c:v>6.0606060606060601E-2</c:v>
                </c:pt>
                <c:pt idx="7">
                  <c:v>7.0707070707070704E-2</c:v>
                </c:pt>
                <c:pt idx="8">
                  <c:v>8.0808080808080801E-2</c:v>
                </c:pt>
                <c:pt idx="9">
                  <c:v>9.0909090909090898E-2</c:v>
                </c:pt>
                <c:pt idx="10">
                  <c:v>0.10101010101010099</c:v>
                </c:pt>
                <c:pt idx="11">
                  <c:v>0.11111111111111099</c:v>
                </c:pt>
                <c:pt idx="12">
                  <c:v>0.12121212121212099</c:v>
                </c:pt>
                <c:pt idx="13">
                  <c:v>0.13131313131313099</c:v>
                </c:pt>
                <c:pt idx="14">
                  <c:v>0.14141414141414099</c:v>
                </c:pt>
                <c:pt idx="15">
                  <c:v>0.15151515151515199</c:v>
                </c:pt>
                <c:pt idx="16">
                  <c:v>0.16161616161616199</c:v>
                </c:pt>
                <c:pt idx="17">
                  <c:v>0.17171717171717199</c:v>
                </c:pt>
                <c:pt idx="18">
                  <c:v>0.18181818181818199</c:v>
                </c:pt>
                <c:pt idx="19">
                  <c:v>0.19191919191919199</c:v>
                </c:pt>
                <c:pt idx="20">
                  <c:v>0.20202020202020199</c:v>
                </c:pt>
                <c:pt idx="21">
                  <c:v>0.21212121212121199</c:v>
                </c:pt>
                <c:pt idx="22">
                  <c:v>0.22222222222222199</c:v>
                </c:pt>
                <c:pt idx="23">
                  <c:v>0.23232323232323199</c:v>
                </c:pt>
                <c:pt idx="24">
                  <c:v>0.24242424242424199</c:v>
                </c:pt>
                <c:pt idx="25">
                  <c:v>0.25252525252525299</c:v>
                </c:pt>
                <c:pt idx="26">
                  <c:v>0.26262626262626299</c:v>
                </c:pt>
                <c:pt idx="27">
                  <c:v>0.27272727272727298</c:v>
                </c:pt>
                <c:pt idx="28">
                  <c:v>0.28282828282828298</c:v>
                </c:pt>
                <c:pt idx="29">
                  <c:v>0.29292929292929298</c:v>
                </c:pt>
                <c:pt idx="30">
                  <c:v>0.30303030303030298</c:v>
                </c:pt>
                <c:pt idx="31">
                  <c:v>0.31313131313131298</c:v>
                </c:pt>
                <c:pt idx="32">
                  <c:v>0.32323232323232298</c:v>
                </c:pt>
                <c:pt idx="33">
                  <c:v>0.33333333333333298</c:v>
                </c:pt>
                <c:pt idx="34">
                  <c:v>0.34343434343434298</c:v>
                </c:pt>
                <c:pt idx="35">
                  <c:v>0.35353535353535398</c:v>
                </c:pt>
                <c:pt idx="36">
                  <c:v>0.36363636363636398</c:v>
                </c:pt>
                <c:pt idx="37">
                  <c:v>0.37373737373737398</c:v>
                </c:pt>
                <c:pt idx="38">
                  <c:v>0.38383838383838398</c:v>
                </c:pt>
                <c:pt idx="39">
                  <c:v>0.39393939393939398</c:v>
                </c:pt>
                <c:pt idx="40">
                  <c:v>0.40404040404040398</c:v>
                </c:pt>
                <c:pt idx="41">
                  <c:v>0.41414141414141398</c:v>
                </c:pt>
                <c:pt idx="42">
                  <c:v>0.42424242424242398</c:v>
                </c:pt>
                <c:pt idx="43">
                  <c:v>0.43434343434343398</c:v>
                </c:pt>
                <c:pt idx="44">
                  <c:v>0.44444444444444398</c:v>
                </c:pt>
                <c:pt idx="45">
                  <c:v>0.45454545454545497</c:v>
                </c:pt>
                <c:pt idx="46">
                  <c:v>0.46464646464646497</c:v>
                </c:pt>
                <c:pt idx="47">
                  <c:v>0.47474747474747497</c:v>
                </c:pt>
                <c:pt idx="48">
                  <c:v>0.48484848484848497</c:v>
                </c:pt>
                <c:pt idx="49">
                  <c:v>0.49494949494949497</c:v>
                </c:pt>
                <c:pt idx="50">
                  <c:v>0.50505050505050497</c:v>
                </c:pt>
                <c:pt idx="51">
                  <c:v>0.51515151515151503</c:v>
                </c:pt>
                <c:pt idx="52">
                  <c:v>0.52525252525252497</c:v>
                </c:pt>
                <c:pt idx="53">
                  <c:v>0.53535353535353503</c:v>
                </c:pt>
                <c:pt idx="54">
                  <c:v>0.54545454545454497</c:v>
                </c:pt>
                <c:pt idx="55">
                  <c:v>0.55555555555555602</c:v>
                </c:pt>
                <c:pt idx="56">
                  <c:v>0.56565656565656597</c:v>
                </c:pt>
                <c:pt idx="57">
                  <c:v>0.57575757575757602</c:v>
                </c:pt>
                <c:pt idx="58">
                  <c:v>0.58585858585858597</c:v>
                </c:pt>
                <c:pt idx="59">
                  <c:v>0.59595959595959602</c:v>
                </c:pt>
                <c:pt idx="60">
                  <c:v>0.60606060606060597</c:v>
                </c:pt>
                <c:pt idx="61">
                  <c:v>0.61616161616161602</c:v>
                </c:pt>
                <c:pt idx="62">
                  <c:v>0.62626262626262597</c:v>
                </c:pt>
                <c:pt idx="63">
                  <c:v>0.63636363636363602</c:v>
                </c:pt>
                <c:pt idx="64">
                  <c:v>0.64646464646464696</c:v>
                </c:pt>
                <c:pt idx="65">
                  <c:v>0.65656565656565702</c:v>
                </c:pt>
                <c:pt idx="66">
                  <c:v>0.66666666666666696</c:v>
                </c:pt>
                <c:pt idx="67">
                  <c:v>0.67676767676767702</c:v>
                </c:pt>
                <c:pt idx="68">
                  <c:v>0.68686868686868696</c:v>
                </c:pt>
                <c:pt idx="69">
                  <c:v>0.69696969696969702</c:v>
                </c:pt>
                <c:pt idx="70">
                  <c:v>0.70707070707070696</c:v>
                </c:pt>
                <c:pt idx="71">
                  <c:v>0.71717171717171702</c:v>
                </c:pt>
                <c:pt idx="72">
                  <c:v>0.72727272727272696</c:v>
                </c:pt>
                <c:pt idx="73">
                  <c:v>0.73737373737373701</c:v>
                </c:pt>
                <c:pt idx="74">
                  <c:v>0.74747474747474796</c:v>
                </c:pt>
                <c:pt idx="75">
                  <c:v>0.75757575757575801</c:v>
                </c:pt>
                <c:pt idx="76">
                  <c:v>0.76767676767676796</c:v>
                </c:pt>
                <c:pt idx="77">
                  <c:v>0.77777777777777801</c:v>
                </c:pt>
                <c:pt idx="78">
                  <c:v>0.78787878787878796</c:v>
                </c:pt>
                <c:pt idx="79">
                  <c:v>0.79797979797979801</c:v>
                </c:pt>
                <c:pt idx="80">
                  <c:v>0.80808080808080796</c:v>
                </c:pt>
                <c:pt idx="81">
                  <c:v>0.81818181818181801</c:v>
                </c:pt>
                <c:pt idx="82">
                  <c:v>0.82828282828282795</c:v>
                </c:pt>
                <c:pt idx="83">
                  <c:v>0.83838383838383801</c:v>
                </c:pt>
                <c:pt idx="84">
                  <c:v>0.84848484848484895</c:v>
                </c:pt>
                <c:pt idx="85">
                  <c:v>0.85858585858585901</c:v>
                </c:pt>
                <c:pt idx="86">
                  <c:v>0.86868686868686895</c:v>
                </c:pt>
                <c:pt idx="87">
                  <c:v>0.87878787878787901</c:v>
                </c:pt>
                <c:pt idx="88">
                  <c:v>0.88888888888888895</c:v>
                </c:pt>
                <c:pt idx="89">
                  <c:v>0.89898989898989901</c:v>
                </c:pt>
                <c:pt idx="90">
                  <c:v>0.90909090909090895</c:v>
                </c:pt>
                <c:pt idx="91">
                  <c:v>0.919191919191919</c:v>
                </c:pt>
                <c:pt idx="92">
                  <c:v>0.92929292929292895</c:v>
                </c:pt>
                <c:pt idx="93">
                  <c:v>0.939393939393939</c:v>
                </c:pt>
                <c:pt idx="94">
                  <c:v>0.94949494949494995</c:v>
                </c:pt>
                <c:pt idx="95">
                  <c:v>0.95959595959596</c:v>
                </c:pt>
                <c:pt idx="96">
                  <c:v>0.96969696969696995</c:v>
                </c:pt>
                <c:pt idx="97">
                  <c:v>0.97979797979798</c:v>
                </c:pt>
                <c:pt idx="98">
                  <c:v>0.98989898989898994</c:v>
                </c:pt>
                <c:pt idx="99">
                  <c:v>1</c:v>
                </c:pt>
              </c:numCache>
            </c:numRef>
          </c:xVal>
          <c:yVal>
            <c:numRef>
              <c:f>'BDS vs BDS'!$AJ$2:$AJ$101</c:f>
              <c:numCache>
                <c:formatCode>0.00</c:formatCode>
                <c:ptCount val="100"/>
                <c:pt idx="0">
                  <c:v>4.9764265872015585</c:v>
                </c:pt>
                <c:pt idx="1">
                  <c:v>4.9764265872015585</c:v>
                </c:pt>
                <c:pt idx="2">
                  <c:v>-7.3268085992233409</c:v>
                </c:pt>
                <c:pt idx="3">
                  <c:v>9.1866487695067462</c:v>
                </c:pt>
                <c:pt idx="4">
                  <c:v>8.2941553840284996</c:v>
                </c:pt>
                <c:pt idx="5">
                  <c:v>12.163290381928391</c:v>
                </c:pt>
                <c:pt idx="6">
                  <c:v>11.538926497414877</c:v>
                </c:pt>
                <c:pt idx="7">
                  <c:v>15.384374016673519</c:v>
                </c:pt>
                <c:pt idx="8">
                  <c:v>18.325753829326686</c:v>
                </c:pt>
                <c:pt idx="9">
                  <c:v>24.009748603613161</c:v>
                </c:pt>
                <c:pt idx="10">
                  <c:v>26.352336195025146</c:v>
                </c:pt>
                <c:pt idx="11">
                  <c:v>28.461125868676845</c:v>
                </c:pt>
                <c:pt idx="12">
                  <c:v>30.365873448368575</c:v>
                </c:pt>
                <c:pt idx="13">
                  <c:v>31.274977748776564</c:v>
                </c:pt>
                <c:pt idx="14">
                  <c:v>30.082447727199906</c:v>
                </c:pt>
                <c:pt idx="15">
                  <c:v>30.283801460815084</c:v>
                </c:pt>
                <c:pt idx="16">
                  <c:v>29.769170006840113</c:v>
                </c:pt>
                <c:pt idx="17">
                  <c:v>29.506362410846577</c:v>
                </c:pt>
                <c:pt idx="18">
                  <c:v>26.793172557403523</c:v>
                </c:pt>
                <c:pt idx="19">
                  <c:v>23.668621591773217</c:v>
                </c:pt>
                <c:pt idx="20">
                  <c:v>20.37379627430505</c:v>
                </c:pt>
                <c:pt idx="21">
                  <c:v>20.000859158666572</c:v>
                </c:pt>
                <c:pt idx="22">
                  <c:v>19.398022860876608</c:v>
                </c:pt>
                <c:pt idx="23">
                  <c:v>19.145717991430047</c:v>
                </c:pt>
                <c:pt idx="24">
                  <c:v>19.663862945491474</c:v>
                </c:pt>
                <c:pt idx="25">
                  <c:v>17.821597636743263</c:v>
                </c:pt>
                <c:pt idx="26">
                  <c:v>22.283370368856822</c:v>
                </c:pt>
                <c:pt idx="27">
                  <c:v>32.7094629689866</c:v>
                </c:pt>
                <c:pt idx="28">
                  <c:v>38.392811506329735</c:v>
                </c:pt>
                <c:pt idx="29">
                  <c:v>43.973335040255051</c:v>
                </c:pt>
                <c:pt idx="30">
                  <c:v>40.928285988916741</c:v>
                </c:pt>
                <c:pt idx="31">
                  <c:v>40.959669650421574</c:v>
                </c:pt>
                <c:pt idx="32">
                  <c:v>34.823772303160013</c:v>
                </c:pt>
                <c:pt idx="33">
                  <c:v>30.481084888948317</c:v>
                </c:pt>
                <c:pt idx="34">
                  <c:v>32.561848864335161</c:v>
                </c:pt>
                <c:pt idx="35">
                  <c:v>41.161334004838409</c:v>
                </c:pt>
                <c:pt idx="36">
                  <c:v>55.269142807686649</c:v>
                </c:pt>
                <c:pt idx="37">
                  <c:v>59.553476034158393</c:v>
                </c:pt>
                <c:pt idx="38">
                  <c:v>54.284191166911341</c:v>
                </c:pt>
                <c:pt idx="39">
                  <c:v>50.333582801228204</c:v>
                </c:pt>
                <c:pt idx="40">
                  <c:v>20.974024077216882</c:v>
                </c:pt>
                <c:pt idx="41">
                  <c:v>14.286344835166801</c:v>
                </c:pt>
                <c:pt idx="42">
                  <c:v>20.667625790050124</c:v>
                </c:pt>
                <c:pt idx="43">
                  <c:v>13.872272821336765</c:v>
                </c:pt>
                <c:pt idx="44">
                  <c:v>-10.840440785161718</c:v>
                </c:pt>
                <c:pt idx="45">
                  <c:v>-25.909170347823419</c:v>
                </c:pt>
                <c:pt idx="46">
                  <c:v>-31.89951830183827</c:v>
                </c:pt>
                <c:pt idx="47">
                  <c:v>-72.06870297112664</c:v>
                </c:pt>
                <c:pt idx="48">
                  <c:v>-105.51101004616498</c:v>
                </c:pt>
                <c:pt idx="49">
                  <c:v>-85.830561743230191</c:v>
                </c:pt>
                <c:pt idx="50">
                  <c:v>25.992311817256677</c:v>
                </c:pt>
                <c:pt idx="51">
                  <c:v>3.659645797233452</c:v>
                </c:pt>
                <c:pt idx="52">
                  <c:v>-78.392949942943233</c:v>
                </c:pt>
                <c:pt idx="53">
                  <c:v>-91.800875268511618</c:v>
                </c:pt>
                <c:pt idx="54">
                  <c:v>-85.522091173458421</c:v>
                </c:pt>
                <c:pt idx="55">
                  <c:v>-69.008887240023341</c:v>
                </c:pt>
                <c:pt idx="56">
                  <c:v>-45.641899388974025</c:v>
                </c:pt>
                <c:pt idx="57">
                  <c:v>-26.53597429929539</c:v>
                </c:pt>
                <c:pt idx="58">
                  <c:v>12.169729797868285</c:v>
                </c:pt>
                <c:pt idx="59">
                  <c:v>7.2519975279058144</c:v>
                </c:pt>
                <c:pt idx="60">
                  <c:v>10.308575054563562</c:v>
                </c:pt>
                <c:pt idx="61">
                  <c:v>28.191818600493775</c:v>
                </c:pt>
                <c:pt idx="62">
                  <c:v>32.341175661908778</c:v>
                </c:pt>
                <c:pt idx="63">
                  <c:v>21.441873054600478</c:v>
                </c:pt>
                <c:pt idx="64">
                  <c:v>11.47234207064696</c:v>
                </c:pt>
                <c:pt idx="65">
                  <c:v>12.318131672050754</c:v>
                </c:pt>
                <c:pt idx="66">
                  <c:v>7.8636771427439953</c:v>
                </c:pt>
                <c:pt idx="67">
                  <c:v>5.2151486640796065</c:v>
                </c:pt>
                <c:pt idx="68">
                  <c:v>18.119356564151417</c:v>
                </c:pt>
                <c:pt idx="69">
                  <c:v>33.278506642540151</c:v>
                </c:pt>
                <c:pt idx="70">
                  <c:v>31.645237975091504</c:v>
                </c:pt>
                <c:pt idx="71">
                  <c:v>10.936073095139818</c:v>
                </c:pt>
                <c:pt idx="72">
                  <c:v>-18.769681494048427</c:v>
                </c:pt>
                <c:pt idx="73">
                  <c:v>-32.049254548946237</c:v>
                </c:pt>
                <c:pt idx="74">
                  <c:v>-12.831035014544454</c:v>
                </c:pt>
                <c:pt idx="75">
                  <c:v>1.4214720851946367</c:v>
                </c:pt>
                <c:pt idx="76">
                  <c:v>-19.301469480660899</c:v>
                </c:pt>
                <c:pt idx="77">
                  <c:v>-6.6316560083805598E-3</c:v>
                </c:pt>
                <c:pt idx="78">
                  <c:v>23.604153706469901</c:v>
                </c:pt>
                <c:pt idx="79">
                  <c:v>32.238642611182172</c:v>
                </c:pt>
                <c:pt idx="80">
                  <c:v>59.586775670118072</c:v>
                </c:pt>
                <c:pt idx="81">
                  <c:v>44.727971915417243</c:v>
                </c:pt>
                <c:pt idx="82">
                  <c:v>35.324747101315893</c:v>
                </c:pt>
                <c:pt idx="83">
                  <c:v>33.018432372060602</c:v>
                </c:pt>
                <c:pt idx="84">
                  <c:v>29.369715201215627</c:v>
                </c:pt>
                <c:pt idx="85">
                  <c:v>24.24398284648089</c:v>
                </c:pt>
                <c:pt idx="86">
                  <c:v>18.307736963791513</c:v>
                </c:pt>
                <c:pt idx="87">
                  <c:v>-2.9019985619843283</c:v>
                </c:pt>
                <c:pt idx="88">
                  <c:v>-10.015267790420467</c:v>
                </c:pt>
                <c:pt idx="89">
                  <c:v>-6.9258588262766807</c:v>
                </c:pt>
                <c:pt idx="90">
                  <c:v>-22.230382943239533</c:v>
                </c:pt>
                <c:pt idx="91">
                  <c:v>-25.274912097784977</c:v>
                </c:pt>
                <c:pt idx="92">
                  <c:v>-41.691732570176555</c:v>
                </c:pt>
                <c:pt idx="93">
                  <c:v>-48.309976809880823</c:v>
                </c:pt>
                <c:pt idx="94">
                  <c:v>-62.877608863629916</c:v>
                </c:pt>
                <c:pt idx="95">
                  <c:v>-64.532451753258329</c:v>
                </c:pt>
                <c:pt idx="96">
                  <c:v>-74.227619981723137</c:v>
                </c:pt>
                <c:pt idx="97">
                  <c:v>-82.897465913856763</c:v>
                </c:pt>
                <c:pt idx="98">
                  <c:v>-82.846119675891714</c:v>
                </c:pt>
                <c:pt idx="99">
                  <c:v>-82.846119675891714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7A-4E70-A494-B89FD716A23E}"/>
            </c:ext>
          </c:extLst>
        </c:ser>
        <c:ser>
          <c:idx val="5"/>
          <c:order val="5"/>
          <c:tx>
            <c:strRef>
              <c:f>'BDS vs BDS'!$O$1</c:f>
              <c:strCache>
                <c:ptCount val="1"/>
                <c:pt idx="0">
                  <c:v>U04 diff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'BDS vs BDS'!$A$2:$A$101</c:f>
              <c:numCache>
                <c:formatCode>0.0</c:formatCode>
                <c:ptCount val="100"/>
                <c:pt idx="0">
                  <c:v>0</c:v>
                </c:pt>
                <c:pt idx="1">
                  <c:v>1.01010101010101E-2</c:v>
                </c:pt>
                <c:pt idx="2">
                  <c:v>2.02020202020202E-2</c:v>
                </c:pt>
                <c:pt idx="3">
                  <c:v>3.03030303030303E-2</c:v>
                </c:pt>
                <c:pt idx="4">
                  <c:v>4.0404040404040401E-2</c:v>
                </c:pt>
                <c:pt idx="5">
                  <c:v>5.0505050505050497E-2</c:v>
                </c:pt>
                <c:pt idx="6">
                  <c:v>6.0606060606060601E-2</c:v>
                </c:pt>
                <c:pt idx="7">
                  <c:v>7.0707070707070704E-2</c:v>
                </c:pt>
                <c:pt idx="8">
                  <c:v>8.0808080808080801E-2</c:v>
                </c:pt>
                <c:pt idx="9">
                  <c:v>9.0909090909090898E-2</c:v>
                </c:pt>
                <c:pt idx="10">
                  <c:v>0.10101010101010099</c:v>
                </c:pt>
                <c:pt idx="11">
                  <c:v>0.11111111111111099</c:v>
                </c:pt>
                <c:pt idx="12">
                  <c:v>0.12121212121212099</c:v>
                </c:pt>
                <c:pt idx="13">
                  <c:v>0.13131313131313099</c:v>
                </c:pt>
                <c:pt idx="14">
                  <c:v>0.14141414141414099</c:v>
                </c:pt>
                <c:pt idx="15">
                  <c:v>0.15151515151515199</c:v>
                </c:pt>
                <c:pt idx="16">
                  <c:v>0.16161616161616199</c:v>
                </c:pt>
                <c:pt idx="17">
                  <c:v>0.17171717171717199</c:v>
                </c:pt>
                <c:pt idx="18">
                  <c:v>0.18181818181818199</c:v>
                </c:pt>
                <c:pt idx="19">
                  <c:v>0.19191919191919199</c:v>
                </c:pt>
                <c:pt idx="20">
                  <c:v>0.20202020202020199</c:v>
                </c:pt>
                <c:pt idx="21">
                  <c:v>0.21212121212121199</c:v>
                </c:pt>
                <c:pt idx="22">
                  <c:v>0.22222222222222199</c:v>
                </c:pt>
                <c:pt idx="23">
                  <c:v>0.23232323232323199</c:v>
                </c:pt>
                <c:pt idx="24">
                  <c:v>0.24242424242424199</c:v>
                </c:pt>
                <c:pt idx="25">
                  <c:v>0.25252525252525299</c:v>
                </c:pt>
                <c:pt idx="26">
                  <c:v>0.26262626262626299</c:v>
                </c:pt>
                <c:pt idx="27">
                  <c:v>0.27272727272727298</c:v>
                </c:pt>
                <c:pt idx="28">
                  <c:v>0.28282828282828298</c:v>
                </c:pt>
                <c:pt idx="29">
                  <c:v>0.29292929292929298</c:v>
                </c:pt>
                <c:pt idx="30">
                  <c:v>0.30303030303030298</c:v>
                </c:pt>
                <c:pt idx="31">
                  <c:v>0.31313131313131298</c:v>
                </c:pt>
                <c:pt idx="32">
                  <c:v>0.32323232323232298</c:v>
                </c:pt>
                <c:pt idx="33">
                  <c:v>0.33333333333333298</c:v>
                </c:pt>
                <c:pt idx="34">
                  <c:v>0.34343434343434298</c:v>
                </c:pt>
                <c:pt idx="35">
                  <c:v>0.35353535353535398</c:v>
                </c:pt>
                <c:pt idx="36">
                  <c:v>0.36363636363636398</c:v>
                </c:pt>
                <c:pt idx="37">
                  <c:v>0.37373737373737398</c:v>
                </c:pt>
                <c:pt idx="38">
                  <c:v>0.38383838383838398</c:v>
                </c:pt>
                <c:pt idx="39">
                  <c:v>0.39393939393939398</c:v>
                </c:pt>
                <c:pt idx="40">
                  <c:v>0.40404040404040398</c:v>
                </c:pt>
                <c:pt idx="41">
                  <c:v>0.41414141414141398</c:v>
                </c:pt>
                <c:pt idx="42">
                  <c:v>0.42424242424242398</c:v>
                </c:pt>
                <c:pt idx="43">
                  <c:v>0.43434343434343398</c:v>
                </c:pt>
                <c:pt idx="44">
                  <c:v>0.44444444444444398</c:v>
                </c:pt>
                <c:pt idx="45">
                  <c:v>0.45454545454545497</c:v>
                </c:pt>
                <c:pt idx="46">
                  <c:v>0.46464646464646497</c:v>
                </c:pt>
                <c:pt idx="47">
                  <c:v>0.47474747474747497</c:v>
                </c:pt>
                <c:pt idx="48">
                  <c:v>0.48484848484848497</c:v>
                </c:pt>
                <c:pt idx="49">
                  <c:v>0.49494949494949497</c:v>
                </c:pt>
                <c:pt idx="50">
                  <c:v>0.50505050505050497</c:v>
                </c:pt>
                <c:pt idx="51">
                  <c:v>0.51515151515151503</c:v>
                </c:pt>
                <c:pt idx="52">
                  <c:v>0.52525252525252497</c:v>
                </c:pt>
                <c:pt idx="53">
                  <c:v>0.53535353535353503</c:v>
                </c:pt>
                <c:pt idx="54">
                  <c:v>0.54545454545454497</c:v>
                </c:pt>
                <c:pt idx="55">
                  <c:v>0.55555555555555602</c:v>
                </c:pt>
                <c:pt idx="56">
                  <c:v>0.56565656565656597</c:v>
                </c:pt>
                <c:pt idx="57">
                  <c:v>0.57575757575757602</c:v>
                </c:pt>
                <c:pt idx="58">
                  <c:v>0.58585858585858597</c:v>
                </c:pt>
                <c:pt idx="59">
                  <c:v>0.59595959595959602</c:v>
                </c:pt>
                <c:pt idx="60">
                  <c:v>0.60606060606060597</c:v>
                </c:pt>
                <c:pt idx="61">
                  <c:v>0.61616161616161602</c:v>
                </c:pt>
                <c:pt idx="62">
                  <c:v>0.62626262626262597</c:v>
                </c:pt>
                <c:pt idx="63">
                  <c:v>0.63636363636363602</c:v>
                </c:pt>
                <c:pt idx="64">
                  <c:v>0.64646464646464696</c:v>
                </c:pt>
                <c:pt idx="65">
                  <c:v>0.65656565656565702</c:v>
                </c:pt>
                <c:pt idx="66">
                  <c:v>0.66666666666666696</c:v>
                </c:pt>
                <c:pt idx="67">
                  <c:v>0.67676767676767702</c:v>
                </c:pt>
                <c:pt idx="68">
                  <c:v>0.68686868686868696</c:v>
                </c:pt>
                <c:pt idx="69">
                  <c:v>0.69696969696969702</c:v>
                </c:pt>
                <c:pt idx="70">
                  <c:v>0.70707070707070696</c:v>
                </c:pt>
                <c:pt idx="71">
                  <c:v>0.71717171717171702</c:v>
                </c:pt>
                <c:pt idx="72">
                  <c:v>0.72727272727272696</c:v>
                </c:pt>
                <c:pt idx="73">
                  <c:v>0.73737373737373701</c:v>
                </c:pt>
                <c:pt idx="74">
                  <c:v>0.74747474747474796</c:v>
                </c:pt>
                <c:pt idx="75">
                  <c:v>0.75757575757575801</c:v>
                </c:pt>
                <c:pt idx="76">
                  <c:v>0.76767676767676796</c:v>
                </c:pt>
                <c:pt idx="77">
                  <c:v>0.77777777777777801</c:v>
                </c:pt>
                <c:pt idx="78">
                  <c:v>0.78787878787878796</c:v>
                </c:pt>
                <c:pt idx="79">
                  <c:v>0.79797979797979801</c:v>
                </c:pt>
                <c:pt idx="80">
                  <c:v>0.80808080808080796</c:v>
                </c:pt>
                <c:pt idx="81">
                  <c:v>0.81818181818181801</c:v>
                </c:pt>
                <c:pt idx="82">
                  <c:v>0.82828282828282795</c:v>
                </c:pt>
                <c:pt idx="83">
                  <c:v>0.83838383838383801</c:v>
                </c:pt>
                <c:pt idx="84">
                  <c:v>0.84848484848484895</c:v>
                </c:pt>
                <c:pt idx="85">
                  <c:v>0.85858585858585901</c:v>
                </c:pt>
                <c:pt idx="86">
                  <c:v>0.86868686868686895</c:v>
                </c:pt>
                <c:pt idx="87">
                  <c:v>0.87878787878787901</c:v>
                </c:pt>
                <c:pt idx="88">
                  <c:v>0.88888888888888895</c:v>
                </c:pt>
                <c:pt idx="89">
                  <c:v>0.89898989898989901</c:v>
                </c:pt>
                <c:pt idx="90">
                  <c:v>0.90909090909090895</c:v>
                </c:pt>
                <c:pt idx="91">
                  <c:v>0.919191919191919</c:v>
                </c:pt>
                <c:pt idx="92">
                  <c:v>0.92929292929292895</c:v>
                </c:pt>
                <c:pt idx="93">
                  <c:v>0.939393939393939</c:v>
                </c:pt>
                <c:pt idx="94">
                  <c:v>0.94949494949494995</c:v>
                </c:pt>
                <c:pt idx="95">
                  <c:v>0.95959595959596</c:v>
                </c:pt>
                <c:pt idx="96">
                  <c:v>0.96969696969696995</c:v>
                </c:pt>
                <c:pt idx="97">
                  <c:v>0.97979797979798</c:v>
                </c:pt>
                <c:pt idx="98">
                  <c:v>0.98989898989898994</c:v>
                </c:pt>
                <c:pt idx="99">
                  <c:v>1</c:v>
                </c:pt>
              </c:numCache>
            </c:numRef>
          </c:xVal>
          <c:yVal>
            <c:numRef>
              <c:f>'BDS vs BDS'!$AK$2:$AK$101</c:f>
              <c:numCache>
                <c:formatCode>0.00</c:formatCode>
                <c:ptCount val="100"/>
                <c:pt idx="0">
                  <c:v>24.330497009391593</c:v>
                </c:pt>
                <c:pt idx="1">
                  <c:v>24.330497009391593</c:v>
                </c:pt>
                <c:pt idx="2">
                  <c:v>24.899692600896742</c:v>
                </c:pt>
                <c:pt idx="3">
                  <c:v>29.291817392176654</c:v>
                </c:pt>
                <c:pt idx="4">
                  <c:v>27.381674817398562</c:v>
                </c:pt>
                <c:pt idx="5">
                  <c:v>25.280698053878496</c:v>
                </c:pt>
                <c:pt idx="6">
                  <c:v>19.630189034114892</c:v>
                </c:pt>
                <c:pt idx="7">
                  <c:v>17.353113010753304</c:v>
                </c:pt>
                <c:pt idx="8">
                  <c:v>16.045775683856846</c:v>
                </c:pt>
                <c:pt idx="9">
                  <c:v>16.958637325793234</c:v>
                </c:pt>
                <c:pt idx="10">
                  <c:v>17.940444154085071</c:v>
                </c:pt>
                <c:pt idx="11">
                  <c:v>18.076793986176881</c:v>
                </c:pt>
                <c:pt idx="12">
                  <c:v>17.893182058478487</c:v>
                </c:pt>
                <c:pt idx="13">
                  <c:v>15.930031711146512</c:v>
                </c:pt>
                <c:pt idx="14">
                  <c:v>13.394352485310037</c:v>
                </c:pt>
                <c:pt idx="15">
                  <c:v>9.0537961063851071</c:v>
                </c:pt>
                <c:pt idx="16">
                  <c:v>7.251750882280021</c:v>
                </c:pt>
                <c:pt idx="17">
                  <c:v>5.978667139706431</c:v>
                </c:pt>
                <c:pt idx="18">
                  <c:v>3.4376137986034792</c:v>
                </c:pt>
                <c:pt idx="19">
                  <c:v>1.9160628543634175</c:v>
                </c:pt>
                <c:pt idx="20">
                  <c:v>3.1274368335061808E-2</c:v>
                </c:pt>
                <c:pt idx="21">
                  <c:v>2.0397427730165418</c:v>
                </c:pt>
                <c:pt idx="22">
                  <c:v>2.7717847659964718</c:v>
                </c:pt>
                <c:pt idx="23">
                  <c:v>2.5863286140499895</c:v>
                </c:pt>
                <c:pt idx="24">
                  <c:v>3.2119942493015969</c:v>
                </c:pt>
                <c:pt idx="25">
                  <c:v>1.776511594813428</c:v>
                </c:pt>
                <c:pt idx="26">
                  <c:v>2.5064220867568565</c:v>
                </c:pt>
                <c:pt idx="27">
                  <c:v>3.7351406904867872</c:v>
                </c:pt>
                <c:pt idx="28">
                  <c:v>5.0388925804397786</c:v>
                </c:pt>
                <c:pt idx="29">
                  <c:v>4.277785181515128</c:v>
                </c:pt>
                <c:pt idx="30">
                  <c:v>1.6640220666668029</c:v>
                </c:pt>
                <c:pt idx="31">
                  <c:v>-1.8706129368483744</c:v>
                </c:pt>
                <c:pt idx="32">
                  <c:v>-7.1201146253799834</c:v>
                </c:pt>
                <c:pt idx="33">
                  <c:v>-4.0648536992816844</c:v>
                </c:pt>
                <c:pt idx="34">
                  <c:v>2.5876030820850247</c:v>
                </c:pt>
                <c:pt idx="35">
                  <c:v>12.677136136268473</c:v>
                </c:pt>
                <c:pt idx="36">
                  <c:v>31.884338592206632</c:v>
                </c:pt>
                <c:pt idx="37">
                  <c:v>49.256321211638351</c:v>
                </c:pt>
                <c:pt idx="38">
                  <c:v>60.262877284381375</c:v>
                </c:pt>
                <c:pt idx="39">
                  <c:v>60.224985707038286</c:v>
                </c:pt>
                <c:pt idx="40">
                  <c:v>38.206199932166783</c:v>
                </c:pt>
                <c:pt idx="41">
                  <c:v>10.392366462226619</c:v>
                </c:pt>
                <c:pt idx="42">
                  <c:v>-10.546033732279966</c:v>
                </c:pt>
                <c:pt idx="43">
                  <c:v>-20.83854830828318</c:v>
                </c:pt>
                <c:pt idx="44">
                  <c:v>-17.214014656081645</c:v>
                </c:pt>
                <c:pt idx="45">
                  <c:v>-13.547866855193433</c:v>
                </c:pt>
                <c:pt idx="46">
                  <c:v>0.20772954711173952</c:v>
                </c:pt>
                <c:pt idx="47">
                  <c:v>-4.2035109548667151</c:v>
                </c:pt>
                <c:pt idx="48">
                  <c:v>18.631352450495115</c:v>
                </c:pt>
                <c:pt idx="49">
                  <c:v>-36.460386719910048</c:v>
                </c:pt>
                <c:pt idx="50">
                  <c:v>44.02220240378665</c:v>
                </c:pt>
                <c:pt idx="51">
                  <c:v>38.131811051183377</c:v>
                </c:pt>
                <c:pt idx="52">
                  <c:v>32.048754821366629</c:v>
                </c:pt>
                <c:pt idx="53">
                  <c:v>53.305269274508419</c:v>
                </c:pt>
                <c:pt idx="54">
                  <c:v>20.120393829051636</c:v>
                </c:pt>
                <c:pt idx="55">
                  <c:v>11.12157838179678</c:v>
                </c:pt>
                <c:pt idx="56">
                  <c:v>-23.887798809653987</c:v>
                </c:pt>
                <c:pt idx="57">
                  <c:v>-29.354661822425442</c:v>
                </c:pt>
                <c:pt idx="58">
                  <c:v>-45.08667688634182</c:v>
                </c:pt>
                <c:pt idx="59">
                  <c:v>-13.894733966054105</c:v>
                </c:pt>
                <c:pt idx="60">
                  <c:v>21.228261876223769</c:v>
                </c:pt>
                <c:pt idx="61">
                  <c:v>31.587069820363809</c:v>
                </c:pt>
                <c:pt idx="62">
                  <c:v>54.136523292688821</c:v>
                </c:pt>
                <c:pt idx="63">
                  <c:v>43.582153268010529</c:v>
                </c:pt>
                <c:pt idx="64">
                  <c:v>19.85420508767686</c:v>
                </c:pt>
                <c:pt idx="65">
                  <c:v>5.3759601180807977</c:v>
                </c:pt>
                <c:pt idx="66">
                  <c:v>28.138019566594153</c:v>
                </c:pt>
                <c:pt idx="67">
                  <c:v>38.891937947239626</c:v>
                </c:pt>
                <c:pt idx="68">
                  <c:v>30.049389221861361</c:v>
                </c:pt>
                <c:pt idx="69">
                  <c:v>25.779808834300184</c:v>
                </c:pt>
                <c:pt idx="70">
                  <c:v>20.144488326581723</c:v>
                </c:pt>
                <c:pt idx="71">
                  <c:v>23.264256267109886</c:v>
                </c:pt>
                <c:pt idx="72">
                  <c:v>14.574471035823535</c:v>
                </c:pt>
                <c:pt idx="73">
                  <c:v>10.345367584424707</c:v>
                </c:pt>
                <c:pt idx="74">
                  <c:v>-5.510213531984391</c:v>
                </c:pt>
                <c:pt idx="75">
                  <c:v>-4.1588115205253189</c:v>
                </c:pt>
                <c:pt idx="76">
                  <c:v>-4.6624858653568708</c:v>
                </c:pt>
                <c:pt idx="77">
                  <c:v>-9.7599636323583354</c:v>
                </c:pt>
                <c:pt idx="78">
                  <c:v>-6.1148576662501455</c:v>
                </c:pt>
                <c:pt idx="79">
                  <c:v>-10.404523094717774</c:v>
                </c:pt>
                <c:pt idx="80">
                  <c:v>-2.528652389681838</c:v>
                </c:pt>
                <c:pt idx="81">
                  <c:v>-9.8162241048028136</c:v>
                </c:pt>
                <c:pt idx="82">
                  <c:v>-27.945477184889114</c:v>
                </c:pt>
                <c:pt idx="83">
                  <c:v>-28.216682553332362</c:v>
                </c:pt>
                <c:pt idx="84">
                  <c:v>-20.172586173048444</c:v>
                </c:pt>
                <c:pt idx="85">
                  <c:v>-24.675735626061055</c:v>
                </c:pt>
                <c:pt idx="86">
                  <c:v>-18.350704590277473</c:v>
                </c:pt>
                <c:pt idx="87">
                  <c:v>-27.408707842652348</c:v>
                </c:pt>
                <c:pt idx="88">
                  <c:v>-8.3444090515395146</c:v>
                </c:pt>
                <c:pt idx="89">
                  <c:v>-12.001351686880753</c:v>
                </c:pt>
                <c:pt idx="90">
                  <c:v>-22.545986756510501</c:v>
                </c:pt>
                <c:pt idx="91">
                  <c:v>-15.654780801874949</c:v>
                </c:pt>
                <c:pt idx="92">
                  <c:v>-15.092894814104511</c:v>
                </c:pt>
                <c:pt idx="93">
                  <c:v>7.1170137431802232</c:v>
                </c:pt>
                <c:pt idx="94">
                  <c:v>25.184236363260197</c:v>
                </c:pt>
                <c:pt idx="95">
                  <c:v>55.811852010971734</c:v>
                </c:pt>
                <c:pt idx="96">
                  <c:v>67.188597981646808</c:v>
                </c:pt>
                <c:pt idx="97">
                  <c:v>67.871217174103322</c:v>
                </c:pt>
                <c:pt idx="98">
                  <c:v>49.813182146668396</c:v>
                </c:pt>
                <c:pt idx="99">
                  <c:v>49.813182146668396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F7A-4E70-A494-B89FD716A23E}"/>
            </c:ext>
          </c:extLst>
        </c:ser>
        <c:ser>
          <c:idx val="6"/>
          <c:order val="6"/>
          <c:tx>
            <c:strRef>
              <c:f>'BDS vs BDS'!$P$1</c:f>
              <c:strCache>
                <c:ptCount val="1"/>
                <c:pt idx="0">
                  <c:v>U06 diff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'BDS vs BDS'!$A$2:$A$101</c:f>
              <c:numCache>
                <c:formatCode>0.0</c:formatCode>
                <c:ptCount val="100"/>
                <c:pt idx="0">
                  <c:v>0</c:v>
                </c:pt>
                <c:pt idx="1">
                  <c:v>1.01010101010101E-2</c:v>
                </c:pt>
                <c:pt idx="2">
                  <c:v>2.02020202020202E-2</c:v>
                </c:pt>
                <c:pt idx="3">
                  <c:v>3.03030303030303E-2</c:v>
                </c:pt>
                <c:pt idx="4">
                  <c:v>4.0404040404040401E-2</c:v>
                </c:pt>
                <c:pt idx="5">
                  <c:v>5.0505050505050497E-2</c:v>
                </c:pt>
                <c:pt idx="6">
                  <c:v>6.0606060606060601E-2</c:v>
                </c:pt>
                <c:pt idx="7">
                  <c:v>7.0707070707070704E-2</c:v>
                </c:pt>
                <c:pt idx="8">
                  <c:v>8.0808080808080801E-2</c:v>
                </c:pt>
                <c:pt idx="9">
                  <c:v>9.0909090909090898E-2</c:v>
                </c:pt>
                <c:pt idx="10">
                  <c:v>0.10101010101010099</c:v>
                </c:pt>
                <c:pt idx="11">
                  <c:v>0.11111111111111099</c:v>
                </c:pt>
                <c:pt idx="12">
                  <c:v>0.12121212121212099</c:v>
                </c:pt>
                <c:pt idx="13">
                  <c:v>0.13131313131313099</c:v>
                </c:pt>
                <c:pt idx="14">
                  <c:v>0.14141414141414099</c:v>
                </c:pt>
                <c:pt idx="15">
                  <c:v>0.15151515151515199</c:v>
                </c:pt>
                <c:pt idx="16">
                  <c:v>0.16161616161616199</c:v>
                </c:pt>
                <c:pt idx="17">
                  <c:v>0.17171717171717199</c:v>
                </c:pt>
                <c:pt idx="18">
                  <c:v>0.18181818181818199</c:v>
                </c:pt>
                <c:pt idx="19">
                  <c:v>0.19191919191919199</c:v>
                </c:pt>
                <c:pt idx="20">
                  <c:v>0.20202020202020199</c:v>
                </c:pt>
                <c:pt idx="21">
                  <c:v>0.21212121212121199</c:v>
                </c:pt>
                <c:pt idx="22">
                  <c:v>0.22222222222222199</c:v>
                </c:pt>
                <c:pt idx="23">
                  <c:v>0.23232323232323199</c:v>
                </c:pt>
                <c:pt idx="24">
                  <c:v>0.24242424242424199</c:v>
                </c:pt>
                <c:pt idx="25">
                  <c:v>0.25252525252525299</c:v>
                </c:pt>
                <c:pt idx="26">
                  <c:v>0.26262626262626299</c:v>
                </c:pt>
                <c:pt idx="27">
                  <c:v>0.27272727272727298</c:v>
                </c:pt>
                <c:pt idx="28">
                  <c:v>0.28282828282828298</c:v>
                </c:pt>
                <c:pt idx="29">
                  <c:v>0.29292929292929298</c:v>
                </c:pt>
                <c:pt idx="30">
                  <c:v>0.30303030303030298</c:v>
                </c:pt>
                <c:pt idx="31">
                  <c:v>0.31313131313131298</c:v>
                </c:pt>
                <c:pt idx="32">
                  <c:v>0.32323232323232298</c:v>
                </c:pt>
                <c:pt idx="33">
                  <c:v>0.33333333333333298</c:v>
                </c:pt>
                <c:pt idx="34">
                  <c:v>0.34343434343434298</c:v>
                </c:pt>
                <c:pt idx="35">
                  <c:v>0.35353535353535398</c:v>
                </c:pt>
                <c:pt idx="36">
                  <c:v>0.36363636363636398</c:v>
                </c:pt>
                <c:pt idx="37">
                  <c:v>0.37373737373737398</c:v>
                </c:pt>
                <c:pt idx="38">
                  <c:v>0.38383838383838398</c:v>
                </c:pt>
                <c:pt idx="39">
                  <c:v>0.39393939393939398</c:v>
                </c:pt>
                <c:pt idx="40">
                  <c:v>0.40404040404040398</c:v>
                </c:pt>
                <c:pt idx="41">
                  <c:v>0.41414141414141398</c:v>
                </c:pt>
                <c:pt idx="42">
                  <c:v>0.42424242424242398</c:v>
                </c:pt>
                <c:pt idx="43">
                  <c:v>0.43434343434343398</c:v>
                </c:pt>
                <c:pt idx="44">
                  <c:v>0.44444444444444398</c:v>
                </c:pt>
                <c:pt idx="45">
                  <c:v>0.45454545454545497</c:v>
                </c:pt>
                <c:pt idx="46">
                  <c:v>0.46464646464646497</c:v>
                </c:pt>
                <c:pt idx="47">
                  <c:v>0.47474747474747497</c:v>
                </c:pt>
                <c:pt idx="48">
                  <c:v>0.48484848484848497</c:v>
                </c:pt>
                <c:pt idx="49">
                  <c:v>0.49494949494949497</c:v>
                </c:pt>
                <c:pt idx="50">
                  <c:v>0.50505050505050497</c:v>
                </c:pt>
                <c:pt idx="51">
                  <c:v>0.51515151515151503</c:v>
                </c:pt>
                <c:pt idx="52">
                  <c:v>0.52525252525252497</c:v>
                </c:pt>
                <c:pt idx="53">
                  <c:v>0.53535353535353503</c:v>
                </c:pt>
                <c:pt idx="54">
                  <c:v>0.54545454545454497</c:v>
                </c:pt>
                <c:pt idx="55">
                  <c:v>0.55555555555555602</c:v>
                </c:pt>
                <c:pt idx="56">
                  <c:v>0.56565656565656597</c:v>
                </c:pt>
                <c:pt idx="57">
                  <c:v>0.57575757575757602</c:v>
                </c:pt>
                <c:pt idx="58">
                  <c:v>0.58585858585858597</c:v>
                </c:pt>
                <c:pt idx="59">
                  <c:v>0.59595959595959602</c:v>
                </c:pt>
                <c:pt idx="60">
                  <c:v>0.60606060606060597</c:v>
                </c:pt>
                <c:pt idx="61">
                  <c:v>0.61616161616161602</c:v>
                </c:pt>
                <c:pt idx="62">
                  <c:v>0.62626262626262597</c:v>
                </c:pt>
                <c:pt idx="63">
                  <c:v>0.63636363636363602</c:v>
                </c:pt>
                <c:pt idx="64">
                  <c:v>0.64646464646464696</c:v>
                </c:pt>
                <c:pt idx="65">
                  <c:v>0.65656565656565702</c:v>
                </c:pt>
                <c:pt idx="66">
                  <c:v>0.66666666666666696</c:v>
                </c:pt>
                <c:pt idx="67">
                  <c:v>0.67676767676767702</c:v>
                </c:pt>
                <c:pt idx="68">
                  <c:v>0.68686868686868696</c:v>
                </c:pt>
                <c:pt idx="69">
                  <c:v>0.69696969696969702</c:v>
                </c:pt>
                <c:pt idx="70">
                  <c:v>0.70707070707070696</c:v>
                </c:pt>
                <c:pt idx="71">
                  <c:v>0.71717171717171702</c:v>
                </c:pt>
                <c:pt idx="72">
                  <c:v>0.72727272727272696</c:v>
                </c:pt>
                <c:pt idx="73">
                  <c:v>0.73737373737373701</c:v>
                </c:pt>
                <c:pt idx="74">
                  <c:v>0.74747474747474796</c:v>
                </c:pt>
                <c:pt idx="75">
                  <c:v>0.75757575757575801</c:v>
                </c:pt>
                <c:pt idx="76">
                  <c:v>0.76767676767676796</c:v>
                </c:pt>
                <c:pt idx="77">
                  <c:v>0.77777777777777801</c:v>
                </c:pt>
                <c:pt idx="78">
                  <c:v>0.78787878787878796</c:v>
                </c:pt>
                <c:pt idx="79">
                  <c:v>0.79797979797979801</c:v>
                </c:pt>
                <c:pt idx="80">
                  <c:v>0.80808080808080796</c:v>
                </c:pt>
                <c:pt idx="81">
                  <c:v>0.81818181818181801</c:v>
                </c:pt>
                <c:pt idx="82">
                  <c:v>0.82828282828282795</c:v>
                </c:pt>
                <c:pt idx="83">
                  <c:v>0.83838383838383801</c:v>
                </c:pt>
                <c:pt idx="84">
                  <c:v>0.84848484848484895</c:v>
                </c:pt>
                <c:pt idx="85">
                  <c:v>0.85858585858585901</c:v>
                </c:pt>
                <c:pt idx="86">
                  <c:v>0.86868686868686895</c:v>
                </c:pt>
                <c:pt idx="87">
                  <c:v>0.87878787878787901</c:v>
                </c:pt>
                <c:pt idx="88">
                  <c:v>0.88888888888888895</c:v>
                </c:pt>
                <c:pt idx="89">
                  <c:v>0.89898989898989901</c:v>
                </c:pt>
                <c:pt idx="90">
                  <c:v>0.90909090909090895</c:v>
                </c:pt>
                <c:pt idx="91">
                  <c:v>0.919191919191919</c:v>
                </c:pt>
                <c:pt idx="92">
                  <c:v>0.92929292929292895</c:v>
                </c:pt>
                <c:pt idx="93">
                  <c:v>0.939393939393939</c:v>
                </c:pt>
                <c:pt idx="94">
                  <c:v>0.94949494949494995</c:v>
                </c:pt>
                <c:pt idx="95">
                  <c:v>0.95959595959596</c:v>
                </c:pt>
                <c:pt idx="96">
                  <c:v>0.96969696969696995</c:v>
                </c:pt>
                <c:pt idx="97">
                  <c:v>0.97979797979798</c:v>
                </c:pt>
                <c:pt idx="98">
                  <c:v>0.98989898989898994</c:v>
                </c:pt>
                <c:pt idx="99">
                  <c:v>1</c:v>
                </c:pt>
              </c:numCache>
            </c:numRef>
          </c:xVal>
          <c:yVal>
            <c:numRef>
              <c:f>'BDS vs BDS'!$AL$2:$AL$101</c:f>
              <c:numCache>
                <c:formatCode>0.00</c:formatCode>
                <c:ptCount val="100"/>
                <c:pt idx="0">
                  <c:v>16.951722662441625</c:v>
                </c:pt>
                <c:pt idx="1">
                  <c:v>16.951722662441625</c:v>
                </c:pt>
                <c:pt idx="2">
                  <c:v>35.302939179626719</c:v>
                </c:pt>
                <c:pt idx="3">
                  <c:v>41.020891569296737</c:v>
                </c:pt>
                <c:pt idx="4">
                  <c:v>51.503627501648452</c:v>
                </c:pt>
                <c:pt idx="5">
                  <c:v>55.184104149368522</c:v>
                </c:pt>
                <c:pt idx="6">
                  <c:v>59.870604373814786</c:v>
                </c:pt>
                <c:pt idx="7">
                  <c:v>64.561297946863306</c:v>
                </c:pt>
                <c:pt idx="8">
                  <c:v>69.084751314296682</c:v>
                </c:pt>
                <c:pt idx="9">
                  <c:v>68.945630605293218</c:v>
                </c:pt>
                <c:pt idx="10">
                  <c:v>67.202776487085202</c:v>
                </c:pt>
                <c:pt idx="11">
                  <c:v>68.259317262246896</c:v>
                </c:pt>
                <c:pt idx="12">
                  <c:v>71.621824375678443</c:v>
                </c:pt>
                <c:pt idx="13">
                  <c:v>75.698621090566576</c:v>
                </c:pt>
                <c:pt idx="14">
                  <c:v>83.69194309580007</c:v>
                </c:pt>
                <c:pt idx="15">
                  <c:v>95.380409672754922</c:v>
                </c:pt>
                <c:pt idx="16">
                  <c:v>93.83828677802012</c:v>
                </c:pt>
                <c:pt idx="17">
                  <c:v>91.925941828186524</c:v>
                </c:pt>
                <c:pt idx="18">
                  <c:v>111.91151025547333</c:v>
                </c:pt>
                <c:pt idx="19">
                  <c:v>126.76539946771322</c:v>
                </c:pt>
                <c:pt idx="20">
                  <c:v>136.63287914403509</c:v>
                </c:pt>
                <c:pt idx="21">
                  <c:v>142.92705547167657</c:v>
                </c:pt>
                <c:pt idx="22">
                  <c:v>149.12103635661651</c:v>
                </c:pt>
                <c:pt idx="23">
                  <c:v>147.16110638628993</c:v>
                </c:pt>
                <c:pt idx="24">
                  <c:v>146.99560421710157</c:v>
                </c:pt>
                <c:pt idx="25">
                  <c:v>146.71605139710323</c:v>
                </c:pt>
                <c:pt idx="26">
                  <c:v>131.65050264896672</c:v>
                </c:pt>
                <c:pt idx="27">
                  <c:v>117.16888560897678</c:v>
                </c:pt>
                <c:pt idx="28">
                  <c:v>108.69384790410982</c:v>
                </c:pt>
                <c:pt idx="29">
                  <c:v>102.73613774182513</c:v>
                </c:pt>
                <c:pt idx="30">
                  <c:v>105.38571797728673</c:v>
                </c:pt>
                <c:pt idx="31">
                  <c:v>116.94239861461165</c:v>
                </c:pt>
                <c:pt idx="32">
                  <c:v>129.20690464729</c:v>
                </c:pt>
                <c:pt idx="33">
                  <c:v>141.88385777544818</c:v>
                </c:pt>
                <c:pt idx="34">
                  <c:v>156.50448629883522</c:v>
                </c:pt>
                <c:pt idx="35">
                  <c:v>166.00213290218858</c:v>
                </c:pt>
                <c:pt idx="36">
                  <c:v>175.8949782077666</c:v>
                </c:pt>
                <c:pt idx="37">
                  <c:v>178.14997732289839</c:v>
                </c:pt>
                <c:pt idx="38">
                  <c:v>167.89181870659127</c:v>
                </c:pt>
                <c:pt idx="39">
                  <c:v>137.78964338956825</c:v>
                </c:pt>
                <c:pt idx="40">
                  <c:v>89.310942440636836</c:v>
                </c:pt>
                <c:pt idx="41">
                  <c:v>38.864036873236728</c:v>
                </c:pt>
                <c:pt idx="42">
                  <c:v>1.977532446180021</c:v>
                </c:pt>
                <c:pt idx="43">
                  <c:v>-22.020946796013277</c:v>
                </c:pt>
                <c:pt idx="44">
                  <c:v>-38.154717578091777</c:v>
                </c:pt>
                <c:pt idx="45">
                  <c:v>-27.712121644773561</c:v>
                </c:pt>
                <c:pt idx="46">
                  <c:v>-19.484805028848314</c:v>
                </c:pt>
                <c:pt idx="47">
                  <c:v>14.852270496173333</c:v>
                </c:pt>
                <c:pt idx="48">
                  <c:v>3.0607880013551494</c:v>
                </c:pt>
                <c:pt idx="49">
                  <c:v>18.744384452789973</c:v>
                </c:pt>
                <c:pt idx="50">
                  <c:v>-6.6007772472332817</c:v>
                </c:pt>
                <c:pt idx="51">
                  <c:v>16.402554554403423</c:v>
                </c:pt>
                <c:pt idx="52">
                  <c:v>27.359699686006707</c:v>
                </c:pt>
                <c:pt idx="53">
                  <c:v>60.342716310938386</c:v>
                </c:pt>
                <c:pt idx="54">
                  <c:v>71.606730153201624</c:v>
                </c:pt>
                <c:pt idx="55">
                  <c:v>55.438747406086577</c:v>
                </c:pt>
                <c:pt idx="56">
                  <c:v>59.007805624715957</c:v>
                </c:pt>
                <c:pt idx="57">
                  <c:v>48.879674543424471</c:v>
                </c:pt>
                <c:pt idx="58">
                  <c:v>25.47259378850822</c:v>
                </c:pt>
                <c:pt idx="59">
                  <c:v>7.0002378396259246</c:v>
                </c:pt>
                <c:pt idx="60">
                  <c:v>-7.0700438564463184</c:v>
                </c:pt>
                <c:pt idx="61">
                  <c:v>-34.351281660190125</c:v>
                </c:pt>
                <c:pt idx="62">
                  <c:v>-45.22625389400514</c:v>
                </c:pt>
                <c:pt idx="63">
                  <c:v>-39.705831927832492</c:v>
                </c:pt>
                <c:pt idx="64">
                  <c:v>-21.837438679698039</c:v>
                </c:pt>
                <c:pt idx="65">
                  <c:v>-11.379541746226209</c:v>
                </c:pt>
                <c:pt idx="66">
                  <c:v>-9.5274911412859637</c:v>
                </c:pt>
                <c:pt idx="67">
                  <c:v>-8.8282236992304206</c:v>
                </c:pt>
                <c:pt idx="68">
                  <c:v>-8.1445886827485765</c:v>
                </c:pt>
                <c:pt idx="69">
                  <c:v>-5.4785377121897909</c:v>
                </c:pt>
                <c:pt idx="70">
                  <c:v>0.1025413209515591</c:v>
                </c:pt>
                <c:pt idx="71">
                  <c:v>10.283777827549784</c:v>
                </c:pt>
                <c:pt idx="72">
                  <c:v>30.4565925983336</c:v>
                </c:pt>
                <c:pt idx="73">
                  <c:v>32.704347633334805</c:v>
                </c:pt>
                <c:pt idx="74">
                  <c:v>35.013209263695558</c:v>
                </c:pt>
                <c:pt idx="75">
                  <c:v>40.59078770668475</c:v>
                </c:pt>
                <c:pt idx="76">
                  <c:v>38.404475127273031</c:v>
                </c:pt>
                <c:pt idx="77">
                  <c:v>12.120725462561609</c:v>
                </c:pt>
                <c:pt idx="78">
                  <c:v>17.670839130669833</c:v>
                </c:pt>
                <c:pt idx="79">
                  <c:v>18.20254246349225</c:v>
                </c:pt>
                <c:pt idx="80">
                  <c:v>-8.1059507366618391</c:v>
                </c:pt>
                <c:pt idx="81">
                  <c:v>-9.507535522552871</c:v>
                </c:pt>
                <c:pt idx="82">
                  <c:v>13.968572824675789</c:v>
                </c:pt>
                <c:pt idx="83">
                  <c:v>9.102987506420618</c:v>
                </c:pt>
                <c:pt idx="84">
                  <c:v>1.8765567923454682</c:v>
                </c:pt>
                <c:pt idx="85">
                  <c:v>-6.2225476357890557</c:v>
                </c:pt>
                <c:pt idx="86">
                  <c:v>-14.335881857117442</c:v>
                </c:pt>
                <c:pt idx="87">
                  <c:v>-21.931816948780352</c:v>
                </c:pt>
                <c:pt idx="88">
                  <c:v>-26.755981635691455</c:v>
                </c:pt>
                <c:pt idx="89">
                  <c:v>2.8060061524932962</c:v>
                </c:pt>
                <c:pt idx="90">
                  <c:v>11.146403395332527</c:v>
                </c:pt>
                <c:pt idx="91">
                  <c:v>-17.320532453165015</c:v>
                </c:pt>
                <c:pt idx="92">
                  <c:v>-7.1916497493544966</c:v>
                </c:pt>
                <c:pt idx="93">
                  <c:v>-9.6207405707998532</c:v>
                </c:pt>
                <c:pt idx="94">
                  <c:v>13.964761187210115</c:v>
                </c:pt>
                <c:pt idx="95">
                  <c:v>31.064971052191595</c:v>
                </c:pt>
                <c:pt idx="96">
                  <c:v>47.734446458136972</c:v>
                </c:pt>
                <c:pt idx="97">
                  <c:v>52.973382178893189</c:v>
                </c:pt>
                <c:pt idx="98">
                  <c:v>52.581925865538324</c:v>
                </c:pt>
                <c:pt idx="99">
                  <c:v>52.581925865538324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F7A-4E70-A494-B89FD716A23E}"/>
            </c:ext>
          </c:extLst>
        </c:ser>
        <c:ser>
          <c:idx val="7"/>
          <c:order val="7"/>
          <c:tx>
            <c:strRef>
              <c:f>'BDS vs BDS'!$Q$1</c:f>
              <c:strCache>
                <c:ptCount val="1"/>
                <c:pt idx="0">
                  <c:v>U07 diff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'BDS vs BDS'!$A$2:$A$101</c:f>
              <c:numCache>
                <c:formatCode>0.0</c:formatCode>
                <c:ptCount val="100"/>
                <c:pt idx="0">
                  <c:v>0</c:v>
                </c:pt>
                <c:pt idx="1">
                  <c:v>1.01010101010101E-2</c:v>
                </c:pt>
                <c:pt idx="2">
                  <c:v>2.02020202020202E-2</c:v>
                </c:pt>
                <c:pt idx="3">
                  <c:v>3.03030303030303E-2</c:v>
                </c:pt>
                <c:pt idx="4">
                  <c:v>4.0404040404040401E-2</c:v>
                </c:pt>
                <c:pt idx="5">
                  <c:v>5.0505050505050497E-2</c:v>
                </c:pt>
                <c:pt idx="6">
                  <c:v>6.0606060606060601E-2</c:v>
                </c:pt>
                <c:pt idx="7">
                  <c:v>7.0707070707070704E-2</c:v>
                </c:pt>
                <c:pt idx="8">
                  <c:v>8.0808080808080801E-2</c:v>
                </c:pt>
                <c:pt idx="9">
                  <c:v>9.0909090909090898E-2</c:v>
                </c:pt>
                <c:pt idx="10">
                  <c:v>0.10101010101010099</c:v>
                </c:pt>
                <c:pt idx="11">
                  <c:v>0.11111111111111099</c:v>
                </c:pt>
                <c:pt idx="12">
                  <c:v>0.12121212121212099</c:v>
                </c:pt>
                <c:pt idx="13">
                  <c:v>0.13131313131313099</c:v>
                </c:pt>
                <c:pt idx="14">
                  <c:v>0.14141414141414099</c:v>
                </c:pt>
                <c:pt idx="15">
                  <c:v>0.15151515151515199</c:v>
                </c:pt>
                <c:pt idx="16">
                  <c:v>0.16161616161616199</c:v>
                </c:pt>
                <c:pt idx="17">
                  <c:v>0.17171717171717199</c:v>
                </c:pt>
                <c:pt idx="18">
                  <c:v>0.18181818181818199</c:v>
                </c:pt>
                <c:pt idx="19">
                  <c:v>0.19191919191919199</c:v>
                </c:pt>
                <c:pt idx="20">
                  <c:v>0.20202020202020199</c:v>
                </c:pt>
                <c:pt idx="21">
                  <c:v>0.21212121212121199</c:v>
                </c:pt>
                <c:pt idx="22">
                  <c:v>0.22222222222222199</c:v>
                </c:pt>
                <c:pt idx="23">
                  <c:v>0.23232323232323199</c:v>
                </c:pt>
                <c:pt idx="24">
                  <c:v>0.24242424242424199</c:v>
                </c:pt>
                <c:pt idx="25">
                  <c:v>0.25252525252525299</c:v>
                </c:pt>
                <c:pt idx="26">
                  <c:v>0.26262626262626299</c:v>
                </c:pt>
                <c:pt idx="27">
                  <c:v>0.27272727272727298</c:v>
                </c:pt>
                <c:pt idx="28">
                  <c:v>0.28282828282828298</c:v>
                </c:pt>
                <c:pt idx="29">
                  <c:v>0.29292929292929298</c:v>
                </c:pt>
                <c:pt idx="30">
                  <c:v>0.30303030303030298</c:v>
                </c:pt>
                <c:pt idx="31">
                  <c:v>0.31313131313131298</c:v>
                </c:pt>
                <c:pt idx="32">
                  <c:v>0.32323232323232298</c:v>
                </c:pt>
                <c:pt idx="33">
                  <c:v>0.33333333333333298</c:v>
                </c:pt>
                <c:pt idx="34">
                  <c:v>0.34343434343434298</c:v>
                </c:pt>
                <c:pt idx="35">
                  <c:v>0.35353535353535398</c:v>
                </c:pt>
                <c:pt idx="36">
                  <c:v>0.36363636363636398</c:v>
                </c:pt>
                <c:pt idx="37">
                  <c:v>0.37373737373737398</c:v>
                </c:pt>
                <c:pt idx="38">
                  <c:v>0.38383838383838398</c:v>
                </c:pt>
                <c:pt idx="39">
                  <c:v>0.39393939393939398</c:v>
                </c:pt>
                <c:pt idx="40">
                  <c:v>0.40404040404040398</c:v>
                </c:pt>
                <c:pt idx="41">
                  <c:v>0.41414141414141398</c:v>
                </c:pt>
                <c:pt idx="42">
                  <c:v>0.42424242424242398</c:v>
                </c:pt>
                <c:pt idx="43">
                  <c:v>0.43434343434343398</c:v>
                </c:pt>
                <c:pt idx="44">
                  <c:v>0.44444444444444398</c:v>
                </c:pt>
                <c:pt idx="45">
                  <c:v>0.45454545454545497</c:v>
                </c:pt>
                <c:pt idx="46">
                  <c:v>0.46464646464646497</c:v>
                </c:pt>
                <c:pt idx="47">
                  <c:v>0.47474747474747497</c:v>
                </c:pt>
                <c:pt idx="48">
                  <c:v>0.48484848484848497</c:v>
                </c:pt>
                <c:pt idx="49">
                  <c:v>0.49494949494949497</c:v>
                </c:pt>
                <c:pt idx="50">
                  <c:v>0.50505050505050497</c:v>
                </c:pt>
                <c:pt idx="51">
                  <c:v>0.51515151515151503</c:v>
                </c:pt>
                <c:pt idx="52">
                  <c:v>0.52525252525252497</c:v>
                </c:pt>
                <c:pt idx="53">
                  <c:v>0.53535353535353503</c:v>
                </c:pt>
                <c:pt idx="54">
                  <c:v>0.54545454545454497</c:v>
                </c:pt>
                <c:pt idx="55">
                  <c:v>0.55555555555555602</c:v>
                </c:pt>
                <c:pt idx="56">
                  <c:v>0.56565656565656597</c:v>
                </c:pt>
                <c:pt idx="57">
                  <c:v>0.57575757575757602</c:v>
                </c:pt>
                <c:pt idx="58">
                  <c:v>0.58585858585858597</c:v>
                </c:pt>
                <c:pt idx="59">
                  <c:v>0.59595959595959602</c:v>
                </c:pt>
                <c:pt idx="60">
                  <c:v>0.60606060606060597</c:v>
                </c:pt>
                <c:pt idx="61">
                  <c:v>0.61616161616161602</c:v>
                </c:pt>
                <c:pt idx="62">
                  <c:v>0.62626262626262597</c:v>
                </c:pt>
                <c:pt idx="63">
                  <c:v>0.63636363636363602</c:v>
                </c:pt>
                <c:pt idx="64">
                  <c:v>0.64646464646464696</c:v>
                </c:pt>
                <c:pt idx="65">
                  <c:v>0.65656565656565702</c:v>
                </c:pt>
                <c:pt idx="66">
                  <c:v>0.66666666666666696</c:v>
                </c:pt>
                <c:pt idx="67">
                  <c:v>0.67676767676767702</c:v>
                </c:pt>
                <c:pt idx="68">
                  <c:v>0.68686868686868696</c:v>
                </c:pt>
                <c:pt idx="69">
                  <c:v>0.69696969696969702</c:v>
                </c:pt>
                <c:pt idx="70">
                  <c:v>0.70707070707070696</c:v>
                </c:pt>
                <c:pt idx="71">
                  <c:v>0.71717171717171702</c:v>
                </c:pt>
                <c:pt idx="72">
                  <c:v>0.72727272727272696</c:v>
                </c:pt>
                <c:pt idx="73">
                  <c:v>0.73737373737373701</c:v>
                </c:pt>
                <c:pt idx="74">
                  <c:v>0.74747474747474796</c:v>
                </c:pt>
                <c:pt idx="75">
                  <c:v>0.75757575757575801</c:v>
                </c:pt>
                <c:pt idx="76">
                  <c:v>0.76767676767676796</c:v>
                </c:pt>
                <c:pt idx="77">
                  <c:v>0.77777777777777801</c:v>
                </c:pt>
                <c:pt idx="78">
                  <c:v>0.78787878787878796</c:v>
                </c:pt>
                <c:pt idx="79">
                  <c:v>0.79797979797979801</c:v>
                </c:pt>
                <c:pt idx="80">
                  <c:v>0.80808080808080796</c:v>
                </c:pt>
                <c:pt idx="81">
                  <c:v>0.81818181818181801</c:v>
                </c:pt>
                <c:pt idx="82">
                  <c:v>0.82828282828282795</c:v>
                </c:pt>
                <c:pt idx="83">
                  <c:v>0.83838383838383801</c:v>
                </c:pt>
                <c:pt idx="84">
                  <c:v>0.84848484848484895</c:v>
                </c:pt>
                <c:pt idx="85">
                  <c:v>0.85858585858585901</c:v>
                </c:pt>
                <c:pt idx="86">
                  <c:v>0.86868686868686895</c:v>
                </c:pt>
                <c:pt idx="87">
                  <c:v>0.87878787878787901</c:v>
                </c:pt>
                <c:pt idx="88">
                  <c:v>0.88888888888888895</c:v>
                </c:pt>
                <c:pt idx="89">
                  <c:v>0.89898989898989901</c:v>
                </c:pt>
                <c:pt idx="90">
                  <c:v>0.90909090909090895</c:v>
                </c:pt>
                <c:pt idx="91">
                  <c:v>0.919191919191919</c:v>
                </c:pt>
                <c:pt idx="92">
                  <c:v>0.92929292929292895</c:v>
                </c:pt>
                <c:pt idx="93">
                  <c:v>0.939393939393939</c:v>
                </c:pt>
                <c:pt idx="94">
                  <c:v>0.94949494949494995</c:v>
                </c:pt>
                <c:pt idx="95">
                  <c:v>0.95959595959596</c:v>
                </c:pt>
                <c:pt idx="96">
                  <c:v>0.96969696969696995</c:v>
                </c:pt>
                <c:pt idx="97">
                  <c:v>0.97979797979798</c:v>
                </c:pt>
                <c:pt idx="98">
                  <c:v>0.98989898989898994</c:v>
                </c:pt>
                <c:pt idx="99">
                  <c:v>1</c:v>
                </c:pt>
              </c:numCache>
            </c:numRef>
          </c:xVal>
          <c:yVal>
            <c:numRef>
              <c:f>'BDS vs BDS'!$AM$2:$AM$101</c:f>
              <c:numCache>
                <c:formatCode>0.00</c:formatCode>
                <c:ptCount val="100"/>
                <c:pt idx="0">
                  <c:v>-7.7213663571383222</c:v>
                </c:pt>
                <c:pt idx="1">
                  <c:v>-7.7213663571383222</c:v>
                </c:pt>
                <c:pt idx="2">
                  <c:v>5.5971317786265899</c:v>
                </c:pt>
                <c:pt idx="3">
                  <c:v>3.090836837536699</c:v>
                </c:pt>
                <c:pt idx="4">
                  <c:v>10.163514592828506</c:v>
                </c:pt>
                <c:pt idx="5">
                  <c:v>5.148883441428552</c:v>
                </c:pt>
                <c:pt idx="6">
                  <c:v>4.6736029112648794</c:v>
                </c:pt>
                <c:pt idx="7">
                  <c:v>5.2942602857533529</c:v>
                </c:pt>
                <c:pt idx="8">
                  <c:v>6.9871082168267549</c:v>
                </c:pt>
                <c:pt idx="9">
                  <c:v>7.8140894180130545</c:v>
                </c:pt>
                <c:pt idx="10">
                  <c:v>9.622612999965213</c:v>
                </c:pt>
                <c:pt idx="11">
                  <c:v>9.4034772928168877</c:v>
                </c:pt>
                <c:pt idx="12">
                  <c:v>6.9908184439384513</c:v>
                </c:pt>
                <c:pt idx="13">
                  <c:v>6.0088469840766265</c:v>
                </c:pt>
                <c:pt idx="14">
                  <c:v>5.4977356018000592</c:v>
                </c:pt>
                <c:pt idx="15">
                  <c:v>6.3258559468449675</c:v>
                </c:pt>
                <c:pt idx="16">
                  <c:v>10.098107377900078</c:v>
                </c:pt>
                <c:pt idx="17">
                  <c:v>12.507048861596559</c:v>
                </c:pt>
                <c:pt idx="18">
                  <c:v>8.1763203974135195</c:v>
                </c:pt>
                <c:pt idx="19">
                  <c:v>5.657593499573295</c:v>
                </c:pt>
                <c:pt idx="20">
                  <c:v>6.9624421898652145</c:v>
                </c:pt>
                <c:pt idx="21">
                  <c:v>5.3066477325764936</c:v>
                </c:pt>
                <c:pt idx="22">
                  <c:v>5.5946095649264862</c:v>
                </c:pt>
                <c:pt idx="23">
                  <c:v>5.0835108182600379</c:v>
                </c:pt>
                <c:pt idx="24">
                  <c:v>5.3335474134714786</c:v>
                </c:pt>
                <c:pt idx="25">
                  <c:v>9.0637379325432903</c:v>
                </c:pt>
                <c:pt idx="26">
                  <c:v>14.596302327386866</c:v>
                </c:pt>
                <c:pt idx="27">
                  <c:v>21.219957075816637</c:v>
                </c:pt>
                <c:pt idx="28">
                  <c:v>27.758922625649802</c:v>
                </c:pt>
                <c:pt idx="29">
                  <c:v>34.57643156016502</c:v>
                </c:pt>
                <c:pt idx="30">
                  <c:v>48.072110022636707</c:v>
                </c:pt>
                <c:pt idx="31">
                  <c:v>65.757378288671589</c:v>
                </c:pt>
                <c:pt idx="32">
                  <c:v>100.21886075712018</c:v>
                </c:pt>
                <c:pt idx="33">
                  <c:v>109.3661747143683</c:v>
                </c:pt>
                <c:pt idx="34">
                  <c:v>88.395181894805091</c:v>
                </c:pt>
                <c:pt idx="35">
                  <c:v>49.936644312948602</c:v>
                </c:pt>
                <c:pt idx="36">
                  <c:v>-2.9543559925134559</c:v>
                </c:pt>
                <c:pt idx="37">
                  <c:v>-33.911486197961722</c:v>
                </c:pt>
                <c:pt idx="38">
                  <c:v>-30.879571167208724</c:v>
                </c:pt>
                <c:pt idx="39">
                  <c:v>-13.869364709481715</c:v>
                </c:pt>
                <c:pt idx="40">
                  <c:v>20.97465525999678</c:v>
                </c:pt>
                <c:pt idx="41">
                  <c:v>48.572651073326824</c:v>
                </c:pt>
                <c:pt idx="42">
                  <c:v>74.589268968210035</c:v>
                </c:pt>
                <c:pt idx="43">
                  <c:v>82.02748076752664</c:v>
                </c:pt>
                <c:pt idx="44">
                  <c:v>63.082778248768363</c:v>
                </c:pt>
                <c:pt idx="45">
                  <c:v>38.64918981606661</c:v>
                </c:pt>
                <c:pt idx="46">
                  <c:v>13.275498994001737</c:v>
                </c:pt>
                <c:pt idx="47">
                  <c:v>17.360411892883349</c:v>
                </c:pt>
                <c:pt idx="48">
                  <c:v>58.662995448405127</c:v>
                </c:pt>
                <c:pt idx="49">
                  <c:v>58.307450627249864</c:v>
                </c:pt>
                <c:pt idx="50">
                  <c:v>-26.769941348213251</c:v>
                </c:pt>
                <c:pt idx="51">
                  <c:v>3.4597180166035741</c:v>
                </c:pt>
                <c:pt idx="52">
                  <c:v>56.587483115316672</c:v>
                </c:pt>
                <c:pt idx="53">
                  <c:v>59.330341198958422</c:v>
                </c:pt>
                <c:pt idx="54">
                  <c:v>47.33649157354148</c:v>
                </c:pt>
                <c:pt idx="55">
                  <c:v>26.815568518446753</c:v>
                </c:pt>
                <c:pt idx="56">
                  <c:v>23.676400254056034</c:v>
                </c:pt>
                <c:pt idx="57">
                  <c:v>11.242466939634596</c:v>
                </c:pt>
                <c:pt idx="58">
                  <c:v>-4.3044450535417127</c:v>
                </c:pt>
                <c:pt idx="59">
                  <c:v>-24.362820976760077</c:v>
                </c:pt>
                <c:pt idx="60">
                  <c:v>-49.630950736828368</c:v>
                </c:pt>
                <c:pt idx="61">
                  <c:v>-45.494855541318202</c:v>
                </c:pt>
                <c:pt idx="62">
                  <c:v>-20.508019049737072</c:v>
                </c:pt>
                <c:pt idx="63">
                  <c:v>-12.831436174237524</c:v>
                </c:pt>
                <c:pt idx="64">
                  <c:v>-17.087997466792103</c:v>
                </c:pt>
                <c:pt idx="65">
                  <c:v>-19.257421349176298</c:v>
                </c:pt>
                <c:pt idx="66">
                  <c:v>-22.920160525850974</c:v>
                </c:pt>
                <c:pt idx="67">
                  <c:v>-28.966041625568437</c:v>
                </c:pt>
                <c:pt idx="68">
                  <c:v>-31.914563884177596</c:v>
                </c:pt>
                <c:pt idx="69">
                  <c:v>-35.864831920636789</c:v>
                </c:pt>
                <c:pt idx="70">
                  <c:v>-36.355302754971376</c:v>
                </c:pt>
                <c:pt idx="71">
                  <c:v>-33.869226030921141</c:v>
                </c:pt>
                <c:pt idx="72">
                  <c:v>-17.9895748104924</c:v>
                </c:pt>
                <c:pt idx="73">
                  <c:v>-11.606096197545185</c:v>
                </c:pt>
                <c:pt idx="74">
                  <c:v>-14.385245243744407</c:v>
                </c:pt>
                <c:pt idx="75">
                  <c:v>-10.296907673915371</c:v>
                </c:pt>
                <c:pt idx="76">
                  <c:v>5.166917279493191</c:v>
                </c:pt>
                <c:pt idx="77">
                  <c:v>1.0188806067416181</c:v>
                </c:pt>
                <c:pt idx="78">
                  <c:v>-16.633929546892205</c:v>
                </c:pt>
                <c:pt idx="79">
                  <c:v>-14.622082217364778</c:v>
                </c:pt>
                <c:pt idx="80">
                  <c:v>2.290749360578161</c:v>
                </c:pt>
                <c:pt idx="81">
                  <c:v>9.9283158286172011</c:v>
                </c:pt>
                <c:pt idx="82">
                  <c:v>0.42900677880584226</c:v>
                </c:pt>
                <c:pt idx="83">
                  <c:v>-3.18871844096941</c:v>
                </c:pt>
                <c:pt idx="84">
                  <c:v>-3.7503386540645351</c:v>
                </c:pt>
                <c:pt idx="85">
                  <c:v>-2.1116219561290563</c:v>
                </c:pt>
                <c:pt idx="86">
                  <c:v>-16.525992005249464</c:v>
                </c:pt>
                <c:pt idx="87">
                  <c:v>-1.2903483189043072</c:v>
                </c:pt>
                <c:pt idx="88">
                  <c:v>5.5496839267505038</c:v>
                </c:pt>
                <c:pt idx="89">
                  <c:v>-2.9890327629767626</c:v>
                </c:pt>
                <c:pt idx="90">
                  <c:v>-0.99557398464753533</c:v>
                </c:pt>
                <c:pt idx="91">
                  <c:v>6.746008341254992</c:v>
                </c:pt>
                <c:pt idx="92">
                  <c:v>17.63930581694558</c:v>
                </c:pt>
                <c:pt idx="93">
                  <c:v>22.914260624330154</c:v>
                </c:pt>
                <c:pt idx="94">
                  <c:v>18.32172419325002</c:v>
                </c:pt>
                <c:pt idx="95">
                  <c:v>16.050063957811744</c:v>
                </c:pt>
                <c:pt idx="96">
                  <c:v>30.577790427906848</c:v>
                </c:pt>
                <c:pt idx="97">
                  <c:v>48.963743504753211</c:v>
                </c:pt>
                <c:pt idx="98">
                  <c:v>60.222006379568256</c:v>
                </c:pt>
                <c:pt idx="99">
                  <c:v>60.222006379568256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F7A-4E70-A494-B89FD716A23E}"/>
            </c:ext>
          </c:extLst>
        </c:ser>
        <c:ser>
          <c:idx val="8"/>
          <c:order val="8"/>
          <c:tx>
            <c:strRef>
              <c:f>'BDS vs BDS'!$R$1</c:f>
              <c:strCache>
                <c:ptCount val="1"/>
                <c:pt idx="0">
                  <c:v>U08 diff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'BDS vs BDS'!$A$2:$A$101</c:f>
              <c:numCache>
                <c:formatCode>0.0</c:formatCode>
                <c:ptCount val="100"/>
                <c:pt idx="0">
                  <c:v>0</c:v>
                </c:pt>
                <c:pt idx="1">
                  <c:v>1.01010101010101E-2</c:v>
                </c:pt>
                <c:pt idx="2">
                  <c:v>2.02020202020202E-2</c:v>
                </c:pt>
                <c:pt idx="3">
                  <c:v>3.03030303030303E-2</c:v>
                </c:pt>
                <c:pt idx="4">
                  <c:v>4.0404040404040401E-2</c:v>
                </c:pt>
                <c:pt idx="5">
                  <c:v>5.0505050505050497E-2</c:v>
                </c:pt>
                <c:pt idx="6">
                  <c:v>6.0606060606060601E-2</c:v>
                </c:pt>
                <c:pt idx="7">
                  <c:v>7.0707070707070704E-2</c:v>
                </c:pt>
                <c:pt idx="8">
                  <c:v>8.0808080808080801E-2</c:v>
                </c:pt>
                <c:pt idx="9">
                  <c:v>9.0909090909090898E-2</c:v>
                </c:pt>
                <c:pt idx="10">
                  <c:v>0.10101010101010099</c:v>
                </c:pt>
                <c:pt idx="11">
                  <c:v>0.11111111111111099</c:v>
                </c:pt>
                <c:pt idx="12">
                  <c:v>0.12121212121212099</c:v>
                </c:pt>
                <c:pt idx="13">
                  <c:v>0.13131313131313099</c:v>
                </c:pt>
                <c:pt idx="14">
                  <c:v>0.14141414141414099</c:v>
                </c:pt>
                <c:pt idx="15">
                  <c:v>0.15151515151515199</c:v>
                </c:pt>
                <c:pt idx="16">
                  <c:v>0.16161616161616199</c:v>
                </c:pt>
                <c:pt idx="17">
                  <c:v>0.17171717171717199</c:v>
                </c:pt>
                <c:pt idx="18">
                  <c:v>0.18181818181818199</c:v>
                </c:pt>
                <c:pt idx="19">
                  <c:v>0.19191919191919199</c:v>
                </c:pt>
                <c:pt idx="20">
                  <c:v>0.20202020202020199</c:v>
                </c:pt>
                <c:pt idx="21">
                  <c:v>0.21212121212121199</c:v>
                </c:pt>
                <c:pt idx="22">
                  <c:v>0.22222222222222199</c:v>
                </c:pt>
                <c:pt idx="23">
                  <c:v>0.23232323232323199</c:v>
                </c:pt>
                <c:pt idx="24">
                  <c:v>0.24242424242424199</c:v>
                </c:pt>
                <c:pt idx="25">
                  <c:v>0.25252525252525299</c:v>
                </c:pt>
                <c:pt idx="26">
                  <c:v>0.26262626262626299</c:v>
                </c:pt>
                <c:pt idx="27">
                  <c:v>0.27272727272727298</c:v>
                </c:pt>
                <c:pt idx="28">
                  <c:v>0.28282828282828298</c:v>
                </c:pt>
                <c:pt idx="29">
                  <c:v>0.29292929292929298</c:v>
                </c:pt>
                <c:pt idx="30">
                  <c:v>0.30303030303030298</c:v>
                </c:pt>
                <c:pt idx="31">
                  <c:v>0.31313131313131298</c:v>
                </c:pt>
                <c:pt idx="32">
                  <c:v>0.32323232323232298</c:v>
                </c:pt>
                <c:pt idx="33">
                  <c:v>0.33333333333333298</c:v>
                </c:pt>
                <c:pt idx="34">
                  <c:v>0.34343434343434298</c:v>
                </c:pt>
                <c:pt idx="35">
                  <c:v>0.35353535353535398</c:v>
                </c:pt>
                <c:pt idx="36">
                  <c:v>0.36363636363636398</c:v>
                </c:pt>
                <c:pt idx="37">
                  <c:v>0.37373737373737398</c:v>
                </c:pt>
                <c:pt idx="38">
                  <c:v>0.38383838383838398</c:v>
                </c:pt>
                <c:pt idx="39">
                  <c:v>0.39393939393939398</c:v>
                </c:pt>
                <c:pt idx="40">
                  <c:v>0.40404040404040398</c:v>
                </c:pt>
                <c:pt idx="41">
                  <c:v>0.41414141414141398</c:v>
                </c:pt>
                <c:pt idx="42">
                  <c:v>0.42424242424242398</c:v>
                </c:pt>
                <c:pt idx="43">
                  <c:v>0.43434343434343398</c:v>
                </c:pt>
                <c:pt idx="44">
                  <c:v>0.44444444444444398</c:v>
                </c:pt>
                <c:pt idx="45">
                  <c:v>0.45454545454545497</c:v>
                </c:pt>
                <c:pt idx="46">
                  <c:v>0.46464646464646497</c:v>
                </c:pt>
                <c:pt idx="47">
                  <c:v>0.47474747474747497</c:v>
                </c:pt>
                <c:pt idx="48">
                  <c:v>0.48484848484848497</c:v>
                </c:pt>
                <c:pt idx="49">
                  <c:v>0.49494949494949497</c:v>
                </c:pt>
                <c:pt idx="50">
                  <c:v>0.50505050505050497</c:v>
                </c:pt>
                <c:pt idx="51">
                  <c:v>0.51515151515151503</c:v>
                </c:pt>
                <c:pt idx="52">
                  <c:v>0.52525252525252497</c:v>
                </c:pt>
                <c:pt idx="53">
                  <c:v>0.53535353535353503</c:v>
                </c:pt>
                <c:pt idx="54">
                  <c:v>0.54545454545454497</c:v>
                </c:pt>
                <c:pt idx="55">
                  <c:v>0.55555555555555602</c:v>
                </c:pt>
                <c:pt idx="56">
                  <c:v>0.56565656565656597</c:v>
                </c:pt>
                <c:pt idx="57">
                  <c:v>0.57575757575757602</c:v>
                </c:pt>
                <c:pt idx="58">
                  <c:v>0.58585858585858597</c:v>
                </c:pt>
                <c:pt idx="59">
                  <c:v>0.59595959595959602</c:v>
                </c:pt>
                <c:pt idx="60">
                  <c:v>0.60606060606060597</c:v>
                </c:pt>
                <c:pt idx="61">
                  <c:v>0.61616161616161602</c:v>
                </c:pt>
                <c:pt idx="62">
                  <c:v>0.62626262626262597</c:v>
                </c:pt>
                <c:pt idx="63">
                  <c:v>0.63636363636363602</c:v>
                </c:pt>
                <c:pt idx="64">
                  <c:v>0.64646464646464696</c:v>
                </c:pt>
                <c:pt idx="65">
                  <c:v>0.65656565656565702</c:v>
                </c:pt>
                <c:pt idx="66">
                  <c:v>0.66666666666666696</c:v>
                </c:pt>
                <c:pt idx="67">
                  <c:v>0.67676767676767702</c:v>
                </c:pt>
                <c:pt idx="68">
                  <c:v>0.68686868686868696</c:v>
                </c:pt>
                <c:pt idx="69">
                  <c:v>0.69696969696969702</c:v>
                </c:pt>
                <c:pt idx="70">
                  <c:v>0.70707070707070696</c:v>
                </c:pt>
                <c:pt idx="71">
                  <c:v>0.71717171717171702</c:v>
                </c:pt>
                <c:pt idx="72">
                  <c:v>0.72727272727272696</c:v>
                </c:pt>
                <c:pt idx="73">
                  <c:v>0.73737373737373701</c:v>
                </c:pt>
                <c:pt idx="74">
                  <c:v>0.74747474747474796</c:v>
                </c:pt>
                <c:pt idx="75">
                  <c:v>0.75757575757575801</c:v>
                </c:pt>
                <c:pt idx="76">
                  <c:v>0.76767676767676796</c:v>
                </c:pt>
                <c:pt idx="77">
                  <c:v>0.77777777777777801</c:v>
                </c:pt>
                <c:pt idx="78">
                  <c:v>0.78787878787878796</c:v>
                </c:pt>
                <c:pt idx="79">
                  <c:v>0.79797979797979801</c:v>
                </c:pt>
                <c:pt idx="80">
                  <c:v>0.80808080808080796</c:v>
                </c:pt>
                <c:pt idx="81">
                  <c:v>0.81818181818181801</c:v>
                </c:pt>
                <c:pt idx="82">
                  <c:v>0.82828282828282795</c:v>
                </c:pt>
                <c:pt idx="83">
                  <c:v>0.83838383838383801</c:v>
                </c:pt>
                <c:pt idx="84">
                  <c:v>0.84848484848484895</c:v>
                </c:pt>
                <c:pt idx="85">
                  <c:v>0.85858585858585901</c:v>
                </c:pt>
                <c:pt idx="86">
                  <c:v>0.86868686868686895</c:v>
                </c:pt>
                <c:pt idx="87">
                  <c:v>0.87878787878787901</c:v>
                </c:pt>
                <c:pt idx="88">
                  <c:v>0.88888888888888895</c:v>
                </c:pt>
                <c:pt idx="89">
                  <c:v>0.89898989898989901</c:v>
                </c:pt>
                <c:pt idx="90">
                  <c:v>0.90909090909090895</c:v>
                </c:pt>
                <c:pt idx="91">
                  <c:v>0.919191919191919</c:v>
                </c:pt>
                <c:pt idx="92">
                  <c:v>0.92929292929292895</c:v>
                </c:pt>
                <c:pt idx="93">
                  <c:v>0.939393939393939</c:v>
                </c:pt>
                <c:pt idx="94">
                  <c:v>0.94949494949494995</c:v>
                </c:pt>
                <c:pt idx="95">
                  <c:v>0.95959595959596</c:v>
                </c:pt>
                <c:pt idx="96">
                  <c:v>0.96969696969696995</c:v>
                </c:pt>
                <c:pt idx="97">
                  <c:v>0.97979797979798</c:v>
                </c:pt>
                <c:pt idx="98">
                  <c:v>0.98989898989898994</c:v>
                </c:pt>
                <c:pt idx="99">
                  <c:v>1</c:v>
                </c:pt>
              </c:numCache>
            </c:numRef>
          </c:xVal>
          <c:yVal>
            <c:numRef>
              <c:f>'BDS vs BDS'!$AN$2:$AN$101</c:f>
              <c:numCache>
                <c:formatCode>0.00</c:formatCode>
                <c:ptCount val="100"/>
                <c:pt idx="0">
                  <c:v>-1.8757580205683553</c:v>
                </c:pt>
                <c:pt idx="1">
                  <c:v>-1.8757580205683553</c:v>
                </c:pt>
                <c:pt idx="2">
                  <c:v>-8.8024275911732275</c:v>
                </c:pt>
                <c:pt idx="3">
                  <c:v>-16.235140846563354</c:v>
                </c:pt>
                <c:pt idx="4">
                  <c:v>-14.426045840661573</c:v>
                </c:pt>
                <c:pt idx="5">
                  <c:v>-16.647576589651635</c:v>
                </c:pt>
                <c:pt idx="6">
                  <c:v>-15.611744181795075</c:v>
                </c:pt>
                <c:pt idx="7">
                  <c:v>-15.400162390266587</c:v>
                </c:pt>
                <c:pt idx="8">
                  <c:v>-15.985344674553289</c:v>
                </c:pt>
                <c:pt idx="9">
                  <c:v>-17.784627545566764</c:v>
                </c:pt>
                <c:pt idx="10">
                  <c:v>-18.223120380904902</c:v>
                </c:pt>
                <c:pt idx="11">
                  <c:v>-19.613813693573093</c:v>
                </c:pt>
                <c:pt idx="12">
                  <c:v>-20.820457415911505</c:v>
                </c:pt>
                <c:pt idx="13">
                  <c:v>-19.706259092563414</c:v>
                </c:pt>
                <c:pt idx="14">
                  <c:v>-19.156299601610044</c:v>
                </c:pt>
                <c:pt idx="15">
                  <c:v>-19.374566795715054</c:v>
                </c:pt>
                <c:pt idx="16">
                  <c:v>-20.217970626109945</c:v>
                </c:pt>
                <c:pt idx="17">
                  <c:v>-19.898830575903503</c:v>
                </c:pt>
                <c:pt idx="18">
                  <c:v>-23.213218150096509</c:v>
                </c:pt>
                <c:pt idx="19">
                  <c:v>-26.490634621316758</c:v>
                </c:pt>
                <c:pt idx="20">
                  <c:v>-28.601305087474884</c:v>
                </c:pt>
                <c:pt idx="21">
                  <c:v>-29.029820517023381</c:v>
                </c:pt>
                <c:pt idx="22">
                  <c:v>-27.873101048073522</c:v>
                </c:pt>
                <c:pt idx="23">
                  <c:v>-28.087609205610079</c:v>
                </c:pt>
                <c:pt idx="24">
                  <c:v>-25.868747927218465</c:v>
                </c:pt>
                <c:pt idx="25">
                  <c:v>-23.947221410246584</c:v>
                </c:pt>
                <c:pt idx="26">
                  <c:v>-23.01379367858317</c:v>
                </c:pt>
                <c:pt idx="27">
                  <c:v>-23.355169716733371</c:v>
                </c:pt>
                <c:pt idx="28">
                  <c:v>-22.917151985440114</c:v>
                </c:pt>
                <c:pt idx="29">
                  <c:v>-26.979508927114921</c:v>
                </c:pt>
                <c:pt idx="30">
                  <c:v>-31.048725632303331</c:v>
                </c:pt>
                <c:pt idx="31">
                  <c:v>-38.498869409928375</c:v>
                </c:pt>
                <c:pt idx="32">
                  <c:v>-54.741166212849976</c:v>
                </c:pt>
                <c:pt idx="33">
                  <c:v>-67.887456697031666</c:v>
                </c:pt>
                <c:pt idx="34">
                  <c:v>-72.15765513227484</c:v>
                </c:pt>
                <c:pt idx="35">
                  <c:v>-69.306230339711419</c:v>
                </c:pt>
                <c:pt idx="36">
                  <c:v>-62.384121704413474</c:v>
                </c:pt>
                <c:pt idx="37">
                  <c:v>-65.56193755051163</c:v>
                </c:pt>
                <c:pt idx="38">
                  <c:v>-75.967533200438538</c:v>
                </c:pt>
                <c:pt idx="39">
                  <c:v>-91.575877585131821</c:v>
                </c:pt>
                <c:pt idx="40">
                  <c:v>-110.55718526831311</c:v>
                </c:pt>
                <c:pt idx="41">
                  <c:v>-120.49226391223328</c:v>
                </c:pt>
                <c:pt idx="42">
                  <c:v>-121.03491733257988</c:v>
                </c:pt>
                <c:pt idx="43">
                  <c:v>-106.58542698844326</c:v>
                </c:pt>
                <c:pt idx="44">
                  <c:v>-82.927273015051696</c:v>
                </c:pt>
                <c:pt idx="45">
                  <c:v>-48.126442935553541</c:v>
                </c:pt>
                <c:pt idx="46">
                  <c:v>-7.4953532304584769</c:v>
                </c:pt>
                <c:pt idx="47">
                  <c:v>-1.644963160596717</c:v>
                </c:pt>
                <c:pt idx="48">
                  <c:v>-4.5559637044648298</c:v>
                </c:pt>
                <c:pt idx="49">
                  <c:v>-18.075688186190064</c:v>
                </c:pt>
                <c:pt idx="50">
                  <c:v>-7.8355779599332891</c:v>
                </c:pt>
                <c:pt idx="51">
                  <c:v>-9.4059348418766149</c:v>
                </c:pt>
                <c:pt idx="52">
                  <c:v>-21.957659242243381</c:v>
                </c:pt>
                <c:pt idx="53">
                  <c:v>-60.439967495901556</c:v>
                </c:pt>
                <c:pt idx="54">
                  <c:v>-85.01886430666832</c:v>
                </c:pt>
                <c:pt idx="55">
                  <c:v>-64.282395640153254</c:v>
                </c:pt>
                <c:pt idx="56">
                  <c:v>-68.328989252151018</c:v>
                </c:pt>
                <c:pt idx="57">
                  <c:v>-57.534278880023408</c:v>
                </c:pt>
                <c:pt idx="58">
                  <c:v>-23.585733252111822</c:v>
                </c:pt>
                <c:pt idx="59">
                  <c:v>3.3824440417158712</c:v>
                </c:pt>
                <c:pt idx="60">
                  <c:v>25.855889490703703</c:v>
                </c:pt>
                <c:pt idx="61">
                  <c:v>45.120412966873914</c:v>
                </c:pt>
                <c:pt idx="62">
                  <c:v>28.883665801498978</c:v>
                </c:pt>
                <c:pt idx="63">
                  <c:v>24.424917809300609</c:v>
                </c:pt>
                <c:pt idx="64">
                  <c:v>23.783991401306935</c:v>
                </c:pt>
                <c:pt idx="65">
                  <c:v>27.840505393060653</c:v>
                </c:pt>
                <c:pt idx="66">
                  <c:v>19.236364372544017</c:v>
                </c:pt>
                <c:pt idx="67">
                  <c:v>9.306134620639682</c:v>
                </c:pt>
                <c:pt idx="68">
                  <c:v>15.127906554911419</c:v>
                </c:pt>
                <c:pt idx="69">
                  <c:v>16.183233172950167</c:v>
                </c:pt>
                <c:pt idx="70">
                  <c:v>17.902814065791517</c:v>
                </c:pt>
                <c:pt idx="71">
                  <c:v>19.949506765829938</c:v>
                </c:pt>
                <c:pt idx="72">
                  <c:v>13.179123523243561</c:v>
                </c:pt>
                <c:pt idx="73">
                  <c:v>23.139319459324838</c:v>
                </c:pt>
                <c:pt idx="74">
                  <c:v>20.690593115025536</c:v>
                </c:pt>
                <c:pt idx="75">
                  <c:v>-6.1694641727953012</c:v>
                </c:pt>
                <c:pt idx="76">
                  <c:v>-3.8499630257268791</c:v>
                </c:pt>
                <c:pt idx="77">
                  <c:v>9.6161071941716045</c:v>
                </c:pt>
                <c:pt idx="78">
                  <c:v>0.72166584492981656</c:v>
                </c:pt>
                <c:pt idx="79">
                  <c:v>-2.6937980392978034</c:v>
                </c:pt>
                <c:pt idx="80">
                  <c:v>-36.321316667150882</c:v>
                </c:pt>
                <c:pt idx="81">
                  <c:v>-30.529552267125837</c:v>
                </c:pt>
                <c:pt idx="82">
                  <c:v>-10.747576025184117</c:v>
                </c:pt>
                <c:pt idx="83">
                  <c:v>2.6031813454605981</c:v>
                </c:pt>
                <c:pt idx="84">
                  <c:v>4.8877323185655541</c:v>
                </c:pt>
                <c:pt idx="85">
                  <c:v>25.565796838740994</c:v>
                </c:pt>
                <c:pt idx="86">
                  <c:v>45.882399817371606</c:v>
                </c:pt>
                <c:pt idx="87">
                  <c:v>46.15177937286569</c:v>
                </c:pt>
                <c:pt idx="88">
                  <c:v>47.763469155800408</c:v>
                </c:pt>
                <c:pt idx="89">
                  <c:v>43.752036313683334</c:v>
                </c:pt>
                <c:pt idx="90">
                  <c:v>42.154498488522449</c:v>
                </c:pt>
                <c:pt idx="91">
                  <c:v>38.164942873344899</c:v>
                </c:pt>
                <c:pt idx="92">
                  <c:v>6.331694942335389</c:v>
                </c:pt>
                <c:pt idx="93">
                  <c:v>-16.457716665649741</c:v>
                </c:pt>
                <c:pt idx="94">
                  <c:v>-40.677660536749841</c:v>
                </c:pt>
                <c:pt idx="95">
                  <c:v>-56.788909619488322</c:v>
                </c:pt>
                <c:pt idx="96">
                  <c:v>-62.323336114453241</c:v>
                </c:pt>
                <c:pt idx="97">
                  <c:v>-37.579132856326623</c:v>
                </c:pt>
                <c:pt idx="98">
                  <c:v>-27.809287518061637</c:v>
                </c:pt>
                <c:pt idx="99">
                  <c:v>-27.809287518061637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F7A-4E70-A494-B89FD716A23E}"/>
            </c:ext>
          </c:extLst>
        </c:ser>
        <c:ser>
          <c:idx val="9"/>
          <c:order val="9"/>
          <c:tx>
            <c:strRef>
              <c:f>'BDS vs BDS'!$S$1</c:f>
              <c:strCache>
                <c:ptCount val="1"/>
                <c:pt idx="0">
                  <c:v>U09 diff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'BDS vs BDS'!$A$2:$A$101</c:f>
              <c:numCache>
                <c:formatCode>0.0</c:formatCode>
                <c:ptCount val="100"/>
                <c:pt idx="0">
                  <c:v>0</c:v>
                </c:pt>
                <c:pt idx="1">
                  <c:v>1.01010101010101E-2</c:v>
                </c:pt>
                <c:pt idx="2">
                  <c:v>2.02020202020202E-2</c:v>
                </c:pt>
                <c:pt idx="3">
                  <c:v>3.03030303030303E-2</c:v>
                </c:pt>
                <c:pt idx="4">
                  <c:v>4.0404040404040401E-2</c:v>
                </c:pt>
                <c:pt idx="5">
                  <c:v>5.0505050505050497E-2</c:v>
                </c:pt>
                <c:pt idx="6">
                  <c:v>6.0606060606060601E-2</c:v>
                </c:pt>
                <c:pt idx="7">
                  <c:v>7.0707070707070704E-2</c:v>
                </c:pt>
                <c:pt idx="8">
                  <c:v>8.0808080808080801E-2</c:v>
                </c:pt>
                <c:pt idx="9">
                  <c:v>9.0909090909090898E-2</c:v>
                </c:pt>
                <c:pt idx="10">
                  <c:v>0.10101010101010099</c:v>
                </c:pt>
                <c:pt idx="11">
                  <c:v>0.11111111111111099</c:v>
                </c:pt>
                <c:pt idx="12">
                  <c:v>0.12121212121212099</c:v>
                </c:pt>
                <c:pt idx="13">
                  <c:v>0.13131313131313099</c:v>
                </c:pt>
                <c:pt idx="14">
                  <c:v>0.14141414141414099</c:v>
                </c:pt>
                <c:pt idx="15">
                  <c:v>0.15151515151515199</c:v>
                </c:pt>
                <c:pt idx="16">
                  <c:v>0.16161616161616199</c:v>
                </c:pt>
                <c:pt idx="17">
                  <c:v>0.17171717171717199</c:v>
                </c:pt>
                <c:pt idx="18">
                  <c:v>0.18181818181818199</c:v>
                </c:pt>
                <c:pt idx="19">
                  <c:v>0.19191919191919199</c:v>
                </c:pt>
                <c:pt idx="20">
                  <c:v>0.20202020202020199</c:v>
                </c:pt>
                <c:pt idx="21">
                  <c:v>0.21212121212121199</c:v>
                </c:pt>
                <c:pt idx="22">
                  <c:v>0.22222222222222199</c:v>
                </c:pt>
                <c:pt idx="23">
                  <c:v>0.23232323232323199</c:v>
                </c:pt>
                <c:pt idx="24">
                  <c:v>0.24242424242424199</c:v>
                </c:pt>
                <c:pt idx="25">
                  <c:v>0.25252525252525299</c:v>
                </c:pt>
                <c:pt idx="26">
                  <c:v>0.26262626262626299</c:v>
                </c:pt>
                <c:pt idx="27">
                  <c:v>0.27272727272727298</c:v>
                </c:pt>
                <c:pt idx="28">
                  <c:v>0.28282828282828298</c:v>
                </c:pt>
                <c:pt idx="29">
                  <c:v>0.29292929292929298</c:v>
                </c:pt>
                <c:pt idx="30">
                  <c:v>0.30303030303030298</c:v>
                </c:pt>
                <c:pt idx="31">
                  <c:v>0.31313131313131298</c:v>
                </c:pt>
                <c:pt idx="32">
                  <c:v>0.32323232323232298</c:v>
                </c:pt>
                <c:pt idx="33">
                  <c:v>0.33333333333333298</c:v>
                </c:pt>
                <c:pt idx="34">
                  <c:v>0.34343434343434298</c:v>
                </c:pt>
                <c:pt idx="35">
                  <c:v>0.35353535353535398</c:v>
                </c:pt>
                <c:pt idx="36">
                  <c:v>0.36363636363636398</c:v>
                </c:pt>
                <c:pt idx="37">
                  <c:v>0.37373737373737398</c:v>
                </c:pt>
                <c:pt idx="38">
                  <c:v>0.38383838383838398</c:v>
                </c:pt>
                <c:pt idx="39">
                  <c:v>0.39393939393939398</c:v>
                </c:pt>
                <c:pt idx="40">
                  <c:v>0.40404040404040398</c:v>
                </c:pt>
                <c:pt idx="41">
                  <c:v>0.41414141414141398</c:v>
                </c:pt>
                <c:pt idx="42">
                  <c:v>0.42424242424242398</c:v>
                </c:pt>
                <c:pt idx="43">
                  <c:v>0.43434343434343398</c:v>
                </c:pt>
                <c:pt idx="44">
                  <c:v>0.44444444444444398</c:v>
                </c:pt>
                <c:pt idx="45">
                  <c:v>0.45454545454545497</c:v>
                </c:pt>
                <c:pt idx="46">
                  <c:v>0.46464646464646497</c:v>
                </c:pt>
                <c:pt idx="47">
                  <c:v>0.47474747474747497</c:v>
                </c:pt>
                <c:pt idx="48">
                  <c:v>0.48484848484848497</c:v>
                </c:pt>
                <c:pt idx="49">
                  <c:v>0.49494949494949497</c:v>
                </c:pt>
                <c:pt idx="50">
                  <c:v>0.50505050505050497</c:v>
                </c:pt>
                <c:pt idx="51">
                  <c:v>0.51515151515151503</c:v>
                </c:pt>
                <c:pt idx="52">
                  <c:v>0.52525252525252497</c:v>
                </c:pt>
                <c:pt idx="53">
                  <c:v>0.53535353535353503</c:v>
                </c:pt>
                <c:pt idx="54">
                  <c:v>0.54545454545454497</c:v>
                </c:pt>
                <c:pt idx="55">
                  <c:v>0.55555555555555602</c:v>
                </c:pt>
                <c:pt idx="56">
                  <c:v>0.56565656565656597</c:v>
                </c:pt>
                <c:pt idx="57">
                  <c:v>0.57575757575757602</c:v>
                </c:pt>
                <c:pt idx="58">
                  <c:v>0.58585858585858597</c:v>
                </c:pt>
                <c:pt idx="59">
                  <c:v>0.59595959595959602</c:v>
                </c:pt>
                <c:pt idx="60">
                  <c:v>0.60606060606060597</c:v>
                </c:pt>
                <c:pt idx="61">
                  <c:v>0.61616161616161602</c:v>
                </c:pt>
                <c:pt idx="62">
                  <c:v>0.62626262626262597</c:v>
                </c:pt>
                <c:pt idx="63">
                  <c:v>0.63636363636363602</c:v>
                </c:pt>
                <c:pt idx="64">
                  <c:v>0.64646464646464696</c:v>
                </c:pt>
                <c:pt idx="65">
                  <c:v>0.65656565656565702</c:v>
                </c:pt>
                <c:pt idx="66">
                  <c:v>0.66666666666666696</c:v>
                </c:pt>
                <c:pt idx="67">
                  <c:v>0.67676767676767702</c:v>
                </c:pt>
                <c:pt idx="68">
                  <c:v>0.68686868686868696</c:v>
                </c:pt>
                <c:pt idx="69">
                  <c:v>0.69696969696969702</c:v>
                </c:pt>
                <c:pt idx="70">
                  <c:v>0.70707070707070696</c:v>
                </c:pt>
                <c:pt idx="71">
                  <c:v>0.71717171717171702</c:v>
                </c:pt>
                <c:pt idx="72">
                  <c:v>0.72727272727272696</c:v>
                </c:pt>
                <c:pt idx="73">
                  <c:v>0.73737373737373701</c:v>
                </c:pt>
                <c:pt idx="74">
                  <c:v>0.74747474747474796</c:v>
                </c:pt>
                <c:pt idx="75">
                  <c:v>0.75757575757575801</c:v>
                </c:pt>
                <c:pt idx="76">
                  <c:v>0.76767676767676796</c:v>
                </c:pt>
                <c:pt idx="77">
                  <c:v>0.77777777777777801</c:v>
                </c:pt>
                <c:pt idx="78">
                  <c:v>0.78787878787878796</c:v>
                </c:pt>
                <c:pt idx="79">
                  <c:v>0.79797979797979801</c:v>
                </c:pt>
                <c:pt idx="80">
                  <c:v>0.80808080808080796</c:v>
                </c:pt>
                <c:pt idx="81">
                  <c:v>0.81818181818181801</c:v>
                </c:pt>
                <c:pt idx="82">
                  <c:v>0.82828282828282795</c:v>
                </c:pt>
                <c:pt idx="83">
                  <c:v>0.83838383838383801</c:v>
                </c:pt>
                <c:pt idx="84">
                  <c:v>0.84848484848484895</c:v>
                </c:pt>
                <c:pt idx="85">
                  <c:v>0.85858585858585901</c:v>
                </c:pt>
                <c:pt idx="86">
                  <c:v>0.86868686868686895</c:v>
                </c:pt>
                <c:pt idx="87">
                  <c:v>0.87878787878787901</c:v>
                </c:pt>
                <c:pt idx="88">
                  <c:v>0.88888888888888895</c:v>
                </c:pt>
                <c:pt idx="89">
                  <c:v>0.89898989898989901</c:v>
                </c:pt>
                <c:pt idx="90">
                  <c:v>0.90909090909090895</c:v>
                </c:pt>
                <c:pt idx="91">
                  <c:v>0.919191919191919</c:v>
                </c:pt>
                <c:pt idx="92">
                  <c:v>0.92929292929292895</c:v>
                </c:pt>
                <c:pt idx="93">
                  <c:v>0.939393939393939</c:v>
                </c:pt>
                <c:pt idx="94">
                  <c:v>0.94949494949494995</c:v>
                </c:pt>
                <c:pt idx="95">
                  <c:v>0.95959595959596</c:v>
                </c:pt>
                <c:pt idx="96">
                  <c:v>0.96969696969696995</c:v>
                </c:pt>
                <c:pt idx="97">
                  <c:v>0.97979797979798</c:v>
                </c:pt>
                <c:pt idx="98">
                  <c:v>0.98989898989898994</c:v>
                </c:pt>
                <c:pt idx="99">
                  <c:v>1</c:v>
                </c:pt>
              </c:numCache>
            </c:numRef>
          </c:xVal>
          <c:yVal>
            <c:numRef>
              <c:f>'BDS vs BDS'!$AO$2:$AO$101</c:f>
              <c:numCache>
                <c:formatCode>0.00</c:formatCode>
                <c:ptCount val="100"/>
                <c:pt idx="0">
                  <c:v>-7.0027823935483866</c:v>
                </c:pt>
                <c:pt idx="1">
                  <c:v>-7.0027823935483866</c:v>
                </c:pt>
                <c:pt idx="2">
                  <c:v>-1.9424174185332959</c:v>
                </c:pt>
                <c:pt idx="3">
                  <c:v>-3.7055004399833251</c:v>
                </c:pt>
                <c:pt idx="4">
                  <c:v>2.3660670834783559</c:v>
                </c:pt>
                <c:pt idx="5">
                  <c:v>-2.0144698520616657</c:v>
                </c:pt>
                <c:pt idx="6">
                  <c:v>0.22971490183476817</c:v>
                </c:pt>
                <c:pt idx="7">
                  <c:v>-0.7246218347966078</c:v>
                </c:pt>
                <c:pt idx="8">
                  <c:v>-1.44097201835325</c:v>
                </c:pt>
                <c:pt idx="9">
                  <c:v>-3.376361665046943</c:v>
                </c:pt>
                <c:pt idx="10">
                  <c:v>-2.4917089697048596</c:v>
                </c:pt>
                <c:pt idx="11">
                  <c:v>-3.3372359034030978</c:v>
                </c:pt>
                <c:pt idx="12">
                  <c:v>-0.86270729894135911</c:v>
                </c:pt>
                <c:pt idx="13">
                  <c:v>-0.58888190561333431</c:v>
                </c:pt>
                <c:pt idx="14">
                  <c:v>-0.55338368003003779</c:v>
                </c:pt>
                <c:pt idx="15">
                  <c:v>-1.0418197993249123</c:v>
                </c:pt>
                <c:pt idx="16">
                  <c:v>-2.080740349799953</c:v>
                </c:pt>
                <c:pt idx="17">
                  <c:v>-7.2309594529535843</c:v>
                </c:pt>
                <c:pt idx="18">
                  <c:v>-14.539953499276635</c:v>
                </c:pt>
                <c:pt idx="19">
                  <c:v>-11.741320415146674</c:v>
                </c:pt>
                <c:pt idx="20">
                  <c:v>-4.1114654729149152</c:v>
                </c:pt>
                <c:pt idx="21">
                  <c:v>-0.18217397576358962</c:v>
                </c:pt>
                <c:pt idx="22">
                  <c:v>-3.2539007174734706</c:v>
                </c:pt>
                <c:pt idx="23">
                  <c:v>-6.6445221928699993</c:v>
                </c:pt>
                <c:pt idx="24">
                  <c:v>-6.5886730918384728</c:v>
                </c:pt>
                <c:pt idx="25">
                  <c:v>-0.42510625498675836</c:v>
                </c:pt>
                <c:pt idx="26">
                  <c:v>13.403456899236744</c:v>
                </c:pt>
                <c:pt idx="27">
                  <c:v>21.048724072506729</c:v>
                </c:pt>
                <c:pt idx="28">
                  <c:v>22.520113647619837</c:v>
                </c:pt>
                <c:pt idx="29">
                  <c:v>23.581798672234981</c:v>
                </c:pt>
                <c:pt idx="30">
                  <c:v>9.1429071900668077</c:v>
                </c:pt>
                <c:pt idx="31">
                  <c:v>-12.089789503458405</c:v>
                </c:pt>
                <c:pt idx="32">
                  <c:v>-22.872109640159806</c:v>
                </c:pt>
                <c:pt idx="33">
                  <c:v>-28.000588232271866</c:v>
                </c:pt>
                <c:pt idx="34">
                  <c:v>-16.673832361334917</c:v>
                </c:pt>
                <c:pt idx="35">
                  <c:v>15.616613990648375</c:v>
                </c:pt>
                <c:pt idx="36">
                  <c:v>54.764065832786628</c:v>
                </c:pt>
                <c:pt idx="37">
                  <c:v>82.476610052248361</c:v>
                </c:pt>
                <c:pt idx="38">
                  <c:v>86.051363631611366</c:v>
                </c:pt>
                <c:pt idx="39">
                  <c:v>79.253375194498403</c:v>
                </c:pt>
                <c:pt idx="40">
                  <c:v>62.972861795546805</c:v>
                </c:pt>
                <c:pt idx="41">
                  <c:v>42.406492009086833</c:v>
                </c:pt>
                <c:pt idx="42">
                  <c:v>-3.0504662424000344</c:v>
                </c:pt>
                <c:pt idx="43">
                  <c:v>-40.331070884993323</c:v>
                </c:pt>
                <c:pt idx="44">
                  <c:v>-63.557251920241697</c:v>
                </c:pt>
                <c:pt idx="45">
                  <c:v>-44.255385625763438</c:v>
                </c:pt>
                <c:pt idx="46">
                  <c:v>38.259561168951677</c:v>
                </c:pt>
                <c:pt idx="47">
                  <c:v>88.890819496293261</c:v>
                </c:pt>
                <c:pt idx="48">
                  <c:v>57.79844867625502</c:v>
                </c:pt>
                <c:pt idx="49">
                  <c:v>11.482492104259791</c:v>
                </c:pt>
                <c:pt idx="50">
                  <c:v>-13.835306249503219</c:v>
                </c:pt>
                <c:pt idx="51">
                  <c:v>15.566993350543498</c:v>
                </c:pt>
                <c:pt idx="52">
                  <c:v>-58.296862829573229</c:v>
                </c:pt>
                <c:pt idx="53">
                  <c:v>-29.920745993941637</c:v>
                </c:pt>
                <c:pt idx="54">
                  <c:v>-22.272250251758351</c:v>
                </c:pt>
                <c:pt idx="55">
                  <c:v>-33.107035415993323</c:v>
                </c:pt>
                <c:pt idx="56">
                  <c:v>-40.093799071484</c:v>
                </c:pt>
                <c:pt idx="57">
                  <c:v>-55.735410332611423</c:v>
                </c:pt>
                <c:pt idx="58">
                  <c:v>-31.377244401351845</c:v>
                </c:pt>
                <c:pt idx="59">
                  <c:v>-19.736246760098084</c:v>
                </c:pt>
                <c:pt idx="60">
                  <c:v>-11.204994802716328</c:v>
                </c:pt>
                <c:pt idx="61">
                  <c:v>20.723521109003855</c:v>
                </c:pt>
                <c:pt idx="62">
                  <c:v>-9.4326257825581479</c:v>
                </c:pt>
                <c:pt idx="63">
                  <c:v>14.800316404940531</c:v>
                </c:pt>
                <c:pt idx="64">
                  <c:v>29.712516985646857</c:v>
                </c:pt>
                <c:pt idx="65">
                  <c:v>18.828848960400705</c:v>
                </c:pt>
                <c:pt idx="66">
                  <c:v>14.669441342824143</c:v>
                </c:pt>
                <c:pt idx="67">
                  <c:v>17.565365233679699</c:v>
                </c:pt>
                <c:pt idx="68">
                  <c:v>21.731239688291339</c:v>
                </c:pt>
                <c:pt idx="69">
                  <c:v>26.644951394040163</c:v>
                </c:pt>
                <c:pt idx="70">
                  <c:v>27.648918024471641</c:v>
                </c:pt>
                <c:pt idx="71">
                  <c:v>26.410274019349799</c:v>
                </c:pt>
                <c:pt idx="72">
                  <c:v>36.327354647893571</c:v>
                </c:pt>
                <c:pt idx="73">
                  <c:v>33.082879856014756</c:v>
                </c:pt>
                <c:pt idx="74">
                  <c:v>28.612087942425546</c:v>
                </c:pt>
                <c:pt idx="75">
                  <c:v>28.219321077014683</c:v>
                </c:pt>
                <c:pt idx="76">
                  <c:v>29.732364443713209</c:v>
                </c:pt>
                <c:pt idx="77">
                  <c:v>11.006932392031672</c:v>
                </c:pt>
                <c:pt idx="78">
                  <c:v>1.8348235823098094</c:v>
                </c:pt>
                <c:pt idx="79">
                  <c:v>20.176837471462136</c:v>
                </c:pt>
                <c:pt idx="80">
                  <c:v>6.9513017510081454</c:v>
                </c:pt>
                <c:pt idx="81">
                  <c:v>-10.486084787802838</c:v>
                </c:pt>
                <c:pt idx="82">
                  <c:v>-16.135164827144195</c:v>
                </c:pt>
                <c:pt idx="83">
                  <c:v>11.894781149530559</c:v>
                </c:pt>
                <c:pt idx="84">
                  <c:v>11.7345835387855</c:v>
                </c:pt>
                <c:pt idx="85">
                  <c:v>5.8073266887708996</c:v>
                </c:pt>
                <c:pt idx="86">
                  <c:v>-6.8897591001684759</c:v>
                </c:pt>
                <c:pt idx="87">
                  <c:v>-17.160939211714322</c:v>
                </c:pt>
                <c:pt idx="88">
                  <c:v>-15.858616143315544</c:v>
                </c:pt>
                <c:pt idx="89">
                  <c:v>-21.48465593814467</c:v>
                </c:pt>
                <c:pt idx="90">
                  <c:v>5.4673515449824208</c:v>
                </c:pt>
                <c:pt idx="91">
                  <c:v>23.52488392869509</c:v>
                </c:pt>
                <c:pt idx="92">
                  <c:v>-36.730198604948555</c:v>
                </c:pt>
                <c:pt idx="93">
                  <c:v>-49.761332044640881</c:v>
                </c:pt>
                <c:pt idx="94">
                  <c:v>-21.818826069979878</c:v>
                </c:pt>
                <c:pt idx="95">
                  <c:v>-58.35691944610835</c:v>
                </c:pt>
                <c:pt idx="96">
                  <c:v>-56.478527344533177</c:v>
                </c:pt>
                <c:pt idx="97">
                  <c:v>-73.686759933076701</c:v>
                </c:pt>
                <c:pt idx="98">
                  <c:v>-80.164578618111591</c:v>
                </c:pt>
                <c:pt idx="99">
                  <c:v>-80.164578618111591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F7A-4E70-A494-B89FD716A23E}"/>
            </c:ext>
          </c:extLst>
        </c:ser>
        <c:ser>
          <c:idx val="10"/>
          <c:order val="10"/>
          <c:tx>
            <c:strRef>
              <c:f>'BDS vs BDS'!$T$1</c:f>
              <c:strCache>
                <c:ptCount val="1"/>
                <c:pt idx="0">
                  <c:v>U10 diff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'BDS vs BDS'!$A$2:$A$101</c:f>
              <c:numCache>
                <c:formatCode>0.0</c:formatCode>
                <c:ptCount val="100"/>
                <c:pt idx="0">
                  <c:v>0</c:v>
                </c:pt>
                <c:pt idx="1">
                  <c:v>1.01010101010101E-2</c:v>
                </c:pt>
                <c:pt idx="2">
                  <c:v>2.02020202020202E-2</c:v>
                </c:pt>
                <c:pt idx="3">
                  <c:v>3.03030303030303E-2</c:v>
                </c:pt>
                <c:pt idx="4">
                  <c:v>4.0404040404040401E-2</c:v>
                </c:pt>
                <c:pt idx="5">
                  <c:v>5.0505050505050497E-2</c:v>
                </c:pt>
                <c:pt idx="6">
                  <c:v>6.0606060606060601E-2</c:v>
                </c:pt>
                <c:pt idx="7">
                  <c:v>7.0707070707070704E-2</c:v>
                </c:pt>
                <c:pt idx="8">
                  <c:v>8.0808080808080801E-2</c:v>
                </c:pt>
                <c:pt idx="9">
                  <c:v>9.0909090909090898E-2</c:v>
                </c:pt>
                <c:pt idx="10">
                  <c:v>0.10101010101010099</c:v>
                </c:pt>
                <c:pt idx="11">
                  <c:v>0.11111111111111099</c:v>
                </c:pt>
                <c:pt idx="12">
                  <c:v>0.12121212121212099</c:v>
                </c:pt>
                <c:pt idx="13">
                  <c:v>0.13131313131313099</c:v>
                </c:pt>
                <c:pt idx="14">
                  <c:v>0.14141414141414099</c:v>
                </c:pt>
                <c:pt idx="15">
                  <c:v>0.15151515151515199</c:v>
                </c:pt>
                <c:pt idx="16">
                  <c:v>0.16161616161616199</c:v>
                </c:pt>
                <c:pt idx="17">
                  <c:v>0.17171717171717199</c:v>
                </c:pt>
                <c:pt idx="18">
                  <c:v>0.18181818181818199</c:v>
                </c:pt>
                <c:pt idx="19">
                  <c:v>0.19191919191919199</c:v>
                </c:pt>
                <c:pt idx="20">
                  <c:v>0.20202020202020199</c:v>
                </c:pt>
                <c:pt idx="21">
                  <c:v>0.21212121212121199</c:v>
                </c:pt>
                <c:pt idx="22">
                  <c:v>0.22222222222222199</c:v>
                </c:pt>
                <c:pt idx="23">
                  <c:v>0.23232323232323199</c:v>
                </c:pt>
                <c:pt idx="24">
                  <c:v>0.24242424242424199</c:v>
                </c:pt>
                <c:pt idx="25">
                  <c:v>0.25252525252525299</c:v>
                </c:pt>
                <c:pt idx="26">
                  <c:v>0.26262626262626299</c:v>
                </c:pt>
                <c:pt idx="27">
                  <c:v>0.27272727272727298</c:v>
                </c:pt>
                <c:pt idx="28">
                  <c:v>0.28282828282828298</c:v>
                </c:pt>
                <c:pt idx="29">
                  <c:v>0.29292929292929298</c:v>
                </c:pt>
                <c:pt idx="30">
                  <c:v>0.30303030303030298</c:v>
                </c:pt>
                <c:pt idx="31">
                  <c:v>0.31313131313131298</c:v>
                </c:pt>
                <c:pt idx="32">
                  <c:v>0.32323232323232298</c:v>
                </c:pt>
                <c:pt idx="33">
                  <c:v>0.33333333333333298</c:v>
                </c:pt>
                <c:pt idx="34">
                  <c:v>0.34343434343434298</c:v>
                </c:pt>
                <c:pt idx="35">
                  <c:v>0.35353535353535398</c:v>
                </c:pt>
                <c:pt idx="36">
                  <c:v>0.36363636363636398</c:v>
                </c:pt>
                <c:pt idx="37">
                  <c:v>0.37373737373737398</c:v>
                </c:pt>
                <c:pt idx="38">
                  <c:v>0.38383838383838398</c:v>
                </c:pt>
                <c:pt idx="39">
                  <c:v>0.39393939393939398</c:v>
                </c:pt>
                <c:pt idx="40">
                  <c:v>0.40404040404040398</c:v>
                </c:pt>
                <c:pt idx="41">
                  <c:v>0.41414141414141398</c:v>
                </c:pt>
                <c:pt idx="42">
                  <c:v>0.42424242424242398</c:v>
                </c:pt>
                <c:pt idx="43">
                  <c:v>0.43434343434343398</c:v>
                </c:pt>
                <c:pt idx="44">
                  <c:v>0.44444444444444398</c:v>
                </c:pt>
                <c:pt idx="45">
                  <c:v>0.45454545454545497</c:v>
                </c:pt>
                <c:pt idx="46">
                  <c:v>0.46464646464646497</c:v>
                </c:pt>
                <c:pt idx="47">
                  <c:v>0.47474747474747497</c:v>
                </c:pt>
                <c:pt idx="48">
                  <c:v>0.48484848484848497</c:v>
                </c:pt>
                <c:pt idx="49">
                  <c:v>0.49494949494949497</c:v>
                </c:pt>
                <c:pt idx="50">
                  <c:v>0.50505050505050497</c:v>
                </c:pt>
                <c:pt idx="51">
                  <c:v>0.51515151515151503</c:v>
                </c:pt>
                <c:pt idx="52">
                  <c:v>0.52525252525252497</c:v>
                </c:pt>
                <c:pt idx="53">
                  <c:v>0.53535353535353503</c:v>
                </c:pt>
                <c:pt idx="54">
                  <c:v>0.54545454545454497</c:v>
                </c:pt>
                <c:pt idx="55">
                  <c:v>0.55555555555555602</c:v>
                </c:pt>
                <c:pt idx="56">
                  <c:v>0.56565656565656597</c:v>
                </c:pt>
                <c:pt idx="57">
                  <c:v>0.57575757575757602</c:v>
                </c:pt>
                <c:pt idx="58">
                  <c:v>0.58585858585858597</c:v>
                </c:pt>
                <c:pt idx="59">
                  <c:v>0.59595959595959602</c:v>
                </c:pt>
                <c:pt idx="60">
                  <c:v>0.60606060606060597</c:v>
                </c:pt>
                <c:pt idx="61">
                  <c:v>0.61616161616161602</c:v>
                </c:pt>
                <c:pt idx="62">
                  <c:v>0.62626262626262597</c:v>
                </c:pt>
                <c:pt idx="63">
                  <c:v>0.63636363636363602</c:v>
                </c:pt>
                <c:pt idx="64">
                  <c:v>0.64646464646464696</c:v>
                </c:pt>
                <c:pt idx="65">
                  <c:v>0.65656565656565702</c:v>
                </c:pt>
                <c:pt idx="66">
                  <c:v>0.66666666666666696</c:v>
                </c:pt>
                <c:pt idx="67">
                  <c:v>0.67676767676767702</c:v>
                </c:pt>
                <c:pt idx="68">
                  <c:v>0.68686868686868696</c:v>
                </c:pt>
                <c:pt idx="69">
                  <c:v>0.69696969696969702</c:v>
                </c:pt>
                <c:pt idx="70">
                  <c:v>0.70707070707070696</c:v>
                </c:pt>
                <c:pt idx="71">
                  <c:v>0.71717171717171702</c:v>
                </c:pt>
                <c:pt idx="72">
                  <c:v>0.72727272727272696</c:v>
                </c:pt>
                <c:pt idx="73">
                  <c:v>0.73737373737373701</c:v>
                </c:pt>
                <c:pt idx="74">
                  <c:v>0.74747474747474796</c:v>
                </c:pt>
                <c:pt idx="75">
                  <c:v>0.75757575757575801</c:v>
                </c:pt>
                <c:pt idx="76">
                  <c:v>0.76767676767676796</c:v>
                </c:pt>
                <c:pt idx="77">
                  <c:v>0.77777777777777801</c:v>
                </c:pt>
                <c:pt idx="78">
                  <c:v>0.78787878787878796</c:v>
                </c:pt>
                <c:pt idx="79">
                  <c:v>0.79797979797979801</c:v>
                </c:pt>
                <c:pt idx="80">
                  <c:v>0.80808080808080796</c:v>
                </c:pt>
                <c:pt idx="81">
                  <c:v>0.81818181818181801</c:v>
                </c:pt>
                <c:pt idx="82">
                  <c:v>0.82828282828282795</c:v>
                </c:pt>
                <c:pt idx="83">
                  <c:v>0.83838383838383801</c:v>
                </c:pt>
                <c:pt idx="84">
                  <c:v>0.84848484848484895</c:v>
                </c:pt>
                <c:pt idx="85">
                  <c:v>0.85858585858585901</c:v>
                </c:pt>
                <c:pt idx="86">
                  <c:v>0.86868686868686895</c:v>
                </c:pt>
                <c:pt idx="87">
                  <c:v>0.87878787878787901</c:v>
                </c:pt>
                <c:pt idx="88">
                  <c:v>0.88888888888888895</c:v>
                </c:pt>
                <c:pt idx="89">
                  <c:v>0.89898989898989901</c:v>
                </c:pt>
                <c:pt idx="90">
                  <c:v>0.90909090909090895</c:v>
                </c:pt>
                <c:pt idx="91">
                  <c:v>0.919191919191919</c:v>
                </c:pt>
                <c:pt idx="92">
                  <c:v>0.92929292929292895</c:v>
                </c:pt>
                <c:pt idx="93">
                  <c:v>0.939393939393939</c:v>
                </c:pt>
                <c:pt idx="94">
                  <c:v>0.94949494949494995</c:v>
                </c:pt>
                <c:pt idx="95">
                  <c:v>0.95959595959596</c:v>
                </c:pt>
                <c:pt idx="96">
                  <c:v>0.96969696969696995</c:v>
                </c:pt>
                <c:pt idx="97">
                  <c:v>0.97979797979798</c:v>
                </c:pt>
                <c:pt idx="98">
                  <c:v>0.98989898989898994</c:v>
                </c:pt>
                <c:pt idx="99">
                  <c:v>1</c:v>
                </c:pt>
              </c:numCache>
            </c:numRef>
          </c:xVal>
          <c:yVal>
            <c:numRef>
              <c:f>'BDS vs BDS'!$AP$2:$AP$101</c:f>
              <c:numCache>
                <c:formatCode>0.00</c:formatCode>
                <c:ptCount val="100"/>
                <c:pt idx="0">
                  <c:v>-26.717979201748449</c:v>
                </c:pt>
                <c:pt idx="1">
                  <c:v>-26.717979201748449</c:v>
                </c:pt>
                <c:pt idx="2">
                  <c:v>-34.654314888773342</c:v>
                </c:pt>
                <c:pt idx="3">
                  <c:v>-44.66182406166331</c:v>
                </c:pt>
                <c:pt idx="4">
                  <c:v>-44.430709099491423</c:v>
                </c:pt>
                <c:pt idx="5">
                  <c:v>-49.114421826891657</c:v>
                </c:pt>
                <c:pt idx="6">
                  <c:v>-49.486739383445183</c:v>
                </c:pt>
                <c:pt idx="7">
                  <c:v>-49.373142291656677</c:v>
                </c:pt>
                <c:pt idx="8">
                  <c:v>-47.084383524573241</c:v>
                </c:pt>
                <c:pt idx="9">
                  <c:v>-46.571008531126836</c:v>
                </c:pt>
                <c:pt idx="10">
                  <c:v>-45.569428284574997</c:v>
                </c:pt>
                <c:pt idx="11">
                  <c:v>-43.556327438753215</c:v>
                </c:pt>
                <c:pt idx="12">
                  <c:v>-40.215802827531434</c:v>
                </c:pt>
                <c:pt idx="13">
                  <c:v>-36.42927196458345</c:v>
                </c:pt>
                <c:pt idx="14">
                  <c:v>-38.154876774930017</c:v>
                </c:pt>
                <c:pt idx="15">
                  <c:v>-40.285915924464916</c:v>
                </c:pt>
                <c:pt idx="16">
                  <c:v>-37.389587967959869</c:v>
                </c:pt>
                <c:pt idx="17">
                  <c:v>-38.384628610933532</c:v>
                </c:pt>
                <c:pt idx="18">
                  <c:v>-35.59612595456656</c:v>
                </c:pt>
                <c:pt idx="19">
                  <c:v>-33.284618300186594</c:v>
                </c:pt>
                <c:pt idx="20">
                  <c:v>-33.250114303924875</c:v>
                </c:pt>
                <c:pt idx="21">
                  <c:v>-34.708294080753376</c:v>
                </c:pt>
                <c:pt idx="22">
                  <c:v>-33.985227928463473</c:v>
                </c:pt>
                <c:pt idx="23">
                  <c:v>-36.413836898240106</c:v>
                </c:pt>
                <c:pt idx="24">
                  <c:v>-32.924489357878429</c:v>
                </c:pt>
                <c:pt idx="25">
                  <c:v>-30.151043634516554</c:v>
                </c:pt>
                <c:pt idx="26">
                  <c:v>-28.391752317313149</c:v>
                </c:pt>
                <c:pt idx="27">
                  <c:v>-23.18367497259328</c:v>
                </c:pt>
                <c:pt idx="28">
                  <c:v>-13.669620549370165</c:v>
                </c:pt>
                <c:pt idx="29">
                  <c:v>-10.620296850464911</c:v>
                </c:pt>
                <c:pt idx="30">
                  <c:v>-19.008990262333327</c:v>
                </c:pt>
                <c:pt idx="31">
                  <c:v>-30.510137651298464</c:v>
                </c:pt>
                <c:pt idx="32">
                  <c:v>-50.75356383674989</c:v>
                </c:pt>
                <c:pt idx="33">
                  <c:v>-66.057732744841815</c:v>
                </c:pt>
                <c:pt idx="34">
                  <c:v>-60.986344847864757</c:v>
                </c:pt>
                <c:pt idx="35">
                  <c:v>-43.152073732551571</c:v>
                </c:pt>
                <c:pt idx="36">
                  <c:v>-29.8950638468134</c:v>
                </c:pt>
                <c:pt idx="37">
                  <c:v>-7.4266445589116756</c:v>
                </c:pt>
                <c:pt idx="38">
                  <c:v>-12.304721166958643</c:v>
                </c:pt>
                <c:pt idx="39">
                  <c:v>-9.0673142565617582</c:v>
                </c:pt>
                <c:pt idx="40">
                  <c:v>-19.149053766863062</c:v>
                </c:pt>
                <c:pt idx="41">
                  <c:v>-46.725328472003184</c:v>
                </c:pt>
                <c:pt idx="42">
                  <c:v>-116.9363660184099</c:v>
                </c:pt>
                <c:pt idx="43">
                  <c:v>-111.76402742110326</c:v>
                </c:pt>
                <c:pt idx="44">
                  <c:v>-45.825272558691722</c:v>
                </c:pt>
                <c:pt idx="45">
                  <c:v>6.9838197930364458</c:v>
                </c:pt>
                <c:pt idx="46">
                  <c:v>58.774537827311633</c:v>
                </c:pt>
                <c:pt idx="47">
                  <c:v>76.005062084793281</c:v>
                </c:pt>
                <c:pt idx="48">
                  <c:v>45.653764448665015</c:v>
                </c:pt>
                <c:pt idx="49">
                  <c:v>70.987279376599872</c:v>
                </c:pt>
                <c:pt idx="50">
                  <c:v>-14.705315178193359</c:v>
                </c:pt>
                <c:pt idx="51">
                  <c:v>28.264105156833466</c:v>
                </c:pt>
                <c:pt idx="52">
                  <c:v>-13.047197613873323</c:v>
                </c:pt>
                <c:pt idx="53">
                  <c:v>-20.084012246041539</c:v>
                </c:pt>
                <c:pt idx="54">
                  <c:v>10.820215659341557</c:v>
                </c:pt>
                <c:pt idx="55">
                  <c:v>3.854798515696757</c:v>
                </c:pt>
                <c:pt idx="56">
                  <c:v>-2.6039277469940316</c:v>
                </c:pt>
                <c:pt idx="57">
                  <c:v>-10.457752694825331</c:v>
                </c:pt>
                <c:pt idx="58">
                  <c:v>-33.75663506476576</c:v>
                </c:pt>
                <c:pt idx="59">
                  <c:v>-33.784072616586059</c:v>
                </c:pt>
                <c:pt idx="60">
                  <c:v>-8.5401531676762943</c:v>
                </c:pt>
                <c:pt idx="61">
                  <c:v>23.675558535603727</c:v>
                </c:pt>
                <c:pt idx="62">
                  <c:v>47.695848693388939</c:v>
                </c:pt>
                <c:pt idx="63">
                  <c:v>64.851454174740525</c:v>
                </c:pt>
                <c:pt idx="64">
                  <c:v>65.276681895276965</c:v>
                </c:pt>
                <c:pt idx="65">
                  <c:v>51.637198804800732</c:v>
                </c:pt>
                <c:pt idx="66">
                  <c:v>35.327567797014012</c:v>
                </c:pt>
                <c:pt idx="67">
                  <c:v>27.7756206840196</c:v>
                </c:pt>
                <c:pt idx="68">
                  <c:v>27.464348438331513</c:v>
                </c:pt>
                <c:pt idx="69">
                  <c:v>24.438256849590061</c:v>
                </c:pt>
                <c:pt idx="70">
                  <c:v>24.703246314621538</c:v>
                </c:pt>
                <c:pt idx="71">
                  <c:v>26.227078844669904</c:v>
                </c:pt>
                <c:pt idx="72">
                  <c:v>33.872795629143639</c:v>
                </c:pt>
                <c:pt idx="73">
                  <c:v>30.192998363534684</c:v>
                </c:pt>
                <c:pt idx="74">
                  <c:v>24.996835002265584</c:v>
                </c:pt>
                <c:pt idx="75">
                  <c:v>24.010451520584638</c:v>
                </c:pt>
                <c:pt idx="76">
                  <c:v>0.7903296140831344</c:v>
                </c:pt>
                <c:pt idx="77">
                  <c:v>12.571332903821599</c:v>
                </c:pt>
                <c:pt idx="78">
                  <c:v>22.180259265069822</c:v>
                </c:pt>
                <c:pt idx="79">
                  <c:v>12.640971992112213</c:v>
                </c:pt>
                <c:pt idx="80">
                  <c:v>-20.222253816919874</c:v>
                </c:pt>
                <c:pt idx="81">
                  <c:v>-12.126890475904816</c:v>
                </c:pt>
                <c:pt idx="82">
                  <c:v>3.9076855572758404</c:v>
                </c:pt>
                <c:pt idx="83">
                  <c:v>-3.3927124160793483</c:v>
                </c:pt>
                <c:pt idx="84">
                  <c:v>-5.363837684494456</c:v>
                </c:pt>
                <c:pt idx="85">
                  <c:v>-14.029630579800028</c:v>
                </c:pt>
                <c:pt idx="86">
                  <c:v>-17.4627768497744</c:v>
                </c:pt>
                <c:pt idx="87">
                  <c:v>-26.834711304173311</c:v>
                </c:pt>
                <c:pt idx="88">
                  <c:v>-22.857389794807546</c:v>
                </c:pt>
                <c:pt idx="89">
                  <c:v>-22.929101016033655</c:v>
                </c:pt>
                <c:pt idx="90">
                  <c:v>-19.352576145697526</c:v>
                </c:pt>
                <c:pt idx="91">
                  <c:v>-18.861693361489984</c:v>
                </c:pt>
                <c:pt idx="92">
                  <c:v>-29.03566132285448</c:v>
                </c:pt>
                <c:pt idx="93">
                  <c:v>-29.818878534029864</c:v>
                </c:pt>
                <c:pt idx="94">
                  <c:v>-33.167904890619866</c:v>
                </c:pt>
                <c:pt idx="95">
                  <c:v>-30.548357594438357</c:v>
                </c:pt>
                <c:pt idx="96">
                  <c:v>-22.09447912816313</c:v>
                </c:pt>
                <c:pt idx="97">
                  <c:v>-10.367698646186682</c:v>
                </c:pt>
                <c:pt idx="98">
                  <c:v>16.482384299048363</c:v>
                </c:pt>
                <c:pt idx="99">
                  <c:v>16.482384299048363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F7A-4E70-A494-B89FD716A23E}"/>
            </c:ext>
          </c:extLst>
        </c:ser>
        <c:ser>
          <c:idx val="11"/>
          <c:order val="11"/>
          <c:tx>
            <c:strRef>
              <c:f>'BDS vs BDS'!$U$1</c:f>
              <c:strCache>
                <c:ptCount val="1"/>
                <c:pt idx="0">
                  <c:v>U11 diff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'BDS vs BDS'!$A$2:$A$101</c:f>
              <c:numCache>
                <c:formatCode>0.0</c:formatCode>
                <c:ptCount val="100"/>
                <c:pt idx="0">
                  <c:v>0</c:v>
                </c:pt>
                <c:pt idx="1">
                  <c:v>1.01010101010101E-2</c:v>
                </c:pt>
                <c:pt idx="2">
                  <c:v>2.02020202020202E-2</c:v>
                </c:pt>
                <c:pt idx="3">
                  <c:v>3.03030303030303E-2</c:v>
                </c:pt>
                <c:pt idx="4">
                  <c:v>4.0404040404040401E-2</c:v>
                </c:pt>
                <c:pt idx="5">
                  <c:v>5.0505050505050497E-2</c:v>
                </c:pt>
                <c:pt idx="6">
                  <c:v>6.0606060606060601E-2</c:v>
                </c:pt>
                <c:pt idx="7">
                  <c:v>7.0707070707070704E-2</c:v>
                </c:pt>
                <c:pt idx="8">
                  <c:v>8.0808080808080801E-2</c:v>
                </c:pt>
                <c:pt idx="9">
                  <c:v>9.0909090909090898E-2</c:v>
                </c:pt>
                <c:pt idx="10">
                  <c:v>0.10101010101010099</c:v>
                </c:pt>
                <c:pt idx="11">
                  <c:v>0.11111111111111099</c:v>
                </c:pt>
                <c:pt idx="12">
                  <c:v>0.12121212121212099</c:v>
                </c:pt>
                <c:pt idx="13">
                  <c:v>0.13131313131313099</c:v>
                </c:pt>
                <c:pt idx="14">
                  <c:v>0.14141414141414099</c:v>
                </c:pt>
                <c:pt idx="15">
                  <c:v>0.15151515151515199</c:v>
                </c:pt>
                <c:pt idx="16">
                  <c:v>0.16161616161616199</c:v>
                </c:pt>
                <c:pt idx="17">
                  <c:v>0.17171717171717199</c:v>
                </c:pt>
                <c:pt idx="18">
                  <c:v>0.18181818181818199</c:v>
                </c:pt>
                <c:pt idx="19">
                  <c:v>0.19191919191919199</c:v>
                </c:pt>
                <c:pt idx="20">
                  <c:v>0.20202020202020199</c:v>
                </c:pt>
                <c:pt idx="21">
                  <c:v>0.21212121212121199</c:v>
                </c:pt>
                <c:pt idx="22">
                  <c:v>0.22222222222222199</c:v>
                </c:pt>
                <c:pt idx="23">
                  <c:v>0.23232323232323199</c:v>
                </c:pt>
                <c:pt idx="24">
                  <c:v>0.24242424242424199</c:v>
                </c:pt>
                <c:pt idx="25">
                  <c:v>0.25252525252525299</c:v>
                </c:pt>
                <c:pt idx="26">
                  <c:v>0.26262626262626299</c:v>
                </c:pt>
                <c:pt idx="27">
                  <c:v>0.27272727272727298</c:v>
                </c:pt>
                <c:pt idx="28">
                  <c:v>0.28282828282828298</c:v>
                </c:pt>
                <c:pt idx="29">
                  <c:v>0.29292929292929298</c:v>
                </c:pt>
                <c:pt idx="30">
                  <c:v>0.30303030303030298</c:v>
                </c:pt>
                <c:pt idx="31">
                  <c:v>0.31313131313131298</c:v>
                </c:pt>
                <c:pt idx="32">
                  <c:v>0.32323232323232298</c:v>
                </c:pt>
                <c:pt idx="33">
                  <c:v>0.33333333333333298</c:v>
                </c:pt>
                <c:pt idx="34">
                  <c:v>0.34343434343434298</c:v>
                </c:pt>
                <c:pt idx="35">
                  <c:v>0.35353535353535398</c:v>
                </c:pt>
                <c:pt idx="36">
                  <c:v>0.36363636363636398</c:v>
                </c:pt>
                <c:pt idx="37">
                  <c:v>0.37373737373737398</c:v>
                </c:pt>
                <c:pt idx="38">
                  <c:v>0.38383838383838398</c:v>
                </c:pt>
                <c:pt idx="39">
                  <c:v>0.39393939393939398</c:v>
                </c:pt>
                <c:pt idx="40">
                  <c:v>0.40404040404040398</c:v>
                </c:pt>
                <c:pt idx="41">
                  <c:v>0.41414141414141398</c:v>
                </c:pt>
                <c:pt idx="42">
                  <c:v>0.42424242424242398</c:v>
                </c:pt>
                <c:pt idx="43">
                  <c:v>0.43434343434343398</c:v>
                </c:pt>
                <c:pt idx="44">
                  <c:v>0.44444444444444398</c:v>
                </c:pt>
                <c:pt idx="45">
                  <c:v>0.45454545454545497</c:v>
                </c:pt>
                <c:pt idx="46">
                  <c:v>0.46464646464646497</c:v>
                </c:pt>
                <c:pt idx="47">
                  <c:v>0.47474747474747497</c:v>
                </c:pt>
                <c:pt idx="48">
                  <c:v>0.48484848484848497</c:v>
                </c:pt>
                <c:pt idx="49">
                  <c:v>0.49494949494949497</c:v>
                </c:pt>
                <c:pt idx="50">
                  <c:v>0.50505050505050497</c:v>
                </c:pt>
                <c:pt idx="51">
                  <c:v>0.51515151515151503</c:v>
                </c:pt>
                <c:pt idx="52">
                  <c:v>0.52525252525252497</c:v>
                </c:pt>
                <c:pt idx="53">
                  <c:v>0.53535353535353503</c:v>
                </c:pt>
                <c:pt idx="54">
                  <c:v>0.54545454545454497</c:v>
                </c:pt>
                <c:pt idx="55">
                  <c:v>0.55555555555555602</c:v>
                </c:pt>
                <c:pt idx="56">
                  <c:v>0.56565656565656597</c:v>
                </c:pt>
                <c:pt idx="57">
                  <c:v>0.57575757575757602</c:v>
                </c:pt>
                <c:pt idx="58">
                  <c:v>0.58585858585858597</c:v>
                </c:pt>
                <c:pt idx="59">
                  <c:v>0.59595959595959602</c:v>
                </c:pt>
                <c:pt idx="60">
                  <c:v>0.60606060606060597</c:v>
                </c:pt>
                <c:pt idx="61">
                  <c:v>0.61616161616161602</c:v>
                </c:pt>
                <c:pt idx="62">
                  <c:v>0.62626262626262597</c:v>
                </c:pt>
                <c:pt idx="63">
                  <c:v>0.63636363636363602</c:v>
                </c:pt>
                <c:pt idx="64">
                  <c:v>0.64646464646464696</c:v>
                </c:pt>
                <c:pt idx="65">
                  <c:v>0.65656565656565702</c:v>
                </c:pt>
                <c:pt idx="66">
                  <c:v>0.66666666666666696</c:v>
                </c:pt>
                <c:pt idx="67">
                  <c:v>0.67676767676767702</c:v>
                </c:pt>
                <c:pt idx="68">
                  <c:v>0.68686868686868696</c:v>
                </c:pt>
                <c:pt idx="69">
                  <c:v>0.69696969696969702</c:v>
                </c:pt>
                <c:pt idx="70">
                  <c:v>0.70707070707070696</c:v>
                </c:pt>
                <c:pt idx="71">
                  <c:v>0.71717171717171702</c:v>
                </c:pt>
                <c:pt idx="72">
                  <c:v>0.72727272727272696</c:v>
                </c:pt>
                <c:pt idx="73">
                  <c:v>0.73737373737373701</c:v>
                </c:pt>
                <c:pt idx="74">
                  <c:v>0.74747474747474796</c:v>
                </c:pt>
                <c:pt idx="75">
                  <c:v>0.75757575757575801</c:v>
                </c:pt>
                <c:pt idx="76">
                  <c:v>0.76767676767676796</c:v>
                </c:pt>
                <c:pt idx="77">
                  <c:v>0.77777777777777801</c:v>
                </c:pt>
                <c:pt idx="78">
                  <c:v>0.78787878787878796</c:v>
                </c:pt>
                <c:pt idx="79">
                  <c:v>0.79797979797979801</c:v>
                </c:pt>
                <c:pt idx="80">
                  <c:v>0.80808080808080796</c:v>
                </c:pt>
                <c:pt idx="81">
                  <c:v>0.81818181818181801</c:v>
                </c:pt>
                <c:pt idx="82">
                  <c:v>0.82828282828282795</c:v>
                </c:pt>
                <c:pt idx="83">
                  <c:v>0.83838383838383801</c:v>
                </c:pt>
                <c:pt idx="84">
                  <c:v>0.84848484848484895</c:v>
                </c:pt>
                <c:pt idx="85">
                  <c:v>0.85858585858585901</c:v>
                </c:pt>
                <c:pt idx="86">
                  <c:v>0.86868686868686895</c:v>
                </c:pt>
                <c:pt idx="87">
                  <c:v>0.87878787878787901</c:v>
                </c:pt>
                <c:pt idx="88">
                  <c:v>0.88888888888888895</c:v>
                </c:pt>
                <c:pt idx="89">
                  <c:v>0.89898989898989901</c:v>
                </c:pt>
                <c:pt idx="90">
                  <c:v>0.90909090909090895</c:v>
                </c:pt>
                <c:pt idx="91">
                  <c:v>0.919191919191919</c:v>
                </c:pt>
                <c:pt idx="92">
                  <c:v>0.92929292929292895</c:v>
                </c:pt>
                <c:pt idx="93">
                  <c:v>0.939393939393939</c:v>
                </c:pt>
                <c:pt idx="94">
                  <c:v>0.94949494949494995</c:v>
                </c:pt>
                <c:pt idx="95">
                  <c:v>0.95959595959596</c:v>
                </c:pt>
                <c:pt idx="96">
                  <c:v>0.96969696969696995</c:v>
                </c:pt>
                <c:pt idx="97">
                  <c:v>0.97979797979798</c:v>
                </c:pt>
                <c:pt idx="98">
                  <c:v>0.98989898989898994</c:v>
                </c:pt>
                <c:pt idx="99">
                  <c:v>1</c:v>
                </c:pt>
              </c:numCache>
            </c:numRef>
          </c:xVal>
          <c:yVal>
            <c:numRef>
              <c:f>'BDS vs BDS'!$AQ$2:$AQ$101</c:f>
              <c:numCache>
                <c:formatCode>0.00</c:formatCode>
                <c:ptCount val="100"/>
                <c:pt idx="0">
                  <c:v>-18.74346277807831</c:v>
                </c:pt>
                <c:pt idx="1">
                  <c:v>-18.74346277807831</c:v>
                </c:pt>
                <c:pt idx="2">
                  <c:v>-12.829244158723213</c:v>
                </c:pt>
                <c:pt idx="3">
                  <c:v>-13.924780455573455</c:v>
                </c:pt>
                <c:pt idx="4">
                  <c:v>-7.3772451129616456</c:v>
                </c:pt>
                <c:pt idx="5">
                  <c:v>-9.1422021932114603</c:v>
                </c:pt>
                <c:pt idx="6">
                  <c:v>-6.0749152974351546</c:v>
                </c:pt>
                <c:pt idx="7">
                  <c:v>-6.4058427254665276</c:v>
                </c:pt>
                <c:pt idx="8">
                  <c:v>-9.4249069898232847</c:v>
                </c:pt>
                <c:pt idx="9">
                  <c:v>-11.277985483916837</c:v>
                </c:pt>
                <c:pt idx="10">
                  <c:v>-11.08709926687493</c:v>
                </c:pt>
                <c:pt idx="11">
                  <c:v>-12.204412215183083</c:v>
                </c:pt>
                <c:pt idx="12">
                  <c:v>-9.4916054928314679</c:v>
                </c:pt>
                <c:pt idx="13">
                  <c:v>-6.249213947453427</c:v>
                </c:pt>
                <c:pt idx="14">
                  <c:v>-4.8127263730000323</c:v>
                </c:pt>
                <c:pt idx="15">
                  <c:v>-6.9085043656250491</c:v>
                </c:pt>
                <c:pt idx="16">
                  <c:v>-6.3484076983600062</c:v>
                </c:pt>
                <c:pt idx="17">
                  <c:v>-2.2204562527933831</c:v>
                </c:pt>
                <c:pt idx="18">
                  <c:v>-4.1398579693466218</c:v>
                </c:pt>
                <c:pt idx="19">
                  <c:v>-7.8656574329068008</c:v>
                </c:pt>
                <c:pt idx="20">
                  <c:v>-12.988670826324778</c:v>
                </c:pt>
                <c:pt idx="21">
                  <c:v>-17.276189914053475</c:v>
                </c:pt>
                <c:pt idx="22">
                  <c:v>-20.074402123553455</c:v>
                </c:pt>
                <c:pt idx="23">
                  <c:v>-21.424086874470049</c:v>
                </c:pt>
                <c:pt idx="24">
                  <c:v>-18.163612573398495</c:v>
                </c:pt>
                <c:pt idx="25">
                  <c:v>-8.4197897075066521</c:v>
                </c:pt>
                <c:pt idx="26">
                  <c:v>0.41019211275693124</c:v>
                </c:pt>
                <c:pt idx="27">
                  <c:v>6.3058949036167178</c:v>
                </c:pt>
                <c:pt idx="28">
                  <c:v>9.9452513791597994</c:v>
                </c:pt>
                <c:pt idx="29">
                  <c:v>0.88579990034509137</c:v>
                </c:pt>
                <c:pt idx="30">
                  <c:v>-10.550638298733247</c:v>
                </c:pt>
                <c:pt idx="31">
                  <c:v>-25.933686589168474</c:v>
                </c:pt>
                <c:pt idx="32">
                  <c:v>-47.620159656469923</c:v>
                </c:pt>
                <c:pt idx="33">
                  <c:v>-60.191948855411738</c:v>
                </c:pt>
                <c:pt idx="34">
                  <c:v>-60.904042342734783</c:v>
                </c:pt>
                <c:pt idx="35">
                  <c:v>-45.575551493281409</c:v>
                </c:pt>
                <c:pt idx="36">
                  <c:v>-21.435112557093362</c:v>
                </c:pt>
                <c:pt idx="37">
                  <c:v>2.6382511578083268</c:v>
                </c:pt>
                <c:pt idx="38">
                  <c:v>4.7485870485913892</c:v>
                </c:pt>
                <c:pt idx="39">
                  <c:v>7.6197367413483335</c:v>
                </c:pt>
                <c:pt idx="40">
                  <c:v>-13.180127767833028</c:v>
                </c:pt>
                <c:pt idx="41">
                  <c:v>-29.258129597113339</c:v>
                </c:pt>
                <c:pt idx="42">
                  <c:v>-19.952701206869961</c:v>
                </c:pt>
                <c:pt idx="43">
                  <c:v>18.35387881438669</c:v>
                </c:pt>
                <c:pt idx="44">
                  <c:v>47.552156307518317</c:v>
                </c:pt>
                <c:pt idx="45">
                  <c:v>41.567411211766512</c:v>
                </c:pt>
                <c:pt idx="46">
                  <c:v>57.486042367701657</c:v>
                </c:pt>
                <c:pt idx="47">
                  <c:v>48.071898825913195</c:v>
                </c:pt>
                <c:pt idx="48">
                  <c:v>24.683110858845112</c:v>
                </c:pt>
                <c:pt idx="49">
                  <c:v>-60.003719321510061</c:v>
                </c:pt>
                <c:pt idx="50">
                  <c:v>8.5483893756768339</c:v>
                </c:pt>
                <c:pt idx="51">
                  <c:v>57.996793239993394</c:v>
                </c:pt>
                <c:pt idx="52">
                  <c:v>2.807800593816637</c:v>
                </c:pt>
                <c:pt idx="53">
                  <c:v>-46.174648143121658</c:v>
                </c:pt>
                <c:pt idx="54">
                  <c:v>-53.327902097588321</c:v>
                </c:pt>
                <c:pt idx="55">
                  <c:v>-65.645184563653288</c:v>
                </c:pt>
                <c:pt idx="56">
                  <c:v>-89.912052028121025</c:v>
                </c:pt>
                <c:pt idx="57">
                  <c:v>-71.35635654899545</c:v>
                </c:pt>
                <c:pt idx="58">
                  <c:v>-34.29401038825381</c:v>
                </c:pt>
                <c:pt idx="59">
                  <c:v>-14.239349977804068</c:v>
                </c:pt>
                <c:pt idx="60">
                  <c:v>-0.95320127476634298</c:v>
                </c:pt>
                <c:pt idx="61">
                  <c:v>21.733759907893841</c:v>
                </c:pt>
                <c:pt idx="62">
                  <c:v>37.166801473568853</c:v>
                </c:pt>
                <c:pt idx="63">
                  <c:v>39.766990694840501</c:v>
                </c:pt>
                <c:pt idx="64">
                  <c:v>45.290359975466913</c:v>
                </c:pt>
                <c:pt idx="65">
                  <c:v>34.804579529120815</c:v>
                </c:pt>
                <c:pt idx="66">
                  <c:v>25.84128294288405</c:v>
                </c:pt>
                <c:pt idx="67">
                  <c:v>30.102114158459585</c:v>
                </c:pt>
                <c:pt idx="68">
                  <c:v>-20.963246998170575</c:v>
                </c:pt>
                <c:pt idx="69">
                  <c:v>-15.879209077309838</c:v>
                </c:pt>
                <c:pt idx="70">
                  <c:v>-22.632177633768379</c:v>
                </c:pt>
                <c:pt idx="71">
                  <c:v>-27.188393659790108</c:v>
                </c:pt>
                <c:pt idx="72">
                  <c:v>-24.315679623142387</c:v>
                </c:pt>
                <c:pt idx="73">
                  <c:v>4.5350757091347305</c:v>
                </c:pt>
                <c:pt idx="74">
                  <c:v>-8.5153352192444345</c:v>
                </c:pt>
                <c:pt idx="75">
                  <c:v>17.179382590684554</c:v>
                </c:pt>
                <c:pt idx="76">
                  <c:v>50.313908640663044</c:v>
                </c:pt>
                <c:pt idx="77">
                  <c:v>31.772071804741586</c:v>
                </c:pt>
                <c:pt idx="78">
                  <c:v>60.182398197579801</c:v>
                </c:pt>
                <c:pt idx="79">
                  <c:v>70.830629402722138</c:v>
                </c:pt>
                <c:pt idx="80">
                  <c:v>71.01382643347813</c:v>
                </c:pt>
                <c:pt idx="81">
                  <c:v>60.987883197987117</c:v>
                </c:pt>
                <c:pt idx="82">
                  <c:v>45.048930808135879</c:v>
                </c:pt>
                <c:pt idx="83">
                  <c:v>34.499077537920698</c:v>
                </c:pt>
                <c:pt idx="84">
                  <c:v>29.397197246765586</c:v>
                </c:pt>
                <c:pt idx="85">
                  <c:v>23.282181129590867</c:v>
                </c:pt>
                <c:pt idx="86">
                  <c:v>27.408309504461613</c:v>
                </c:pt>
                <c:pt idx="87">
                  <c:v>26.229884814365619</c:v>
                </c:pt>
                <c:pt idx="88">
                  <c:v>41.205863394180483</c:v>
                </c:pt>
                <c:pt idx="89">
                  <c:v>39.579325233443228</c:v>
                </c:pt>
                <c:pt idx="90">
                  <c:v>30.226544062802532</c:v>
                </c:pt>
                <c:pt idx="91">
                  <c:v>25.703365979544969</c:v>
                </c:pt>
                <c:pt idx="92">
                  <c:v>17.891482601865391</c:v>
                </c:pt>
                <c:pt idx="93">
                  <c:v>-23.852649901909786</c:v>
                </c:pt>
                <c:pt idx="94">
                  <c:v>-74.294884642872944</c:v>
                </c:pt>
                <c:pt idx="95">
                  <c:v>-25.905639738598438</c:v>
                </c:pt>
                <c:pt idx="96">
                  <c:v>-80.35601352171318</c:v>
                </c:pt>
                <c:pt idx="97">
                  <c:v>-89.186773740366675</c:v>
                </c:pt>
                <c:pt idx="98">
                  <c:v>-67.689747620821663</c:v>
                </c:pt>
                <c:pt idx="99">
                  <c:v>-67.689747620821663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F7A-4E70-A494-B89FD716A23E}"/>
            </c:ext>
          </c:extLst>
        </c:ser>
        <c:ser>
          <c:idx val="12"/>
          <c:order val="12"/>
          <c:tx>
            <c:strRef>
              <c:f>'BDS vs BDS'!$V$1</c:f>
              <c:strCache>
                <c:ptCount val="1"/>
                <c:pt idx="0">
                  <c:v>U12 diff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'BDS vs BDS'!$A$2:$A$101</c:f>
              <c:numCache>
                <c:formatCode>0.0</c:formatCode>
                <c:ptCount val="100"/>
                <c:pt idx="0">
                  <c:v>0</c:v>
                </c:pt>
                <c:pt idx="1">
                  <c:v>1.01010101010101E-2</c:v>
                </c:pt>
                <c:pt idx="2">
                  <c:v>2.02020202020202E-2</c:v>
                </c:pt>
                <c:pt idx="3">
                  <c:v>3.03030303030303E-2</c:v>
                </c:pt>
                <c:pt idx="4">
                  <c:v>4.0404040404040401E-2</c:v>
                </c:pt>
                <c:pt idx="5">
                  <c:v>5.0505050505050497E-2</c:v>
                </c:pt>
                <c:pt idx="6">
                  <c:v>6.0606060606060601E-2</c:v>
                </c:pt>
                <c:pt idx="7">
                  <c:v>7.0707070707070704E-2</c:v>
                </c:pt>
                <c:pt idx="8">
                  <c:v>8.0808080808080801E-2</c:v>
                </c:pt>
                <c:pt idx="9">
                  <c:v>9.0909090909090898E-2</c:v>
                </c:pt>
                <c:pt idx="10">
                  <c:v>0.10101010101010099</c:v>
                </c:pt>
                <c:pt idx="11">
                  <c:v>0.11111111111111099</c:v>
                </c:pt>
                <c:pt idx="12">
                  <c:v>0.12121212121212099</c:v>
                </c:pt>
                <c:pt idx="13">
                  <c:v>0.13131313131313099</c:v>
                </c:pt>
                <c:pt idx="14">
                  <c:v>0.14141414141414099</c:v>
                </c:pt>
                <c:pt idx="15">
                  <c:v>0.15151515151515199</c:v>
                </c:pt>
                <c:pt idx="16">
                  <c:v>0.16161616161616199</c:v>
                </c:pt>
                <c:pt idx="17">
                  <c:v>0.17171717171717199</c:v>
                </c:pt>
                <c:pt idx="18">
                  <c:v>0.18181818181818199</c:v>
                </c:pt>
                <c:pt idx="19">
                  <c:v>0.19191919191919199</c:v>
                </c:pt>
                <c:pt idx="20">
                  <c:v>0.20202020202020199</c:v>
                </c:pt>
                <c:pt idx="21">
                  <c:v>0.21212121212121199</c:v>
                </c:pt>
                <c:pt idx="22">
                  <c:v>0.22222222222222199</c:v>
                </c:pt>
                <c:pt idx="23">
                  <c:v>0.23232323232323199</c:v>
                </c:pt>
                <c:pt idx="24">
                  <c:v>0.24242424242424199</c:v>
                </c:pt>
                <c:pt idx="25">
                  <c:v>0.25252525252525299</c:v>
                </c:pt>
                <c:pt idx="26">
                  <c:v>0.26262626262626299</c:v>
                </c:pt>
                <c:pt idx="27">
                  <c:v>0.27272727272727298</c:v>
                </c:pt>
                <c:pt idx="28">
                  <c:v>0.28282828282828298</c:v>
                </c:pt>
                <c:pt idx="29">
                  <c:v>0.29292929292929298</c:v>
                </c:pt>
                <c:pt idx="30">
                  <c:v>0.30303030303030298</c:v>
                </c:pt>
                <c:pt idx="31">
                  <c:v>0.31313131313131298</c:v>
                </c:pt>
                <c:pt idx="32">
                  <c:v>0.32323232323232298</c:v>
                </c:pt>
                <c:pt idx="33">
                  <c:v>0.33333333333333298</c:v>
                </c:pt>
                <c:pt idx="34">
                  <c:v>0.34343434343434298</c:v>
                </c:pt>
                <c:pt idx="35">
                  <c:v>0.35353535353535398</c:v>
                </c:pt>
                <c:pt idx="36">
                  <c:v>0.36363636363636398</c:v>
                </c:pt>
                <c:pt idx="37">
                  <c:v>0.37373737373737398</c:v>
                </c:pt>
                <c:pt idx="38">
                  <c:v>0.38383838383838398</c:v>
                </c:pt>
                <c:pt idx="39">
                  <c:v>0.39393939393939398</c:v>
                </c:pt>
                <c:pt idx="40">
                  <c:v>0.40404040404040398</c:v>
                </c:pt>
                <c:pt idx="41">
                  <c:v>0.41414141414141398</c:v>
                </c:pt>
                <c:pt idx="42">
                  <c:v>0.42424242424242398</c:v>
                </c:pt>
                <c:pt idx="43">
                  <c:v>0.43434343434343398</c:v>
                </c:pt>
                <c:pt idx="44">
                  <c:v>0.44444444444444398</c:v>
                </c:pt>
                <c:pt idx="45">
                  <c:v>0.45454545454545497</c:v>
                </c:pt>
                <c:pt idx="46">
                  <c:v>0.46464646464646497</c:v>
                </c:pt>
                <c:pt idx="47">
                  <c:v>0.47474747474747497</c:v>
                </c:pt>
                <c:pt idx="48">
                  <c:v>0.48484848484848497</c:v>
                </c:pt>
                <c:pt idx="49">
                  <c:v>0.49494949494949497</c:v>
                </c:pt>
                <c:pt idx="50">
                  <c:v>0.50505050505050497</c:v>
                </c:pt>
                <c:pt idx="51">
                  <c:v>0.51515151515151503</c:v>
                </c:pt>
                <c:pt idx="52">
                  <c:v>0.52525252525252497</c:v>
                </c:pt>
                <c:pt idx="53">
                  <c:v>0.53535353535353503</c:v>
                </c:pt>
                <c:pt idx="54">
                  <c:v>0.54545454545454497</c:v>
                </c:pt>
                <c:pt idx="55">
                  <c:v>0.55555555555555602</c:v>
                </c:pt>
                <c:pt idx="56">
                  <c:v>0.56565656565656597</c:v>
                </c:pt>
                <c:pt idx="57">
                  <c:v>0.57575757575757602</c:v>
                </c:pt>
                <c:pt idx="58">
                  <c:v>0.58585858585858597</c:v>
                </c:pt>
                <c:pt idx="59">
                  <c:v>0.59595959595959602</c:v>
                </c:pt>
                <c:pt idx="60">
                  <c:v>0.60606060606060597</c:v>
                </c:pt>
                <c:pt idx="61">
                  <c:v>0.61616161616161602</c:v>
                </c:pt>
                <c:pt idx="62">
                  <c:v>0.62626262626262597</c:v>
                </c:pt>
                <c:pt idx="63">
                  <c:v>0.63636363636363602</c:v>
                </c:pt>
                <c:pt idx="64">
                  <c:v>0.64646464646464696</c:v>
                </c:pt>
                <c:pt idx="65">
                  <c:v>0.65656565656565702</c:v>
                </c:pt>
                <c:pt idx="66">
                  <c:v>0.66666666666666696</c:v>
                </c:pt>
                <c:pt idx="67">
                  <c:v>0.67676767676767702</c:v>
                </c:pt>
                <c:pt idx="68">
                  <c:v>0.68686868686868696</c:v>
                </c:pt>
                <c:pt idx="69">
                  <c:v>0.69696969696969702</c:v>
                </c:pt>
                <c:pt idx="70">
                  <c:v>0.70707070707070696</c:v>
                </c:pt>
                <c:pt idx="71">
                  <c:v>0.71717171717171702</c:v>
                </c:pt>
                <c:pt idx="72">
                  <c:v>0.72727272727272696</c:v>
                </c:pt>
                <c:pt idx="73">
                  <c:v>0.73737373737373701</c:v>
                </c:pt>
                <c:pt idx="74">
                  <c:v>0.74747474747474796</c:v>
                </c:pt>
                <c:pt idx="75">
                  <c:v>0.75757575757575801</c:v>
                </c:pt>
                <c:pt idx="76">
                  <c:v>0.76767676767676796</c:v>
                </c:pt>
                <c:pt idx="77">
                  <c:v>0.77777777777777801</c:v>
                </c:pt>
                <c:pt idx="78">
                  <c:v>0.78787878787878796</c:v>
                </c:pt>
                <c:pt idx="79">
                  <c:v>0.79797979797979801</c:v>
                </c:pt>
                <c:pt idx="80">
                  <c:v>0.80808080808080796</c:v>
                </c:pt>
                <c:pt idx="81">
                  <c:v>0.81818181818181801</c:v>
                </c:pt>
                <c:pt idx="82">
                  <c:v>0.82828282828282795</c:v>
                </c:pt>
                <c:pt idx="83">
                  <c:v>0.83838383838383801</c:v>
                </c:pt>
                <c:pt idx="84">
                  <c:v>0.84848484848484895</c:v>
                </c:pt>
                <c:pt idx="85">
                  <c:v>0.85858585858585901</c:v>
                </c:pt>
                <c:pt idx="86">
                  <c:v>0.86868686868686895</c:v>
                </c:pt>
                <c:pt idx="87">
                  <c:v>0.87878787878787901</c:v>
                </c:pt>
                <c:pt idx="88">
                  <c:v>0.88888888888888895</c:v>
                </c:pt>
                <c:pt idx="89">
                  <c:v>0.89898989898989901</c:v>
                </c:pt>
                <c:pt idx="90">
                  <c:v>0.90909090909090895</c:v>
                </c:pt>
                <c:pt idx="91">
                  <c:v>0.919191919191919</c:v>
                </c:pt>
                <c:pt idx="92">
                  <c:v>0.92929292929292895</c:v>
                </c:pt>
                <c:pt idx="93">
                  <c:v>0.939393939393939</c:v>
                </c:pt>
                <c:pt idx="94">
                  <c:v>0.94949494949494995</c:v>
                </c:pt>
                <c:pt idx="95">
                  <c:v>0.95959595959596</c:v>
                </c:pt>
                <c:pt idx="96">
                  <c:v>0.96969696969696995</c:v>
                </c:pt>
                <c:pt idx="97">
                  <c:v>0.97979797979798</c:v>
                </c:pt>
                <c:pt idx="98">
                  <c:v>0.98989898989898994</c:v>
                </c:pt>
                <c:pt idx="99">
                  <c:v>1</c:v>
                </c:pt>
              </c:numCache>
            </c:numRef>
          </c:xVal>
          <c:yVal>
            <c:numRef>
              <c:f>'BDS vs BDS'!$AR$2:$AR$101</c:f>
              <c:numCache>
                <c:formatCode>0.00</c:formatCode>
                <c:ptCount val="100"/>
                <c:pt idx="0">
                  <c:v>24.580850211041479</c:v>
                </c:pt>
                <c:pt idx="1">
                  <c:v>24.580850211041479</c:v>
                </c:pt>
                <c:pt idx="2">
                  <c:v>22.362881766726787</c:v>
                </c:pt>
                <c:pt idx="3">
                  <c:v>20.122803895616698</c:v>
                </c:pt>
                <c:pt idx="4">
                  <c:v>22.550464848978436</c:v>
                </c:pt>
                <c:pt idx="5">
                  <c:v>19.184740591058471</c:v>
                </c:pt>
                <c:pt idx="6">
                  <c:v>18.415792025764858</c:v>
                </c:pt>
                <c:pt idx="7">
                  <c:v>16.115106537203474</c:v>
                </c:pt>
                <c:pt idx="8">
                  <c:v>13.550502455956803</c:v>
                </c:pt>
                <c:pt idx="9">
                  <c:v>10.884917590103214</c:v>
                </c:pt>
                <c:pt idx="10">
                  <c:v>11.81701906540502</c:v>
                </c:pt>
                <c:pt idx="11">
                  <c:v>10.467208412576838</c:v>
                </c:pt>
                <c:pt idx="12">
                  <c:v>9.8035326267586242</c:v>
                </c:pt>
                <c:pt idx="13">
                  <c:v>11.588087401036546</c:v>
                </c:pt>
                <c:pt idx="14">
                  <c:v>10.368962240399924</c:v>
                </c:pt>
                <c:pt idx="15">
                  <c:v>6.3996785198351063</c:v>
                </c:pt>
                <c:pt idx="16">
                  <c:v>4.1885875305599711</c:v>
                </c:pt>
                <c:pt idx="17">
                  <c:v>2.3961237663766042</c:v>
                </c:pt>
                <c:pt idx="18">
                  <c:v>2.0034730544334707</c:v>
                </c:pt>
                <c:pt idx="19">
                  <c:v>0.8567935775533897</c:v>
                </c:pt>
                <c:pt idx="20">
                  <c:v>-2.1958667260548737</c:v>
                </c:pt>
                <c:pt idx="21">
                  <c:v>-1.9893749999234842</c:v>
                </c:pt>
                <c:pt idx="22">
                  <c:v>-3.0787162426734085</c:v>
                </c:pt>
                <c:pt idx="23">
                  <c:v>-4.0642952163800601</c:v>
                </c:pt>
                <c:pt idx="24">
                  <c:v>-2.3510037312685199</c:v>
                </c:pt>
                <c:pt idx="25">
                  <c:v>0.3798300228734206</c:v>
                </c:pt>
                <c:pt idx="26">
                  <c:v>3.0343385479468452</c:v>
                </c:pt>
                <c:pt idx="27">
                  <c:v>5.3158605014566547</c:v>
                </c:pt>
                <c:pt idx="28">
                  <c:v>7.4477665432898448</c:v>
                </c:pt>
                <c:pt idx="29">
                  <c:v>4.1791754196949569</c:v>
                </c:pt>
                <c:pt idx="30">
                  <c:v>-1.809307757443321</c:v>
                </c:pt>
                <c:pt idx="31">
                  <c:v>-9.4551372235184772</c:v>
                </c:pt>
                <c:pt idx="32">
                  <c:v>-23.576177475790018</c:v>
                </c:pt>
                <c:pt idx="33">
                  <c:v>-37.171505682461884</c:v>
                </c:pt>
                <c:pt idx="34">
                  <c:v>-40.537365028294971</c:v>
                </c:pt>
                <c:pt idx="35">
                  <c:v>-35.194312448131541</c:v>
                </c:pt>
                <c:pt idx="36">
                  <c:v>-17.617027191253328</c:v>
                </c:pt>
                <c:pt idx="37">
                  <c:v>-0.8948851133716289</c:v>
                </c:pt>
                <c:pt idx="38">
                  <c:v>4.4119147239214271</c:v>
                </c:pt>
                <c:pt idx="39">
                  <c:v>2.5933690548083632</c:v>
                </c:pt>
                <c:pt idx="40">
                  <c:v>-12.913583626493164</c:v>
                </c:pt>
                <c:pt idx="41">
                  <c:v>-32.501452675123346</c:v>
                </c:pt>
                <c:pt idx="42">
                  <c:v>-59.44118256418983</c:v>
                </c:pt>
                <c:pt idx="43">
                  <c:v>-51.852429745793188</c:v>
                </c:pt>
                <c:pt idx="44">
                  <c:v>-28.00579507784164</c:v>
                </c:pt>
                <c:pt idx="45">
                  <c:v>14.004385068476495</c:v>
                </c:pt>
                <c:pt idx="46">
                  <c:v>46.136514818191699</c:v>
                </c:pt>
                <c:pt idx="47">
                  <c:v>39.245548392893397</c:v>
                </c:pt>
                <c:pt idx="48">
                  <c:v>13.328068613045161</c:v>
                </c:pt>
                <c:pt idx="49">
                  <c:v>9.8415202276898981</c:v>
                </c:pt>
                <c:pt idx="50">
                  <c:v>-15.0634018777032</c:v>
                </c:pt>
                <c:pt idx="51">
                  <c:v>31.047081610193572</c:v>
                </c:pt>
                <c:pt idx="52">
                  <c:v>5.1841985683067833</c:v>
                </c:pt>
                <c:pt idx="53">
                  <c:v>3.4934169151283641</c:v>
                </c:pt>
                <c:pt idx="54">
                  <c:v>28.793135108391652</c:v>
                </c:pt>
                <c:pt idx="55">
                  <c:v>33.551545801146631</c:v>
                </c:pt>
                <c:pt idx="56">
                  <c:v>17.314131287665987</c:v>
                </c:pt>
                <c:pt idx="57">
                  <c:v>3.9443665315045564</c:v>
                </c:pt>
                <c:pt idx="58">
                  <c:v>-9.0720751582817911</c:v>
                </c:pt>
                <c:pt idx="59">
                  <c:v>-9.667311959934068</c:v>
                </c:pt>
                <c:pt idx="60">
                  <c:v>-20.25962810175929</c:v>
                </c:pt>
                <c:pt idx="61">
                  <c:v>-33.4430039680052</c:v>
                </c:pt>
                <c:pt idx="62">
                  <c:v>-44.815548427492104</c:v>
                </c:pt>
                <c:pt idx="63">
                  <c:v>-35.464955649620492</c:v>
                </c:pt>
                <c:pt idx="64">
                  <c:v>-6.9636419632920479</c:v>
                </c:pt>
                <c:pt idx="65">
                  <c:v>7.5610649143307</c:v>
                </c:pt>
                <c:pt idx="66">
                  <c:v>18.155117898534058</c:v>
                </c:pt>
                <c:pt idx="67">
                  <c:v>29.229893740309649</c:v>
                </c:pt>
                <c:pt idx="68">
                  <c:v>33.008217484431384</c:v>
                </c:pt>
                <c:pt idx="69">
                  <c:v>18.61295164835019</c:v>
                </c:pt>
                <c:pt idx="70">
                  <c:v>13.588458210551607</c:v>
                </c:pt>
                <c:pt idx="71">
                  <c:v>23.962455434369986</c:v>
                </c:pt>
                <c:pt idx="72">
                  <c:v>33.564118637963475</c:v>
                </c:pt>
                <c:pt idx="73">
                  <c:v>28.383372860124723</c:v>
                </c:pt>
                <c:pt idx="74">
                  <c:v>18.087909004155676</c:v>
                </c:pt>
                <c:pt idx="75">
                  <c:v>11.282995640414583</c:v>
                </c:pt>
                <c:pt idx="76">
                  <c:v>2.0040864450031677</c:v>
                </c:pt>
                <c:pt idx="77">
                  <c:v>-5.4777922716483545</c:v>
                </c:pt>
                <c:pt idx="78">
                  <c:v>-15.468967462891214</c:v>
                </c:pt>
                <c:pt idx="79">
                  <c:v>-28.782219043280861</c:v>
                </c:pt>
                <c:pt idx="80">
                  <c:v>-10.708356348951838</c:v>
                </c:pt>
                <c:pt idx="81">
                  <c:v>-4.0007908353928769</c:v>
                </c:pt>
                <c:pt idx="82">
                  <c:v>-19.23992881665913</c:v>
                </c:pt>
                <c:pt idx="83">
                  <c:v>-25.032505028580317</c:v>
                </c:pt>
                <c:pt idx="84">
                  <c:v>-9.0583762542445356</c:v>
                </c:pt>
                <c:pt idx="85">
                  <c:v>-9.609188976239011</c:v>
                </c:pt>
                <c:pt idx="86">
                  <c:v>-10.120759160208422</c:v>
                </c:pt>
                <c:pt idx="87">
                  <c:v>-19.610493917731333</c:v>
                </c:pt>
                <c:pt idx="88">
                  <c:v>-10.229191030493553</c:v>
                </c:pt>
                <c:pt idx="89">
                  <c:v>-18.408314014651751</c:v>
                </c:pt>
                <c:pt idx="90">
                  <c:v>-22.92251882394055</c:v>
                </c:pt>
                <c:pt idx="91">
                  <c:v>5.8315826728149887</c:v>
                </c:pt>
                <c:pt idx="92">
                  <c:v>-42.870247374995529</c:v>
                </c:pt>
                <c:pt idx="93">
                  <c:v>-52.0941029245148</c:v>
                </c:pt>
                <c:pt idx="94">
                  <c:v>-72.043597838754863</c:v>
                </c:pt>
                <c:pt idx="95">
                  <c:v>-69.177619217678284</c:v>
                </c:pt>
                <c:pt idx="96">
                  <c:v>-65.661498423753073</c:v>
                </c:pt>
                <c:pt idx="97">
                  <c:v>-74.476450902266606</c:v>
                </c:pt>
                <c:pt idx="98">
                  <c:v>-59.220893365831671</c:v>
                </c:pt>
                <c:pt idx="99">
                  <c:v>-59.220893365831671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4F7A-4E70-A494-B89FD716A2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4652751"/>
        <c:axId val="1734635279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'BDS vs BDS'!$V$20</c15:sqref>
                        </c15:formulaRef>
                      </c:ext>
                    </c:extLst>
                    <c:strCache>
                      <c:ptCount val="1"/>
                      <c:pt idx="0">
                        <c:v>-0.49</c:v>
                      </c:pt>
                    </c:strCache>
                  </c:strRef>
                </c:tx>
                <c:spPr>
                  <a:ln w="25400" cap="rnd">
                    <a:solidFill>
                      <a:schemeClr val="tx1"/>
                    </a:solidFill>
                    <a:prstDash val="sysDash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'BDS vs BDS'!$T$20:$T$21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1.7499564460796595</c:v>
                      </c:pt>
                      <c:pt idx="1">
                        <c:v>2.8081616344973401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'BDS vs BDS'!$U$20:$U$21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0.44794431985113903</c:v>
                      </c:pt>
                      <c:pt idx="1">
                        <c:v>-2.1090646815759229E-2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A-4F7A-4E70-A494-B89FD716A23E}"/>
                  </c:ext>
                </c:extLst>
              </c15:ser>
            </c15:filteredScatterSeries>
            <c15:filteredScatterSeries>
              <c15:ser>
                <c:idx val="2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'BDS vs BDS'!$V$22</c15:sqref>
                        </c15:formulaRef>
                      </c:ext>
                    </c:extLst>
                    <c:strCache>
                      <c:ptCount val="1"/>
                      <c:pt idx="0">
                        <c:v>-0.44</c:v>
                      </c:pt>
                    </c:strCache>
                  </c:strRef>
                </c:tx>
                <c:spPr>
                  <a:ln w="25400" cap="rnd">
                    <a:solidFill>
                      <a:schemeClr val="tx1"/>
                    </a:solidFill>
                    <a:prstDash val="sysDash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'BDS vs BDS'!$T$22:$T$23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2.6493625225627699</c:v>
                      </c:pt>
                      <c:pt idx="1">
                        <c:v>2.1587909184408076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'BDS vs BDS'!$U$22:$U$23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-0.19204806940824071</c:v>
                      </c:pt>
                      <c:pt idx="1">
                        <c:v>-0.19751428101032253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4F7A-4E70-A494-B89FD716A23E}"/>
                  </c:ext>
                </c:extLst>
              </c15:ser>
            </c15:filteredScatterSeries>
            <c15:filteredScatterSeries>
              <c15:ser>
                <c:idx val="3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'BDS vs BDS'!$V$24</c15:sqref>
                        </c15:formulaRef>
                      </c:ext>
                    </c:extLst>
                    <c:strCache>
                      <c:ptCount val="1"/>
                      <c:pt idx="0">
                        <c:v>-0.39</c:v>
                      </c:pt>
                    </c:strCache>
                  </c:strRef>
                </c:tx>
                <c:spPr>
                  <a:ln w="25400" cap="rnd">
                    <a:solidFill>
                      <a:schemeClr val="tx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'BDS vs BDS'!$T$24:$T$25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1.0559798799202937</c:v>
                      </c:pt>
                      <c:pt idx="1">
                        <c:v>0.7435842609897616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'BDS vs BDS'!$U$24:$U$25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-0.83730865446138658</c:v>
                      </c:pt>
                      <c:pt idx="1">
                        <c:v>-0.93621760139351728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4F7A-4E70-A494-B89FD716A23E}"/>
                  </c:ext>
                </c:extLst>
              </c15:ser>
            </c15:filteredScatterSeries>
          </c:ext>
        </c:extLst>
      </c:scatterChart>
      <c:valAx>
        <c:axId val="1734652751"/>
        <c:scaling>
          <c:orientation val="minMax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Normalised time (0-1)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34635279"/>
        <c:crosses val="autoZero"/>
        <c:crossBetween val="midCat"/>
        <c:majorUnit val="0.1"/>
      </c:valAx>
      <c:valAx>
        <c:axId val="1734635279"/>
        <c:scaling>
          <c:orientation val="minMax"/>
          <c:max val="250"/>
          <c:min val="-25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Pressure difference (mbar)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3465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3"/>
          <c:tx>
            <c:strRef>
              <c:f>'FBS vs FBS'!$I$1</c:f>
              <c:strCache>
                <c:ptCount val="1"/>
                <c:pt idx="0">
                  <c:v>F02 diff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bg1">
                  <a:lumMod val="50000"/>
                  <a:alpha val="5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'FBS vs FBS'!$A$2:$A$101</c:f>
              <c:numCache>
                <c:formatCode>0.0</c:formatCode>
                <c:ptCount val="100"/>
                <c:pt idx="0">
                  <c:v>0</c:v>
                </c:pt>
                <c:pt idx="1">
                  <c:v>1.01010101010101E-2</c:v>
                </c:pt>
                <c:pt idx="2">
                  <c:v>2.02020202020202E-2</c:v>
                </c:pt>
                <c:pt idx="3">
                  <c:v>3.03030303030303E-2</c:v>
                </c:pt>
                <c:pt idx="4">
                  <c:v>4.0404040404040401E-2</c:v>
                </c:pt>
                <c:pt idx="5">
                  <c:v>5.0505050505050497E-2</c:v>
                </c:pt>
                <c:pt idx="6">
                  <c:v>6.0606060606060601E-2</c:v>
                </c:pt>
                <c:pt idx="7">
                  <c:v>7.0707070707070704E-2</c:v>
                </c:pt>
                <c:pt idx="8">
                  <c:v>8.0808080808080801E-2</c:v>
                </c:pt>
                <c:pt idx="9">
                  <c:v>9.0909090909090898E-2</c:v>
                </c:pt>
                <c:pt idx="10">
                  <c:v>0.10101010101010099</c:v>
                </c:pt>
                <c:pt idx="11">
                  <c:v>0.11111111111111099</c:v>
                </c:pt>
                <c:pt idx="12">
                  <c:v>0.12121212121212099</c:v>
                </c:pt>
                <c:pt idx="13">
                  <c:v>0.13131313131313099</c:v>
                </c:pt>
                <c:pt idx="14">
                  <c:v>0.14141414141414099</c:v>
                </c:pt>
                <c:pt idx="15">
                  <c:v>0.15151515151515199</c:v>
                </c:pt>
                <c:pt idx="16">
                  <c:v>0.16161616161616199</c:v>
                </c:pt>
                <c:pt idx="17">
                  <c:v>0.17171717171717199</c:v>
                </c:pt>
                <c:pt idx="18">
                  <c:v>0.18181818181818199</c:v>
                </c:pt>
                <c:pt idx="19">
                  <c:v>0.19191919191919199</c:v>
                </c:pt>
                <c:pt idx="20">
                  <c:v>0.20202020202020199</c:v>
                </c:pt>
                <c:pt idx="21">
                  <c:v>0.21212121212121199</c:v>
                </c:pt>
                <c:pt idx="22">
                  <c:v>0.22222222222222199</c:v>
                </c:pt>
                <c:pt idx="23">
                  <c:v>0.23232323232323199</c:v>
                </c:pt>
                <c:pt idx="24">
                  <c:v>0.24242424242424199</c:v>
                </c:pt>
                <c:pt idx="25">
                  <c:v>0.25252525252525299</c:v>
                </c:pt>
                <c:pt idx="26">
                  <c:v>0.26262626262626299</c:v>
                </c:pt>
                <c:pt idx="27">
                  <c:v>0.27272727272727298</c:v>
                </c:pt>
                <c:pt idx="28">
                  <c:v>0.28282828282828298</c:v>
                </c:pt>
                <c:pt idx="29">
                  <c:v>0.29292929292929298</c:v>
                </c:pt>
                <c:pt idx="30">
                  <c:v>0.30303030303030298</c:v>
                </c:pt>
                <c:pt idx="31">
                  <c:v>0.31313131313131298</c:v>
                </c:pt>
                <c:pt idx="32">
                  <c:v>0.32323232323232298</c:v>
                </c:pt>
                <c:pt idx="33">
                  <c:v>0.33333333333333298</c:v>
                </c:pt>
                <c:pt idx="34">
                  <c:v>0.34343434343434298</c:v>
                </c:pt>
                <c:pt idx="35">
                  <c:v>0.35353535353535398</c:v>
                </c:pt>
                <c:pt idx="36">
                  <c:v>0.36363636363636398</c:v>
                </c:pt>
                <c:pt idx="37">
                  <c:v>0.37373737373737398</c:v>
                </c:pt>
                <c:pt idx="38">
                  <c:v>0.38383838383838398</c:v>
                </c:pt>
                <c:pt idx="39">
                  <c:v>0.39393939393939398</c:v>
                </c:pt>
                <c:pt idx="40">
                  <c:v>0.40404040404040398</c:v>
                </c:pt>
                <c:pt idx="41">
                  <c:v>0.41414141414141398</c:v>
                </c:pt>
                <c:pt idx="42">
                  <c:v>0.42424242424242398</c:v>
                </c:pt>
                <c:pt idx="43">
                  <c:v>0.43434343434343398</c:v>
                </c:pt>
                <c:pt idx="44">
                  <c:v>0.44444444444444398</c:v>
                </c:pt>
                <c:pt idx="45">
                  <c:v>0.45454545454545497</c:v>
                </c:pt>
                <c:pt idx="46">
                  <c:v>0.46464646464646497</c:v>
                </c:pt>
                <c:pt idx="47">
                  <c:v>0.47474747474747497</c:v>
                </c:pt>
                <c:pt idx="48">
                  <c:v>0.48484848484848497</c:v>
                </c:pt>
                <c:pt idx="49">
                  <c:v>0.49494949494949497</c:v>
                </c:pt>
                <c:pt idx="50">
                  <c:v>0.50505050505050497</c:v>
                </c:pt>
                <c:pt idx="51">
                  <c:v>0.51515151515151503</c:v>
                </c:pt>
                <c:pt idx="52">
                  <c:v>0.52525252525252497</c:v>
                </c:pt>
                <c:pt idx="53">
                  <c:v>0.53535353535353503</c:v>
                </c:pt>
                <c:pt idx="54">
                  <c:v>0.54545454545454497</c:v>
                </c:pt>
                <c:pt idx="55">
                  <c:v>0.55555555555555602</c:v>
                </c:pt>
                <c:pt idx="56">
                  <c:v>0.56565656565656597</c:v>
                </c:pt>
                <c:pt idx="57">
                  <c:v>0.57575757575757602</c:v>
                </c:pt>
                <c:pt idx="58">
                  <c:v>0.58585858585858597</c:v>
                </c:pt>
                <c:pt idx="59">
                  <c:v>0.59595959595959602</c:v>
                </c:pt>
                <c:pt idx="60">
                  <c:v>0.60606060606060597</c:v>
                </c:pt>
                <c:pt idx="61">
                  <c:v>0.61616161616161602</c:v>
                </c:pt>
                <c:pt idx="62">
                  <c:v>0.62626262626262597</c:v>
                </c:pt>
                <c:pt idx="63">
                  <c:v>0.63636363636363602</c:v>
                </c:pt>
                <c:pt idx="64">
                  <c:v>0.64646464646464696</c:v>
                </c:pt>
                <c:pt idx="65">
                  <c:v>0.65656565656565702</c:v>
                </c:pt>
                <c:pt idx="66">
                  <c:v>0.66666666666666696</c:v>
                </c:pt>
                <c:pt idx="67">
                  <c:v>0.67676767676767702</c:v>
                </c:pt>
                <c:pt idx="68">
                  <c:v>0.68686868686868696</c:v>
                </c:pt>
                <c:pt idx="69">
                  <c:v>0.69696969696969702</c:v>
                </c:pt>
                <c:pt idx="70">
                  <c:v>0.70707070707070696</c:v>
                </c:pt>
                <c:pt idx="71">
                  <c:v>0.71717171717171702</c:v>
                </c:pt>
                <c:pt idx="72">
                  <c:v>0.72727272727272696</c:v>
                </c:pt>
                <c:pt idx="73">
                  <c:v>0.73737373737373701</c:v>
                </c:pt>
                <c:pt idx="74">
                  <c:v>0.74747474747474796</c:v>
                </c:pt>
                <c:pt idx="75">
                  <c:v>0.75757575757575801</c:v>
                </c:pt>
                <c:pt idx="76">
                  <c:v>0.76767676767676796</c:v>
                </c:pt>
                <c:pt idx="77">
                  <c:v>0.77777777777777801</c:v>
                </c:pt>
                <c:pt idx="78">
                  <c:v>0.78787878787878796</c:v>
                </c:pt>
                <c:pt idx="79">
                  <c:v>0.79797979797979801</c:v>
                </c:pt>
                <c:pt idx="80">
                  <c:v>0.80808080808080796</c:v>
                </c:pt>
                <c:pt idx="81">
                  <c:v>0.81818181818181801</c:v>
                </c:pt>
                <c:pt idx="82">
                  <c:v>0.82828282828282795</c:v>
                </c:pt>
                <c:pt idx="83">
                  <c:v>0.83838383838383801</c:v>
                </c:pt>
                <c:pt idx="84">
                  <c:v>0.84848484848484895</c:v>
                </c:pt>
                <c:pt idx="85">
                  <c:v>0.85858585858585901</c:v>
                </c:pt>
                <c:pt idx="86">
                  <c:v>0.86868686868686895</c:v>
                </c:pt>
                <c:pt idx="87">
                  <c:v>0.87878787878787901</c:v>
                </c:pt>
                <c:pt idx="88">
                  <c:v>0.88888888888888895</c:v>
                </c:pt>
                <c:pt idx="89">
                  <c:v>0.89898989898989901</c:v>
                </c:pt>
                <c:pt idx="90">
                  <c:v>0.90909090909090895</c:v>
                </c:pt>
                <c:pt idx="91">
                  <c:v>0.919191919191919</c:v>
                </c:pt>
                <c:pt idx="92">
                  <c:v>0.92929292929292895</c:v>
                </c:pt>
                <c:pt idx="93">
                  <c:v>0.939393939393939</c:v>
                </c:pt>
                <c:pt idx="94">
                  <c:v>0.94949494949494995</c:v>
                </c:pt>
                <c:pt idx="95">
                  <c:v>0.95959595959596</c:v>
                </c:pt>
                <c:pt idx="96">
                  <c:v>0.96969696969696995</c:v>
                </c:pt>
                <c:pt idx="97">
                  <c:v>0.97979797979798</c:v>
                </c:pt>
                <c:pt idx="98">
                  <c:v>0.98989898989898994</c:v>
                </c:pt>
                <c:pt idx="99">
                  <c:v>1</c:v>
                </c:pt>
              </c:numCache>
            </c:numRef>
          </c:xVal>
          <c:yVal>
            <c:numRef>
              <c:f>'FBS vs FBS'!$I$2:$I$101</c:f>
              <c:numCache>
                <c:formatCode>0.00</c:formatCode>
                <c:ptCount val="100"/>
                <c:pt idx="0">
                  <c:v>-8.4039401603142476</c:v>
                </c:pt>
                <c:pt idx="1">
                  <c:v>-8.4039401603142476</c:v>
                </c:pt>
                <c:pt idx="2">
                  <c:v>-1.8464083057753182</c:v>
                </c:pt>
                <c:pt idx="3">
                  <c:v>3.5859319528643336</c:v>
                </c:pt>
                <c:pt idx="4">
                  <c:v>0.42320736331874542</c:v>
                </c:pt>
                <c:pt idx="5">
                  <c:v>1.0761497151273218</c:v>
                </c:pt>
                <c:pt idx="6">
                  <c:v>1.9030887963383574</c:v>
                </c:pt>
                <c:pt idx="7">
                  <c:v>0.46724120107725042</c:v>
                </c:pt>
                <c:pt idx="8">
                  <c:v>-1.7329219687197845</c:v>
                </c:pt>
                <c:pt idx="9">
                  <c:v>1.3674870195171707</c:v>
                </c:pt>
                <c:pt idx="10">
                  <c:v>-1.2499119432924672</c:v>
                </c:pt>
                <c:pt idx="11">
                  <c:v>-0.49013038962562305</c:v>
                </c:pt>
                <c:pt idx="12">
                  <c:v>0.84937542596800064</c:v>
                </c:pt>
                <c:pt idx="13">
                  <c:v>0.36259358219567162</c:v>
                </c:pt>
                <c:pt idx="14">
                  <c:v>-0.44645129709137699</c:v>
                </c:pt>
                <c:pt idx="15">
                  <c:v>2.6886487469976661</c:v>
                </c:pt>
                <c:pt idx="16">
                  <c:v>2.4895321455346817</c:v>
                </c:pt>
                <c:pt idx="17">
                  <c:v>1.8496631044793386</c:v>
                </c:pt>
                <c:pt idx="18">
                  <c:v>3.3873932491642496</c:v>
                </c:pt>
                <c:pt idx="19">
                  <c:v>-0.84383720948351915</c:v>
                </c:pt>
                <c:pt idx="20">
                  <c:v>0.45131019489269342</c:v>
                </c:pt>
                <c:pt idx="21">
                  <c:v>-0.8304780394909006</c:v>
                </c:pt>
                <c:pt idx="22">
                  <c:v>-0.97749620319454067</c:v>
                </c:pt>
                <c:pt idx="23">
                  <c:v>-1.1989919382455074</c:v>
                </c:pt>
                <c:pt idx="24">
                  <c:v>-0.62863711132209943</c:v>
                </c:pt>
                <c:pt idx="25">
                  <c:v>3.8700767567552958</c:v>
                </c:pt>
                <c:pt idx="26">
                  <c:v>4.0735622434733916</c:v>
                </c:pt>
                <c:pt idx="27">
                  <c:v>0.84092565417591558</c:v>
                </c:pt>
                <c:pt idx="28">
                  <c:v>0.70171490529319591</c:v>
                </c:pt>
                <c:pt idx="29">
                  <c:v>1.7118171162016669</c:v>
                </c:pt>
                <c:pt idx="30">
                  <c:v>-0.73098965471324995</c:v>
                </c:pt>
                <c:pt idx="31">
                  <c:v>0.61011466105671808</c:v>
                </c:pt>
                <c:pt idx="32">
                  <c:v>-0.5584508000168622</c:v>
                </c:pt>
                <c:pt idx="33">
                  <c:v>1.0156393781178163</c:v>
                </c:pt>
                <c:pt idx="34">
                  <c:v>-0.43251720875785971</c:v>
                </c:pt>
                <c:pt idx="35">
                  <c:v>-0.63772084012073549</c:v>
                </c:pt>
                <c:pt idx="36">
                  <c:v>0.177864928773797</c:v>
                </c:pt>
                <c:pt idx="37">
                  <c:v>-0.79174985308398327</c:v>
                </c:pt>
                <c:pt idx="38">
                  <c:v>-0.22367531680825614</c:v>
                </c:pt>
                <c:pt idx="39">
                  <c:v>-4.3176143925008672</c:v>
                </c:pt>
                <c:pt idx="40">
                  <c:v>-6.9845720054835176</c:v>
                </c:pt>
                <c:pt idx="41">
                  <c:v>-1.5274842930680332</c:v>
                </c:pt>
                <c:pt idx="42">
                  <c:v>-2.1073725882144227</c:v>
                </c:pt>
                <c:pt idx="43">
                  <c:v>-3.1594951496390431</c:v>
                </c:pt>
                <c:pt idx="44">
                  <c:v>-0.45963586557192038</c:v>
                </c:pt>
                <c:pt idx="45">
                  <c:v>11.480788647661953</c:v>
                </c:pt>
                <c:pt idx="46">
                  <c:v>0.39035960557518301</c:v>
                </c:pt>
                <c:pt idx="47">
                  <c:v>5.8846758445083172</c:v>
                </c:pt>
                <c:pt idx="48">
                  <c:v>-5.9528823706559493</c:v>
                </c:pt>
                <c:pt idx="49">
                  <c:v>-5.7244761972550648</c:v>
                </c:pt>
                <c:pt idx="50">
                  <c:v>8.5756570328740445</c:v>
                </c:pt>
                <c:pt idx="51">
                  <c:v>11.921163836954797</c:v>
                </c:pt>
                <c:pt idx="52">
                  <c:v>4.8133646650504147</c:v>
                </c:pt>
                <c:pt idx="53">
                  <c:v>-0.6364061846900313</c:v>
                </c:pt>
                <c:pt idx="54">
                  <c:v>18.163630684711446</c:v>
                </c:pt>
                <c:pt idx="55">
                  <c:v>4.5557252503191492</c:v>
                </c:pt>
                <c:pt idx="56">
                  <c:v>1.0232201840526791</c:v>
                </c:pt>
                <c:pt idx="57">
                  <c:v>6.5789242669012928</c:v>
                </c:pt>
                <c:pt idx="58">
                  <c:v>-5.8531491942077931</c:v>
                </c:pt>
                <c:pt idx="59">
                  <c:v>9.1393789745482561</c:v>
                </c:pt>
                <c:pt idx="60">
                  <c:v>12.511194036730267</c:v>
                </c:pt>
                <c:pt idx="61">
                  <c:v>-7.2483273533834662</c:v>
                </c:pt>
                <c:pt idx="62">
                  <c:v>-2.7154355465654341</c:v>
                </c:pt>
                <c:pt idx="63">
                  <c:v>-7.1179953840930379</c:v>
                </c:pt>
                <c:pt idx="64">
                  <c:v>-4.3934824170555817</c:v>
                </c:pt>
                <c:pt idx="65">
                  <c:v>2.1576458498412165E-2</c:v>
                </c:pt>
                <c:pt idx="66">
                  <c:v>-1.5041155212371962</c:v>
                </c:pt>
                <c:pt idx="67">
                  <c:v>-3.6667705485036404</c:v>
                </c:pt>
                <c:pt idx="68">
                  <c:v>-7.3139133004682417</c:v>
                </c:pt>
                <c:pt idx="69">
                  <c:v>-0.27093707093061603</c:v>
                </c:pt>
                <c:pt idx="70">
                  <c:v>-1.5347583116261685</c:v>
                </c:pt>
                <c:pt idx="71">
                  <c:v>-1.0609257674920585</c:v>
                </c:pt>
                <c:pt idx="72">
                  <c:v>-0.1801533543096383</c:v>
                </c:pt>
                <c:pt idx="73">
                  <c:v>-0.12684160567877711</c:v>
                </c:pt>
                <c:pt idx="74">
                  <c:v>-2.2008360709462682</c:v>
                </c:pt>
                <c:pt idx="75">
                  <c:v>-2.6636929234189992</c:v>
                </c:pt>
                <c:pt idx="76">
                  <c:v>-0.50456939656043076</c:v>
                </c:pt>
                <c:pt idx="77">
                  <c:v>-5.7302258789931617</c:v>
                </c:pt>
                <c:pt idx="78">
                  <c:v>3.1496989808100064</c:v>
                </c:pt>
                <c:pt idx="79">
                  <c:v>6.082018583657435</c:v>
                </c:pt>
                <c:pt idx="80">
                  <c:v>1.1620648077682674</c:v>
                </c:pt>
                <c:pt idx="81">
                  <c:v>7.7198172495480577</c:v>
                </c:pt>
                <c:pt idx="82">
                  <c:v>8.0202555827376454</c:v>
                </c:pt>
                <c:pt idx="83">
                  <c:v>-2.9802732182208551</c:v>
                </c:pt>
                <c:pt idx="84">
                  <c:v>-0.43390953701441148</c:v>
                </c:pt>
                <c:pt idx="85">
                  <c:v>-11.928197872476373</c:v>
                </c:pt>
                <c:pt idx="86">
                  <c:v>-12.400779128201675</c:v>
                </c:pt>
                <c:pt idx="87">
                  <c:v>-10.020990839566547</c:v>
                </c:pt>
                <c:pt idx="88">
                  <c:v>-11.494874133064297</c:v>
                </c:pt>
                <c:pt idx="89">
                  <c:v>-7.9609332939622135</c:v>
                </c:pt>
                <c:pt idx="90">
                  <c:v>-1.0162690449728853</c:v>
                </c:pt>
                <c:pt idx="91">
                  <c:v>-3.0555052246998518</c:v>
                </c:pt>
                <c:pt idx="92">
                  <c:v>2.0014252202429361E-3</c:v>
                </c:pt>
                <c:pt idx="93">
                  <c:v>2.7101268383546753</c:v>
                </c:pt>
                <c:pt idx="94">
                  <c:v>1.9447543100843081</c:v>
                </c:pt>
                <c:pt idx="95">
                  <c:v>1.1408268415190363</c:v>
                </c:pt>
                <c:pt idx="96">
                  <c:v>5.3383182008396481</c:v>
                </c:pt>
                <c:pt idx="97">
                  <c:v>17.049549717720836</c:v>
                </c:pt>
                <c:pt idx="98">
                  <c:v>10.482580436942282</c:v>
                </c:pt>
                <c:pt idx="99">
                  <c:v>10.482580436942282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15-48AF-9D6F-17D9EFFD12BD}"/>
            </c:ext>
          </c:extLst>
        </c:ser>
        <c:ser>
          <c:idx val="4"/>
          <c:order val="4"/>
          <c:tx>
            <c:strRef>
              <c:f>'FBS vs FBS'!$J$1</c:f>
              <c:strCache>
                <c:ptCount val="1"/>
                <c:pt idx="0">
                  <c:v>F03 diff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bg1">
                  <a:lumMod val="50000"/>
                  <a:alpha val="5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'FBS vs FBS'!$A$2:$A$101</c:f>
              <c:numCache>
                <c:formatCode>0.0</c:formatCode>
                <c:ptCount val="100"/>
                <c:pt idx="0">
                  <c:v>0</c:v>
                </c:pt>
                <c:pt idx="1">
                  <c:v>1.01010101010101E-2</c:v>
                </c:pt>
                <c:pt idx="2">
                  <c:v>2.02020202020202E-2</c:v>
                </c:pt>
                <c:pt idx="3">
                  <c:v>3.03030303030303E-2</c:v>
                </c:pt>
                <c:pt idx="4">
                  <c:v>4.0404040404040401E-2</c:v>
                </c:pt>
                <c:pt idx="5">
                  <c:v>5.0505050505050497E-2</c:v>
                </c:pt>
                <c:pt idx="6">
                  <c:v>6.0606060606060601E-2</c:v>
                </c:pt>
                <c:pt idx="7">
                  <c:v>7.0707070707070704E-2</c:v>
                </c:pt>
                <c:pt idx="8">
                  <c:v>8.0808080808080801E-2</c:v>
                </c:pt>
                <c:pt idx="9">
                  <c:v>9.0909090909090898E-2</c:v>
                </c:pt>
                <c:pt idx="10">
                  <c:v>0.10101010101010099</c:v>
                </c:pt>
                <c:pt idx="11">
                  <c:v>0.11111111111111099</c:v>
                </c:pt>
                <c:pt idx="12">
                  <c:v>0.12121212121212099</c:v>
                </c:pt>
                <c:pt idx="13">
                  <c:v>0.13131313131313099</c:v>
                </c:pt>
                <c:pt idx="14">
                  <c:v>0.14141414141414099</c:v>
                </c:pt>
                <c:pt idx="15">
                  <c:v>0.15151515151515199</c:v>
                </c:pt>
                <c:pt idx="16">
                  <c:v>0.16161616161616199</c:v>
                </c:pt>
                <c:pt idx="17">
                  <c:v>0.17171717171717199</c:v>
                </c:pt>
                <c:pt idx="18">
                  <c:v>0.18181818181818199</c:v>
                </c:pt>
                <c:pt idx="19">
                  <c:v>0.19191919191919199</c:v>
                </c:pt>
                <c:pt idx="20">
                  <c:v>0.20202020202020199</c:v>
                </c:pt>
                <c:pt idx="21">
                  <c:v>0.21212121212121199</c:v>
                </c:pt>
                <c:pt idx="22">
                  <c:v>0.22222222222222199</c:v>
                </c:pt>
                <c:pt idx="23">
                  <c:v>0.23232323232323199</c:v>
                </c:pt>
                <c:pt idx="24">
                  <c:v>0.24242424242424199</c:v>
                </c:pt>
                <c:pt idx="25">
                  <c:v>0.25252525252525299</c:v>
                </c:pt>
                <c:pt idx="26">
                  <c:v>0.26262626262626299</c:v>
                </c:pt>
                <c:pt idx="27">
                  <c:v>0.27272727272727298</c:v>
                </c:pt>
                <c:pt idx="28">
                  <c:v>0.28282828282828298</c:v>
                </c:pt>
                <c:pt idx="29">
                  <c:v>0.29292929292929298</c:v>
                </c:pt>
                <c:pt idx="30">
                  <c:v>0.30303030303030298</c:v>
                </c:pt>
                <c:pt idx="31">
                  <c:v>0.31313131313131298</c:v>
                </c:pt>
                <c:pt idx="32">
                  <c:v>0.32323232323232298</c:v>
                </c:pt>
                <c:pt idx="33">
                  <c:v>0.33333333333333298</c:v>
                </c:pt>
                <c:pt idx="34">
                  <c:v>0.34343434343434298</c:v>
                </c:pt>
                <c:pt idx="35">
                  <c:v>0.35353535353535398</c:v>
                </c:pt>
                <c:pt idx="36">
                  <c:v>0.36363636363636398</c:v>
                </c:pt>
                <c:pt idx="37">
                  <c:v>0.37373737373737398</c:v>
                </c:pt>
                <c:pt idx="38">
                  <c:v>0.38383838383838398</c:v>
                </c:pt>
                <c:pt idx="39">
                  <c:v>0.39393939393939398</c:v>
                </c:pt>
                <c:pt idx="40">
                  <c:v>0.40404040404040398</c:v>
                </c:pt>
                <c:pt idx="41">
                  <c:v>0.41414141414141398</c:v>
                </c:pt>
                <c:pt idx="42">
                  <c:v>0.42424242424242398</c:v>
                </c:pt>
                <c:pt idx="43">
                  <c:v>0.43434343434343398</c:v>
                </c:pt>
                <c:pt idx="44">
                  <c:v>0.44444444444444398</c:v>
                </c:pt>
                <c:pt idx="45">
                  <c:v>0.45454545454545497</c:v>
                </c:pt>
                <c:pt idx="46">
                  <c:v>0.46464646464646497</c:v>
                </c:pt>
                <c:pt idx="47">
                  <c:v>0.47474747474747497</c:v>
                </c:pt>
                <c:pt idx="48">
                  <c:v>0.48484848484848497</c:v>
                </c:pt>
                <c:pt idx="49">
                  <c:v>0.49494949494949497</c:v>
                </c:pt>
                <c:pt idx="50">
                  <c:v>0.50505050505050497</c:v>
                </c:pt>
                <c:pt idx="51">
                  <c:v>0.51515151515151503</c:v>
                </c:pt>
                <c:pt idx="52">
                  <c:v>0.52525252525252497</c:v>
                </c:pt>
                <c:pt idx="53">
                  <c:v>0.53535353535353503</c:v>
                </c:pt>
                <c:pt idx="54">
                  <c:v>0.54545454545454497</c:v>
                </c:pt>
                <c:pt idx="55">
                  <c:v>0.55555555555555602</c:v>
                </c:pt>
                <c:pt idx="56">
                  <c:v>0.56565656565656597</c:v>
                </c:pt>
                <c:pt idx="57">
                  <c:v>0.57575757575757602</c:v>
                </c:pt>
                <c:pt idx="58">
                  <c:v>0.58585858585858597</c:v>
                </c:pt>
                <c:pt idx="59">
                  <c:v>0.59595959595959602</c:v>
                </c:pt>
                <c:pt idx="60">
                  <c:v>0.60606060606060597</c:v>
                </c:pt>
                <c:pt idx="61">
                  <c:v>0.61616161616161602</c:v>
                </c:pt>
                <c:pt idx="62">
                  <c:v>0.62626262626262597</c:v>
                </c:pt>
                <c:pt idx="63">
                  <c:v>0.63636363636363602</c:v>
                </c:pt>
                <c:pt idx="64">
                  <c:v>0.64646464646464696</c:v>
                </c:pt>
                <c:pt idx="65">
                  <c:v>0.65656565656565702</c:v>
                </c:pt>
                <c:pt idx="66">
                  <c:v>0.66666666666666696</c:v>
                </c:pt>
                <c:pt idx="67">
                  <c:v>0.67676767676767702</c:v>
                </c:pt>
                <c:pt idx="68">
                  <c:v>0.68686868686868696</c:v>
                </c:pt>
                <c:pt idx="69">
                  <c:v>0.69696969696969702</c:v>
                </c:pt>
                <c:pt idx="70">
                  <c:v>0.70707070707070696</c:v>
                </c:pt>
                <c:pt idx="71">
                  <c:v>0.71717171717171702</c:v>
                </c:pt>
                <c:pt idx="72">
                  <c:v>0.72727272727272696</c:v>
                </c:pt>
                <c:pt idx="73">
                  <c:v>0.73737373737373701</c:v>
                </c:pt>
                <c:pt idx="74">
                  <c:v>0.74747474747474796</c:v>
                </c:pt>
                <c:pt idx="75">
                  <c:v>0.75757575757575801</c:v>
                </c:pt>
                <c:pt idx="76">
                  <c:v>0.76767676767676796</c:v>
                </c:pt>
                <c:pt idx="77">
                  <c:v>0.77777777777777801</c:v>
                </c:pt>
                <c:pt idx="78">
                  <c:v>0.78787878787878796</c:v>
                </c:pt>
                <c:pt idx="79">
                  <c:v>0.79797979797979801</c:v>
                </c:pt>
                <c:pt idx="80">
                  <c:v>0.80808080808080796</c:v>
                </c:pt>
                <c:pt idx="81">
                  <c:v>0.81818181818181801</c:v>
                </c:pt>
                <c:pt idx="82">
                  <c:v>0.82828282828282795</c:v>
                </c:pt>
                <c:pt idx="83">
                  <c:v>0.83838383838383801</c:v>
                </c:pt>
                <c:pt idx="84">
                  <c:v>0.84848484848484895</c:v>
                </c:pt>
                <c:pt idx="85">
                  <c:v>0.85858585858585901</c:v>
                </c:pt>
                <c:pt idx="86">
                  <c:v>0.86868686868686895</c:v>
                </c:pt>
                <c:pt idx="87">
                  <c:v>0.87878787878787901</c:v>
                </c:pt>
                <c:pt idx="88">
                  <c:v>0.88888888888888895</c:v>
                </c:pt>
                <c:pt idx="89">
                  <c:v>0.89898989898989901</c:v>
                </c:pt>
                <c:pt idx="90">
                  <c:v>0.90909090909090895</c:v>
                </c:pt>
                <c:pt idx="91">
                  <c:v>0.919191919191919</c:v>
                </c:pt>
                <c:pt idx="92">
                  <c:v>0.92929292929292895</c:v>
                </c:pt>
                <c:pt idx="93">
                  <c:v>0.939393939393939</c:v>
                </c:pt>
                <c:pt idx="94">
                  <c:v>0.94949494949494995</c:v>
                </c:pt>
                <c:pt idx="95">
                  <c:v>0.95959595959596</c:v>
                </c:pt>
                <c:pt idx="96">
                  <c:v>0.96969696969696995</c:v>
                </c:pt>
                <c:pt idx="97">
                  <c:v>0.97979797979798</c:v>
                </c:pt>
                <c:pt idx="98">
                  <c:v>0.98989898989898994</c:v>
                </c:pt>
                <c:pt idx="99">
                  <c:v>1</c:v>
                </c:pt>
              </c:numCache>
            </c:numRef>
          </c:xVal>
          <c:yVal>
            <c:numRef>
              <c:f>'FBS vs FBS'!$J$2:$J$101</c:f>
              <c:numCache>
                <c:formatCode>0.00</c:formatCode>
                <c:ptCount val="100"/>
                <c:pt idx="0">
                  <c:v>5.649665394032052</c:v>
                </c:pt>
                <c:pt idx="1">
                  <c:v>5.649665394032052</c:v>
                </c:pt>
                <c:pt idx="2">
                  <c:v>1.617216470482381</c:v>
                </c:pt>
                <c:pt idx="3">
                  <c:v>-2.3118189379421761</c:v>
                </c:pt>
                <c:pt idx="4">
                  <c:v>0.82671940876934613</c:v>
                </c:pt>
                <c:pt idx="5">
                  <c:v>-0.94897145960895735</c:v>
                </c:pt>
                <c:pt idx="6">
                  <c:v>0.3377121181039584</c:v>
                </c:pt>
                <c:pt idx="7">
                  <c:v>-1.0266522546425492</c:v>
                </c:pt>
                <c:pt idx="8">
                  <c:v>-0.67377944993178396</c:v>
                </c:pt>
                <c:pt idx="9">
                  <c:v>0.11644527575377062</c:v>
                </c:pt>
                <c:pt idx="10">
                  <c:v>-1.5532954973405673</c:v>
                </c:pt>
                <c:pt idx="11">
                  <c:v>-0.1026346931818729</c:v>
                </c:pt>
                <c:pt idx="12">
                  <c:v>-0.58825625051821895</c:v>
                </c:pt>
                <c:pt idx="13">
                  <c:v>0.73805921768477134</c:v>
                </c:pt>
                <c:pt idx="14">
                  <c:v>-1.1410337173186846E-2</c:v>
                </c:pt>
                <c:pt idx="15">
                  <c:v>-0.68965566176147419</c:v>
                </c:pt>
                <c:pt idx="16">
                  <c:v>0.13314502451808252</c:v>
                </c:pt>
                <c:pt idx="17">
                  <c:v>0.15781788252983908</c:v>
                </c:pt>
                <c:pt idx="18">
                  <c:v>-0.59943252031651895</c:v>
                </c:pt>
                <c:pt idx="19">
                  <c:v>1.2137540809746206</c:v>
                </c:pt>
                <c:pt idx="20">
                  <c:v>2.478239049076894</c:v>
                </c:pt>
                <c:pt idx="21">
                  <c:v>1.2256118489296082</c:v>
                </c:pt>
                <c:pt idx="22">
                  <c:v>-0.98477986517174187</c:v>
                </c:pt>
                <c:pt idx="23">
                  <c:v>1.6934219790159428</c:v>
                </c:pt>
                <c:pt idx="24">
                  <c:v>2.1829777973106506</c:v>
                </c:pt>
                <c:pt idx="25">
                  <c:v>-1.7995026925893942</c:v>
                </c:pt>
                <c:pt idx="26">
                  <c:v>-1.5219864342538685</c:v>
                </c:pt>
                <c:pt idx="27">
                  <c:v>0.65103910738091564</c:v>
                </c:pt>
                <c:pt idx="28">
                  <c:v>-2.3316236659744938</c:v>
                </c:pt>
                <c:pt idx="29">
                  <c:v>5.1856694561465133E-2</c:v>
                </c:pt>
                <c:pt idx="30">
                  <c:v>0.92815368585024949</c:v>
                </c:pt>
                <c:pt idx="31">
                  <c:v>-1.3252191655069918</c:v>
                </c:pt>
                <c:pt idx="32">
                  <c:v>-2.8190109923263229</c:v>
                </c:pt>
                <c:pt idx="33">
                  <c:v>-0.28968788267278356</c:v>
                </c:pt>
                <c:pt idx="34">
                  <c:v>-2.5143721755566002</c:v>
                </c:pt>
                <c:pt idx="35">
                  <c:v>-0.96661840812700639</c:v>
                </c:pt>
                <c:pt idx="36">
                  <c:v>-1.7408699754376826</c:v>
                </c:pt>
                <c:pt idx="37">
                  <c:v>-2.4207301171049629</c:v>
                </c:pt>
                <c:pt idx="38">
                  <c:v>-1.6940984129402352</c:v>
                </c:pt>
                <c:pt idx="39">
                  <c:v>0.10313517050905396</c:v>
                </c:pt>
                <c:pt idx="40">
                  <c:v>3.4781583357646628</c:v>
                </c:pt>
                <c:pt idx="41">
                  <c:v>-2.9850601308686029</c:v>
                </c:pt>
                <c:pt idx="42">
                  <c:v>-1.2592129022525231</c:v>
                </c:pt>
                <c:pt idx="43">
                  <c:v>-3.0524158181089023</c:v>
                </c:pt>
                <c:pt idx="44">
                  <c:v>1.3620643622279793</c:v>
                </c:pt>
                <c:pt idx="45">
                  <c:v>-4.675179418703558</c:v>
                </c:pt>
                <c:pt idx="46">
                  <c:v>0.62348087796678264</c:v>
                </c:pt>
                <c:pt idx="47">
                  <c:v>-5.0044898189831013</c:v>
                </c:pt>
                <c:pt idx="48">
                  <c:v>-4.0968508016711489</c:v>
                </c:pt>
                <c:pt idx="49">
                  <c:v>-1.6469306059009661</c:v>
                </c:pt>
                <c:pt idx="50">
                  <c:v>-11.954306477287652</c:v>
                </c:pt>
                <c:pt idx="51">
                  <c:v>-27.801251762410381</c:v>
                </c:pt>
                <c:pt idx="52">
                  <c:v>3.2759523664658161</c:v>
                </c:pt>
                <c:pt idx="53">
                  <c:v>0.59515994389306925</c:v>
                </c:pt>
                <c:pt idx="54">
                  <c:v>-2.4570487317579506</c:v>
                </c:pt>
                <c:pt idx="55">
                  <c:v>7.5982583706144489</c:v>
                </c:pt>
                <c:pt idx="56">
                  <c:v>-1.329654761880521</c:v>
                </c:pt>
                <c:pt idx="57">
                  <c:v>-4.378920397136616</c:v>
                </c:pt>
                <c:pt idx="58">
                  <c:v>-3.7875952271455926</c:v>
                </c:pt>
                <c:pt idx="59">
                  <c:v>-6.5266527342011154</c:v>
                </c:pt>
                <c:pt idx="60">
                  <c:v>-7.8664003196295038</c:v>
                </c:pt>
                <c:pt idx="61">
                  <c:v>-5.3724946727650273</c:v>
                </c:pt>
                <c:pt idx="62">
                  <c:v>-5.4560657886161339</c:v>
                </c:pt>
                <c:pt idx="63">
                  <c:v>-6.6942523739063384</c:v>
                </c:pt>
                <c:pt idx="64">
                  <c:v>-2.460035029585983</c:v>
                </c:pt>
                <c:pt idx="65">
                  <c:v>-2.3997532961683881</c:v>
                </c:pt>
                <c:pt idx="66">
                  <c:v>-2.197381695176297</c:v>
                </c:pt>
                <c:pt idx="67">
                  <c:v>6.5679719150625591</c:v>
                </c:pt>
                <c:pt idx="68">
                  <c:v>7.8104570997244682</c:v>
                </c:pt>
                <c:pt idx="69">
                  <c:v>-0.7274077215498167</c:v>
                </c:pt>
                <c:pt idx="70">
                  <c:v>4.3912895739403321</c:v>
                </c:pt>
                <c:pt idx="71">
                  <c:v>13.058487565509141</c:v>
                </c:pt>
                <c:pt idx="72">
                  <c:v>3.9982700612063642</c:v>
                </c:pt>
                <c:pt idx="73">
                  <c:v>-4.3568330618807671</c:v>
                </c:pt>
                <c:pt idx="74">
                  <c:v>-9.3154454219058582</c:v>
                </c:pt>
                <c:pt idx="75">
                  <c:v>-1.2894317184014987</c:v>
                </c:pt>
                <c:pt idx="76">
                  <c:v>-0.14704747939961038</c:v>
                </c:pt>
                <c:pt idx="77">
                  <c:v>3.0408975423747293</c:v>
                </c:pt>
                <c:pt idx="78">
                  <c:v>2.4626518545688061</c:v>
                </c:pt>
                <c:pt idx="79">
                  <c:v>2.0521871188495346</c:v>
                </c:pt>
                <c:pt idx="80">
                  <c:v>-0.9330785163014319</c:v>
                </c:pt>
                <c:pt idx="81">
                  <c:v>-6.1925296899705016</c:v>
                </c:pt>
                <c:pt idx="82">
                  <c:v>-4.3472111634233652</c:v>
                </c:pt>
                <c:pt idx="83">
                  <c:v>-1.641423781944356</c:v>
                </c:pt>
                <c:pt idx="84">
                  <c:v>-9.0185638922269327</c:v>
                </c:pt>
                <c:pt idx="85">
                  <c:v>-15.632843555647623</c:v>
                </c:pt>
                <c:pt idx="86">
                  <c:v>-16.065938974728915</c:v>
                </c:pt>
                <c:pt idx="87">
                  <c:v>-13.197247990910448</c:v>
                </c:pt>
                <c:pt idx="88">
                  <c:v>-12.265443548593197</c:v>
                </c:pt>
                <c:pt idx="89">
                  <c:v>-9.2182959277457144</c:v>
                </c:pt>
                <c:pt idx="90">
                  <c:v>-3.4132884645601838</c:v>
                </c:pt>
                <c:pt idx="91">
                  <c:v>-2.0862879311479503</c:v>
                </c:pt>
                <c:pt idx="92">
                  <c:v>-2.8367580661696472</c:v>
                </c:pt>
                <c:pt idx="93">
                  <c:v>-5.0830485949292843</c:v>
                </c:pt>
                <c:pt idx="94">
                  <c:v>-7.3272320465864231</c:v>
                </c:pt>
                <c:pt idx="95">
                  <c:v>11.117955533529337</c:v>
                </c:pt>
                <c:pt idx="96">
                  <c:v>9.2556169381745512</c:v>
                </c:pt>
                <c:pt idx="97">
                  <c:v>13.484048438110534</c:v>
                </c:pt>
                <c:pt idx="98">
                  <c:v>11.796944946925482</c:v>
                </c:pt>
                <c:pt idx="99">
                  <c:v>11.796944946925482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015-48AF-9D6F-17D9EFFD12BD}"/>
            </c:ext>
          </c:extLst>
        </c:ser>
        <c:ser>
          <c:idx val="5"/>
          <c:order val="5"/>
          <c:tx>
            <c:strRef>
              <c:f>'FBS vs FBS'!$K$1</c:f>
              <c:strCache>
                <c:ptCount val="1"/>
                <c:pt idx="0">
                  <c:v>F10 diff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bg1">
                  <a:lumMod val="50000"/>
                  <a:alpha val="5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'FBS vs FBS'!$A$2:$A$101</c:f>
              <c:numCache>
                <c:formatCode>0.0</c:formatCode>
                <c:ptCount val="100"/>
                <c:pt idx="0">
                  <c:v>0</c:v>
                </c:pt>
                <c:pt idx="1">
                  <c:v>1.01010101010101E-2</c:v>
                </c:pt>
                <c:pt idx="2">
                  <c:v>2.02020202020202E-2</c:v>
                </c:pt>
                <c:pt idx="3">
                  <c:v>3.03030303030303E-2</c:v>
                </c:pt>
                <c:pt idx="4">
                  <c:v>4.0404040404040401E-2</c:v>
                </c:pt>
                <c:pt idx="5">
                  <c:v>5.0505050505050497E-2</c:v>
                </c:pt>
                <c:pt idx="6">
                  <c:v>6.0606060606060601E-2</c:v>
                </c:pt>
                <c:pt idx="7">
                  <c:v>7.0707070707070704E-2</c:v>
                </c:pt>
                <c:pt idx="8">
                  <c:v>8.0808080808080801E-2</c:v>
                </c:pt>
                <c:pt idx="9">
                  <c:v>9.0909090909090898E-2</c:v>
                </c:pt>
                <c:pt idx="10">
                  <c:v>0.10101010101010099</c:v>
                </c:pt>
                <c:pt idx="11">
                  <c:v>0.11111111111111099</c:v>
                </c:pt>
                <c:pt idx="12">
                  <c:v>0.12121212121212099</c:v>
                </c:pt>
                <c:pt idx="13">
                  <c:v>0.13131313131313099</c:v>
                </c:pt>
                <c:pt idx="14">
                  <c:v>0.14141414141414099</c:v>
                </c:pt>
                <c:pt idx="15">
                  <c:v>0.15151515151515199</c:v>
                </c:pt>
                <c:pt idx="16">
                  <c:v>0.16161616161616199</c:v>
                </c:pt>
                <c:pt idx="17">
                  <c:v>0.17171717171717199</c:v>
                </c:pt>
                <c:pt idx="18">
                  <c:v>0.18181818181818199</c:v>
                </c:pt>
                <c:pt idx="19">
                  <c:v>0.19191919191919199</c:v>
                </c:pt>
                <c:pt idx="20">
                  <c:v>0.20202020202020199</c:v>
                </c:pt>
                <c:pt idx="21">
                  <c:v>0.21212121212121199</c:v>
                </c:pt>
                <c:pt idx="22">
                  <c:v>0.22222222222222199</c:v>
                </c:pt>
                <c:pt idx="23">
                  <c:v>0.23232323232323199</c:v>
                </c:pt>
                <c:pt idx="24">
                  <c:v>0.24242424242424199</c:v>
                </c:pt>
                <c:pt idx="25">
                  <c:v>0.25252525252525299</c:v>
                </c:pt>
                <c:pt idx="26">
                  <c:v>0.26262626262626299</c:v>
                </c:pt>
                <c:pt idx="27">
                  <c:v>0.27272727272727298</c:v>
                </c:pt>
                <c:pt idx="28">
                  <c:v>0.28282828282828298</c:v>
                </c:pt>
                <c:pt idx="29">
                  <c:v>0.29292929292929298</c:v>
                </c:pt>
                <c:pt idx="30">
                  <c:v>0.30303030303030298</c:v>
                </c:pt>
                <c:pt idx="31">
                  <c:v>0.31313131313131298</c:v>
                </c:pt>
                <c:pt idx="32">
                  <c:v>0.32323232323232298</c:v>
                </c:pt>
                <c:pt idx="33">
                  <c:v>0.33333333333333298</c:v>
                </c:pt>
                <c:pt idx="34">
                  <c:v>0.34343434343434298</c:v>
                </c:pt>
                <c:pt idx="35">
                  <c:v>0.35353535353535398</c:v>
                </c:pt>
                <c:pt idx="36">
                  <c:v>0.36363636363636398</c:v>
                </c:pt>
                <c:pt idx="37">
                  <c:v>0.37373737373737398</c:v>
                </c:pt>
                <c:pt idx="38">
                  <c:v>0.38383838383838398</c:v>
                </c:pt>
                <c:pt idx="39">
                  <c:v>0.39393939393939398</c:v>
                </c:pt>
                <c:pt idx="40">
                  <c:v>0.40404040404040398</c:v>
                </c:pt>
                <c:pt idx="41">
                  <c:v>0.41414141414141398</c:v>
                </c:pt>
                <c:pt idx="42">
                  <c:v>0.42424242424242398</c:v>
                </c:pt>
                <c:pt idx="43">
                  <c:v>0.43434343434343398</c:v>
                </c:pt>
                <c:pt idx="44">
                  <c:v>0.44444444444444398</c:v>
                </c:pt>
                <c:pt idx="45">
                  <c:v>0.45454545454545497</c:v>
                </c:pt>
                <c:pt idx="46">
                  <c:v>0.46464646464646497</c:v>
                </c:pt>
                <c:pt idx="47">
                  <c:v>0.47474747474747497</c:v>
                </c:pt>
                <c:pt idx="48">
                  <c:v>0.48484848484848497</c:v>
                </c:pt>
                <c:pt idx="49">
                  <c:v>0.49494949494949497</c:v>
                </c:pt>
                <c:pt idx="50">
                  <c:v>0.50505050505050497</c:v>
                </c:pt>
                <c:pt idx="51">
                  <c:v>0.51515151515151503</c:v>
                </c:pt>
                <c:pt idx="52">
                  <c:v>0.52525252525252497</c:v>
                </c:pt>
                <c:pt idx="53">
                  <c:v>0.53535353535353503</c:v>
                </c:pt>
                <c:pt idx="54">
                  <c:v>0.54545454545454497</c:v>
                </c:pt>
                <c:pt idx="55">
                  <c:v>0.55555555555555602</c:v>
                </c:pt>
                <c:pt idx="56">
                  <c:v>0.56565656565656597</c:v>
                </c:pt>
                <c:pt idx="57">
                  <c:v>0.57575757575757602</c:v>
                </c:pt>
                <c:pt idx="58">
                  <c:v>0.58585858585858597</c:v>
                </c:pt>
                <c:pt idx="59">
                  <c:v>0.59595959595959602</c:v>
                </c:pt>
                <c:pt idx="60">
                  <c:v>0.60606060606060597</c:v>
                </c:pt>
                <c:pt idx="61">
                  <c:v>0.61616161616161602</c:v>
                </c:pt>
                <c:pt idx="62">
                  <c:v>0.62626262626262597</c:v>
                </c:pt>
                <c:pt idx="63">
                  <c:v>0.63636363636363602</c:v>
                </c:pt>
                <c:pt idx="64">
                  <c:v>0.64646464646464696</c:v>
                </c:pt>
                <c:pt idx="65">
                  <c:v>0.65656565656565702</c:v>
                </c:pt>
                <c:pt idx="66">
                  <c:v>0.66666666666666696</c:v>
                </c:pt>
                <c:pt idx="67">
                  <c:v>0.67676767676767702</c:v>
                </c:pt>
                <c:pt idx="68">
                  <c:v>0.68686868686868696</c:v>
                </c:pt>
                <c:pt idx="69">
                  <c:v>0.69696969696969702</c:v>
                </c:pt>
                <c:pt idx="70">
                  <c:v>0.70707070707070696</c:v>
                </c:pt>
                <c:pt idx="71">
                  <c:v>0.71717171717171702</c:v>
                </c:pt>
                <c:pt idx="72">
                  <c:v>0.72727272727272696</c:v>
                </c:pt>
                <c:pt idx="73">
                  <c:v>0.73737373737373701</c:v>
                </c:pt>
                <c:pt idx="74">
                  <c:v>0.74747474747474796</c:v>
                </c:pt>
                <c:pt idx="75">
                  <c:v>0.75757575757575801</c:v>
                </c:pt>
                <c:pt idx="76">
                  <c:v>0.76767676767676796</c:v>
                </c:pt>
                <c:pt idx="77">
                  <c:v>0.77777777777777801</c:v>
                </c:pt>
                <c:pt idx="78">
                  <c:v>0.78787878787878796</c:v>
                </c:pt>
                <c:pt idx="79">
                  <c:v>0.79797979797979801</c:v>
                </c:pt>
                <c:pt idx="80">
                  <c:v>0.80808080808080796</c:v>
                </c:pt>
                <c:pt idx="81">
                  <c:v>0.81818181818181801</c:v>
                </c:pt>
                <c:pt idx="82">
                  <c:v>0.82828282828282795</c:v>
                </c:pt>
                <c:pt idx="83">
                  <c:v>0.83838383838383801</c:v>
                </c:pt>
                <c:pt idx="84">
                  <c:v>0.84848484848484895</c:v>
                </c:pt>
                <c:pt idx="85">
                  <c:v>0.85858585858585901</c:v>
                </c:pt>
                <c:pt idx="86">
                  <c:v>0.86868686868686895</c:v>
                </c:pt>
                <c:pt idx="87">
                  <c:v>0.87878787878787901</c:v>
                </c:pt>
                <c:pt idx="88">
                  <c:v>0.88888888888888895</c:v>
                </c:pt>
                <c:pt idx="89">
                  <c:v>0.89898989898989901</c:v>
                </c:pt>
                <c:pt idx="90">
                  <c:v>0.90909090909090895</c:v>
                </c:pt>
                <c:pt idx="91">
                  <c:v>0.919191919191919</c:v>
                </c:pt>
                <c:pt idx="92">
                  <c:v>0.92929292929292895</c:v>
                </c:pt>
                <c:pt idx="93">
                  <c:v>0.939393939393939</c:v>
                </c:pt>
                <c:pt idx="94">
                  <c:v>0.94949494949494995</c:v>
                </c:pt>
                <c:pt idx="95">
                  <c:v>0.95959595959596</c:v>
                </c:pt>
                <c:pt idx="96">
                  <c:v>0.96969696969696995</c:v>
                </c:pt>
                <c:pt idx="97">
                  <c:v>0.97979797979798</c:v>
                </c:pt>
                <c:pt idx="98">
                  <c:v>0.98989898989898994</c:v>
                </c:pt>
                <c:pt idx="99">
                  <c:v>1</c:v>
                </c:pt>
              </c:numCache>
            </c:numRef>
          </c:xVal>
          <c:yVal>
            <c:numRef>
              <c:f>'FBS vs FBS'!$K$2:$K$101</c:f>
              <c:numCache>
                <c:formatCode>0.00</c:formatCode>
                <c:ptCount val="100"/>
                <c:pt idx="0">
                  <c:v>4.9167413731119538</c:v>
                </c:pt>
                <c:pt idx="1">
                  <c:v>4.9167413731119538</c:v>
                </c:pt>
                <c:pt idx="2">
                  <c:v>7.479307153223381</c:v>
                </c:pt>
                <c:pt idx="3">
                  <c:v>-0.76978031361006671</c:v>
                </c:pt>
                <c:pt idx="4">
                  <c:v>-0.29442742396405386</c:v>
                </c:pt>
                <c:pt idx="5">
                  <c:v>-1.7194828232636272</c:v>
                </c:pt>
                <c:pt idx="6">
                  <c:v>0.41353742711165786</c:v>
                </c:pt>
                <c:pt idx="7">
                  <c:v>1.5417797718487503</c:v>
                </c:pt>
                <c:pt idx="8">
                  <c:v>6.6101117637563167</c:v>
                </c:pt>
                <c:pt idx="9">
                  <c:v>1.1779496028149712</c:v>
                </c:pt>
                <c:pt idx="10">
                  <c:v>1.7284082663578335</c:v>
                </c:pt>
                <c:pt idx="11">
                  <c:v>1.1209542243257271</c:v>
                </c:pt>
                <c:pt idx="12">
                  <c:v>1.1084082882097004</c:v>
                </c:pt>
                <c:pt idx="13">
                  <c:v>1.6794566663999717</c:v>
                </c:pt>
                <c:pt idx="14">
                  <c:v>2.0756506347945134</c:v>
                </c:pt>
                <c:pt idx="15">
                  <c:v>-0.13018458458333448</c:v>
                </c:pt>
                <c:pt idx="16">
                  <c:v>-0.11288715751201828</c:v>
                </c:pt>
                <c:pt idx="17">
                  <c:v>0.21659531027143863</c:v>
                </c:pt>
                <c:pt idx="18">
                  <c:v>-0.15903166805744995</c:v>
                </c:pt>
                <c:pt idx="19">
                  <c:v>-0.1091849170413699</c:v>
                </c:pt>
                <c:pt idx="20">
                  <c:v>-0.15653237312750612</c:v>
                </c:pt>
                <c:pt idx="21">
                  <c:v>-1.1494596853525003</c:v>
                </c:pt>
                <c:pt idx="22">
                  <c:v>7.3682141084111574</c:v>
                </c:pt>
                <c:pt idx="23">
                  <c:v>2.233994643022843</c:v>
                </c:pt>
                <c:pt idx="24">
                  <c:v>5.1763617240450088E-2</c:v>
                </c:pt>
                <c:pt idx="25">
                  <c:v>0.12885318335139573</c:v>
                </c:pt>
                <c:pt idx="26">
                  <c:v>-1.4432101915764992</c:v>
                </c:pt>
                <c:pt idx="27">
                  <c:v>1.1923833730421158</c:v>
                </c:pt>
                <c:pt idx="28">
                  <c:v>3.1500964775852971</c:v>
                </c:pt>
                <c:pt idx="29">
                  <c:v>0.47705192579446631</c:v>
                </c:pt>
                <c:pt idx="30">
                  <c:v>4.8799257662146491</c:v>
                </c:pt>
                <c:pt idx="31">
                  <c:v>-0.39191169184728203</c:v>
                </c:pt>
                <c:pt idx="32">
                  <c:v>-7.1961932852252275E-2</c:v>
                </c:pt>
                <c:pt idx="33">
                  <c:v>2.8658170194595165</c:v>
                </c:pt>
                <c:pt idx="34">
                  <c:v>1.0526134063489394</c:v>
                </c:pt>
                <c:pt idx="35">
                  <c:v>-1.0343788378417855</c:v>
                </c:pt>
                <c:pt idx="36">
                  <c:v>3.2015212397648973</c:v>
                </c:pt>
                <c:pt idx="37">
                  <c:v>4.1325088626129176</c:v>
                </c:pt>
                <c:pt idx="38">
                  <c:v>3.5529821538616453</c:v>
                </c:pt>
                <c:pt idx="39">
                  <c:v>4.6221317767032541</c:v>
                </c:pt>
                <c:pt idx="40">
                  <c:v>-1.6259054484657369</c:v>
                </c:pt>
                <c:pt idx="41">
                  <c:v>1.5758472576842362</c:v>
                </c:pt>
                <c:pt idx="42">
                  <c:v>2.5761512811180776</c:v>
                </c:pt>
                <c:pt idx="43">
                  <c:v>6.4142614561647378</c:v>
                </c:pt>
                <c:pt idx="44">
                  <c:v>0.3955198449944799</c:v>
                </c:pt>
                <c:pt idx="45">
                  <c:v>-6.0333756754142485</c:v>
                </c:pt>
                <c:pt idx="46">
                  <c:v>-2.7747231779393182</c:v>
                </c:pt>
                <c:pt idx="47">
                  <c:v>3.4545559159015173</c:v>
                </c:pt>
                <c:pt idx="48">
                  <c:v>1.6762625256307508</c:v>
                </c:pt>
                <c:pt idx="49">
                  <c:v>1.5057842655926343</c:v>
                </c:pt>
                <c:pt idx="50">
                  <c:v>3.2655819353394442</c:v>
                </c:pt>
                <c:pt idx="51">
                  <c:v>13.727780086819699</c:v>
                </c:pt>
                <c:pt idx="52">
                  <c:v>-11.938658213628887</c:v>
                </c:pt>
                <c:pt idx="53">
                  <c:v>-5.6951414454334319</c:v>
                </c:pt>
                <c:pt idx="54">
                  <c:v>-5.8084454219356516</c:v>
                </c:pt>
                <c:pt idx="55">
                  <c:v>-5.7637512512617519</c:v>
                </c:pt>
                <c:pt idx="56">
                  <c:v>8.7792663202852772</c:v>
                </c:pt>
                <c:pt idx="57">
                  <c:v>10.280801184560694</c:v>
                </c:pt>
                <c:pt idx="58">
                  <c:v>0.11095761518710745</c:v>
                </c:pt>
                <c:pt idx="59">
                  <c:v>-0.63739502772014589</c:v>
                </c:pt>
                <c:pt idx="60">
                  <c:v>4.2942682343164655</c:v>
                </c:pt>
                <c:pt idx="61">
                  <c:v>-1.3819261554470259</c:v>
                </c:pt>
                <c:pt idx="62">
                  <c:v>-0.80628183330283321</c:v>
                </c:pt>
                <c:pt idx="63">
                  <c:v>1.8361282742387424</c:v>
                </c:pt>
                <c:pt idx="64">
                  <c:v>0.71293328112061793</c:v>
                </c:pt>
                <c:pt idx="65">
                  <c:v>5.6982268943257139</c:v>
                </c:pt>
                <c:pt idx="66">
                  <c:v>6.3527966794992015</c:v>
                </c:pt>
                <c:pt idx="67">
                  <c:v>3.0971579386376593</c:v>
                </c:pt>
                <c:pt idx="68">
                  <c:v>5.7402220304532694</c:v>
                </c:pt>
                <c:pt idx="69">
                  <c:v>7.1121592308589854</c:v>
                </c:pt>
                <c:pt idx="70">
                  <c:v>4.1693676734152323</c:v>
                </c:pt>
                <c:pt idx="71">
                  <c:v>3.5001825723373425</c:v>
                </c:pt>
                <c:pt idx="72">
                  <c:v>4.0508905604533627</c:v>
                </c:pt>
                <c:pt idx="73">
                  <c:v>11.347996857047823</c:v>
                </c:pt>
                <c:pt idx="74">
                  <c:v>14.548068980859533</c:v>
                </c:pt>
                <c:pt idx="75">
                  <c:v>8.7832105629340003</c:v>
                </c:pt>
                <c:pt idx="76">
                  <c:v>7.0370061637874084</c:v>
                </c:pt>
                <c:pt idx="77">
                  <c:v>0.11399899210136866</c:v>
                </c:pt>
                <c:pt idx="78">
                  <c:v>0.5511110968865065</c:v>
                </c:pt>
                <c:pt idx="79">
                  <c:v>1.3969992299252336</c:v>
                </c:pt>
                <c:pt idx="80">
                  <c:v>1.2465732262603684</c:v>
                </c:pt>
                <c:pt idx="81">
                  <c:v>0.40664565316875922</c:v>
                </c:pt>
                <c:pt idx="82">
                  <c:v>-3.4156166621204758</c:v>
                </c:pt>
                <c:pt idx="83">
                  <c:v>-4.8141013932386265</c:v>
                </c:pt>
                <c:pt idx="84">
                  <c:v>-6.0592298014786135</c:v>
                </c:pt>
                <c:pt idx="85">
                  <c:v>-14.282888131749072</c:v>
                </c:pt>
                <c:pt idx="86">
                  <c:v>-13.503500789104976</c:v>
                </c:pt>
                <c:pt idx="87">
                  <c:v>-2.4843042663872481</c:v>
                </c:pt>
                <c:pt idx="88">
                  <c:v>-8.3195697369962964</c:v>
                </c:pt>
                <c:pt idx="89">
                  <c:v>-13.245020918033934</c:v>
                </c:pt>
                <c:pt idx="90">
                  <c:v>-3.3983596750621849</c:v>
                </c:pt>
                <c:pt idx="91">
                  <c:v>-2.6347089884244514</c:v>
                </c:pt>
                <c:pt idx="92">
                  <c:v>-4.3789300036633572</c:v>
                </c:pt>
                <c:pt idx="93">
                  <c:v>4.8291760031615745</c:v>
                </c:pt>
                <c:pt idx="94">
                  <c:v>18.316437116429306</c:v>
                </c:pt>
                <c:pt idx="95">
                  <c:v>6.5816766831732352</c:v>
                </c:pt>
                <c:pt idx="96">
                  <c:v>2.0282147595997486</c:v>
                </c:pt>
                <c:pt idx="97">
                  <c:v>0.11872997868863422</c:v>
                </c:pt>
                <c:pt idx="98">
                  <c:v>-1.156215471915818</c:v>
                </c:pt>
                <c:pt idx="99">
                  <c:v>-1.156215471915818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015-48AF-9D6F-17D9EFFD12BD}"/>
            </c:ext>
          </c:extLst>
        </c:ser>
        <c:ser>
          <c:idx val="6"/>
          <c:order val="6"/>
          <c:tx>
            <c:strRef>
              <c:f>'FBS vs FBS'!$L$1</c:f>
              <c:strCache>
                <c:ptCount val="1"/>
                <c:pt idx="0">
                  <c:v>F14 diff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bg1">
                  <a:lumMod val="50000"/>
                  <a:alpha val="5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'FBS vs FBS'!$A$2:$A$101</c:f>
              <c:numCache>
                <c:formatCode>0.0</c:formatCode>
                <c:ptCount val="100"/>
                <c:pt idx="0">
                  <c:v>0</c:v>
                </c:pt>
                <c:pt idx="1">
                  <c:v>1.01010101010101E-2</c:v>
                </c:pt>
                <c:pt idx="2">
                  <c:v>2.02020202020202E-2</c:v>
                </c:pt>
                <c:pt idx="3">
                  <c:v>3.03030303030303E-2</c:v>
                </c:pt>
                <c:pt idx="4">
                  <c:v>4.0404040404040401E-2</c:v>
                </c:pt>
                <c:pt idx="5">
                  <c:v>5.0505050505050497E-2</c:v>
                </c:pt>
                <c:pt idx="6">
                  <c:v>6.0606060606060601E-2</c:v>
                </c:pt>
                <c:pt idx="7">
                  <c:v>7.0707070707070704E-2</c:v>
                </c:pt>
                <c:pt idx="8">
                  <c:v>8.0808080808080801E-2</c:v>
                </c:pt>
                <c:pt idx="9">
                  <c:v>9.0909090909090898E-2</c:v>
                </c:pt>
                <c:pt idx="10">
                  <c:v>0.10101010101010099</c:v>
                </c:pt>
                <c:pt idx="11">
                  <c:v>0.11111111111111099</c:v>
                </c:pt>
                <c:pt idx="12">
                  <c:v>0.12121212121212099</c:v>
                </c:pt>
                <c:pt idx="13">
                  <c:v>0.13131313131313099</c:v>
                </c:pt>
                <c:pt idx="14">
                  <c:v>0.14141414141414099</c:v>
                </c:pt>
                <c:pt idx="15">
                  <c:v>0.15151515151515199</c:v>
                </c:pt>
                <c:pt idx="16">
                  <c:v>0.16161616161616199</c:v>
                </c:pt>
                <c:pt idx="17">
                  <c:v>0.17171717171717199</c:v>
                </c:pt>
                <c:pt idx="18">
                  <c:v>0.18181818181818199</c:v>
                </c:pt>
                <c:pt idx="19">
                  <c:v>0.19191919191919199</c:v>
                </c:pt>
                <c:pt idx="20">
                  <c:v>0.20202020202020199</c:v>
                </c:pt>
                <c:pt idx="21">
                  <c:v>0.21212121212121199</c:v>
                </c:pt>
                <c:pt idx="22">
                  <c:v>0.22222222222222199</c:v>
                </c:pt>
                <c:pt idx="23">
                  <c:v>0.23232323232323199</c:v>
                </c:pt>
                <c:pt idx="24">
                  <c:v>0.24242424242424199</c:v>
                </c:pt>
                <c:pt idx="25">
                  <c:v>0.25252525252525299</c:v>
                </c:pt>
                <c:pt idx="26">
                  <c:v>0.26262626262626299</c:v>
                </c:pt>
                <c:pt idx="27">
                  <c:v>0.27272727272727298</c:v>
                </c:pt>
                <c:pt idx="28">
                  <c:v>0.28282828282828298</c:v>
                </c:pt>
                <c:pt idx="29">
                  <c:v>0.29292929292929298</c:v>
                </c:pt>
                <c:pt idx="30">
                  <c:v>0.30303030303030298</c:v>
                </c:pt>
                <c:pt idx="31">
                  <c:v>0.31313131313131298</c:v>
                </c:pt>
                <c:pt idx="32">
                  <c:v>0.32323232323232298</c:v>
                </c:pt>
                <c:pt idx="33">
                  <c:v>0.33333333333333298</c:v>
                </c:pt>
                <c:pt idx="34">
                  <c:v>0.34343434343434298</c:v>
                </c:pt>
                <c:pt idx="35">
                  <c:v>0.35353535353535398</c:v>
                </c:pt>
                <c:pt idx="36">
                  <c:v>0.36363636363636398</c:v>
                </c:pt>
                <c:pt idx="37">
                  <c:v>0.37373737373737398</c:v>
                </c:pt>
                <c:pt idx="38">
                  <c:v>0.38383838383838398</c:v>
                </c:pt>
                <c:pt idx="39">
                  <c:v>0.39393939393939398</c:v>
                </c:pt>
                <c:pt idx="40">
                  <c:v>0.40404040404040398</c:v>
                </c:pt>
                <c:pt idx="41">
                  <c:v>0.41414141414141398</c:v>
                </c:pt>
                <c:pt idx="42">
                  <c:v>0.42424242424242398</c:v>
                </c:pt>
                <c:pt idx="43">
                  <c:v>0.43434343434343398</c:v>
                </c:pt>
                <c:pt idx="44">
                  <c:v>0.44444444444444398</c:v>
                </c:pt>
                <c:pt idx="45">
                  <c:v>0.45454545454545497</c:v>
                </c:pt>
                <c:pt idx="46">
                  <c:v>0.46464646464646497</c:v>
                </c:pt>
                <c:pt idx="47">
                  <c:v>0.47474747474747497</c:v>
                </c:pt>
                <c:pt idx="48">
                  <c:v>0.48484848484848497</c:v>
                </c:pt>
                <c:pt idx="49">
                  <c:v>0.49494949494949497</c:v>
                </c:pt>
                <c:pt idx="50">
                  <c:v>0.50505050505050497</c:v>
                </c:pt>
                <c:pt idx="51">
                  <c:v>0.51515151515151503</c:v>
                </c:pt>
                <c:pt idx="52">
                  <c:v>0.52525252525252497</c:v>
                </c:pt>
                <c:pt idx="53">
                  <c:v>0.53535353535353503</c:v>
                </c:pt>
                <c:pt idx="54">
                  <c:v>0.54545454545454497</c:v>
                </c:pt>
                <c:pt idx="55">
                  <c:v>0.55555555555555602</c:v>
                </c:pt>
                <c:pt idx="56">
                  <c:v>0.56565656565656597</c:v>
                </c:pt>
                <c:pt idx="57">
                  <c:v>0.57575757575757602</c:v>
                </c:pt>
                <c:pt idx="58">
                  <c:v>0.58585858585858597</c:v>
                </c:pt>
                <c:pt idx="59">
                  <c:v>0.59595959595959602</c:v>
                </c:pt>
                <c:pt idx="60">
                  <c:v>0.60606060606060597</c:v>
                </c:pt>
                <c:pt idx="61">
                  <c:v>0.61616161616161602</c:v>
                </c:pt>
                <c:pt idx="62">
                  <c:v>0.62626262626262597</c:v>
                </c:pt>
                <c:pt idx="63">
                  <c:v>0.63636363636363602</c:v>
                </c:pt>
                <c:pt idx="64">
                  <c:v>0.64646464646464696</c:v>
                </c:pt>
                <c:pt idx="65">
                  <c:v>0.65656565656565702</c:v>
                </c:pt>
                <c:pt idx="66">
                  <c:v>0.66666666666666696</c:v>
                </c:pt>
                <c:pt idx="67">
                  <c:v>0.67676767676767702</c:v>
                </c:pt>
                <c:pt idx="68">
                  <c:v>0.68686868686868696</c:v>
                </c:pt>
                <c:pt idx="69">
                  <c:v>0.69696969696969702</c:v>
                </c:pt>
                <c:pt idx="70">
                  <c:v>0.70707070707070696</c:v>
                </c:pt>
                <c:pt idx="71">
                  <c:v>0.71717171717171702</c:v>
                </c:pt>
                <c:pt idx="72">
                  <c:v>0.72727272727272696</c:v>
                </c:pt>
                <c:pt idx="73">
                  <c:v>0.73737373737373701</c:v>
                </c:pt>
                <c:pt idx="74">
                  <c:v>0.74747474747474796</c:v>
                </c:pt>
                <c:pt idx="75">
                  <c:v>0.75757575757575801</c:v>
                </c:pt>
                <c:pt idx="76">
                  <c:v>0.76767676767676796</c:v>
                </c:pt>
                <c:pt idx="77">
                  <c:v>0.77777777777777801</c:v>
                </c:pt>
                <c:pt idx="78">
                  <c:v>0.78787878787878796</c:v>
                </c:pt>
                <c:pt idx="79">
                  <c:v>0.79797979797979801</c:v>
                </c:pt>
                <c:pt idx="80">
                  <c:v>0.80808080808080796</c:v>
                </c:pt>
                <c:pt idx="81">
                  <c:v>0.81818181818181801</c:v>
                </c:pt>
                <c:pt idx="82">
                  <c:v>0.82828282828282795</c:v>
                </c:pt>
                <c:pt idx="83">
                  <c:v>0.83838383838383801</c:v>
                </c:pt>
                <c:pt idx="84">
                  <c:v>0.84848484848484895</c:v>
                </c:pt>
                <c:pt idx="85">
                  <c:v>0.85858585858585901</c:v>
                </c:pt>
                <c:pt idx="86">
                  <c:v>0.86868686868686895</c:v>
                </c:pt>
                <c:pt idx="87">
                  <c:v>0.87878787878787901</c:v>
                </c:pt>
                <c:pt idx="88">
                  <c:v>0.88888888888888895</c:v>
                </c:pt>
                <c:pt idx="89">
                  <c:v>0.89898989898989901</c:v>
                </c:pt>
                <c:pt idx="90">
                  <c:v>0.90909090909090895</c:v>
                </c:pt>
                <c:pt idx="91">
                  <c:v>0.919191919191919</c:v>
                </c:pt>
                <c:pt idx="92">
                  <c:v>0.92929292929292895</c:v>
                </c:pt>
                <c:pt idx="93">
                  <c:v>0.939393939393939</c:v>
                </c:pt>
                <c:pt idx="94">
                  <c:v>0.94949494949494995</c:v>
                </c:pt>
                <c:pt idx="95">
                  <c:v>0.95959595959596</c:v>
                </c:pt>
                <c:pt idx="96">
                  <c:v>0.96969696969696995</c:v>
                </c:pt>
                <c:pt idx="97">
                  <c:v>0.97979797979798</c:v>
                </c:pt>
                <c:pt idx="98">
                  <c:v>0.98989898989898994</c:v>
                </c:pt>
                <c:pt idx="99">
                  <c:v>1</c:v>
                </c:pt>
              </c:numCache>
            </c:numRef>
          </c:xVal>
          <c:yVal>
            <c:numRef>
              <c:f>'FBS vs FBS'!$L$2:$L$101</c:f>
              <c:numCache>
                <c:formatCode>0.00</c:formatCode>
                <c:ptCount val="100"/>
                <c:pt idx="0">
                  <c:v>-2.9829272111422469</c:v>
                </c:pt>
                <c:pt idx="1">
                  <c:v>-2.9829272111422469</c:v>
                </c:pt>
                <c:pt idx="2">
                  <c:v>-3.5503636037268489</c:v>
                </c:pt>
                <c:pt idx="3">
                  <c:v>-6.8969229175657176E-3</c:v>
                </c:pt>
                <c:pt idx="4">
                  <c:v>-1.5109440033576345</c:v>
                </c:pt>
                <c:pt idx="5">
                  <c:v>-0.17007869714437795</c:v>
                </c:pt>
                <c:pt idx="6">
                  <c:v>-0.98801117485168177</c:v>
                </c:pt>
                <c:pt idx="7">
                  <c:v>0.34027520960455071</c:v>
                </c:pt>
                <c:pt idx="8">
                  <c:v>0.8424164350413168</c:v>
                </c:pt>
                <c:pt idx="9">
                  <c:v>-0.36751747872492935</c:v>
                </c:pt>
                <c:pt idx="10">
                  <c:v>0.7286031290769337</c:v>
                </c:pt>
                <c:pt idx="11">
                  <c:v>-9.6312230995573955E-2</c:v>
                </c:pt>
                <c:pt idx="12">
                  <c:v>-0.20366856074850048</c:v>
                </c:pt>
                <c:pt idx="13">
                  <c:v>-0.50757231829264882</c:v>
                </c:pt>
                <c:pt idx="14">
                  <c:v>0.18320185462011374</c:v>
                </c:pt>
                <c:pt idx="15">
                  <c:v>-0.15877764207183453</c:v>
                </c:pt>
                <c:pt idx="16">
                  <c:v>-0.56555492040111766</c:v>
                </c:pt>
                <c:pt idx="17">
                  <c:v>-0.6446508349732607</c:v>
                </c:pt>
                <c:pt idx="18">
                  <c:v>-0.92405364423069969</c:v>
                </c:pt>
                <c:pt idx="19">
                  <c:v>0.14265629125665136</c:v>
                </c:pt>
                <c:pt idx="20">
                  <c:v>-0.74605267085210691</c:v>
                </c:pt>
                <c:pt idx="21">
                  <c:v>0.6729617424492087</c:v>
                </c:pt>
                <c:pt idx="22">
                  <c:v>-1.3291558887014414</c:v>
                </c:pt>
                <c:pt idx="23">
                  <c:v>-0.92051239933243778</c:v>
                </c:pt>
                <c:pt idx="24">
                  <c:v>-0.52910220412255882</c:v>
                </c:pt>
                <c:pt idx="25">
                  <c:v>-0.67089758476593531</c:v>
                </c:pt>
                <c:pt idx="26">
                  <c:v>6.0985426008091537E-2</c:v>
                </c:pt>
                <c:pt idx="27">
                  <c:v>-1.0762312426691842</c:v>
                </c:pt>
                <c:pt idx="28">
                  <c:v>-6.1143765681302753E-2</c:v>
                </c:pt>
                <c:pt idx="29">
                  <c:v>-0.39433164271463461</c:v>
                </c:pt>
                <c:pt idx="30">
                  <c:v>-0.91343819191735065</c:v>
                </c:pt>
                <c:pt idx="31">
                  <c:v>-0.59918811609548328</c:v>
                </c:pt>
                <c:pt idx="32">
                  <c:v>-0.15597431910245341</c:v>
                </c:pt>
                <c:pt idx="33">
                  <c:v>-0.98303377436058348</c:v>
                </c:pt>
                <c:pt idx="34">
                  <c:v>-0.11640966462135971</c:v>
                </c:pt>
                <c:pt idx="35">
                  <c:v>-0.28018255959915628</c:v>
                </c:pt>
                <c:pt idx="36">
                  <c:v>-0.30387694811090249</c:v>
                </c:pt>
                <c:pt idx="37">
                  <c:v>-1.6179448087587041</c:v>
                </c:pt>
                <c:pt idx="38">
                  <c:v>0.17850086914964436</c:v>
                </c:pt>
                <c:pt idx="39">
                  <c:v>-1.5654807711731475</c:v>
                </c:pt>
                <c:pt idx="40">
                  <c:v>-3.651982791756037</c:v>
                </c:pt>
                <c:pt idx="41">
                  <c:v>-0.20317501660796289</c:v>
                </c:pt>
                <c:pt idx="42">
                  <c:v>-1.6438298452019229</c:v>
                </c:pt>
                <c:pt idx="43">
                  <c:v>-3.0995555187538431</c:v>
                </c:pt>
                <c:pt idx="44">
                  <c:v>0.55538350014268012</c:v>
                </c:pt>
                <c:pt idx="45">
                  <c:v>2.0113911801841518</c:v>
                </c:pt>
                <c:pt idx="46">
                  <c:v>-5.823694755801208</c:v>
                </c:pt>
                <c:pt idx="47">
                  <c:v>1.6046374545356183</c:v>
                </c:pt>
                <c:pt idx="48">
                  <c:v>-7.8159037214796498</c:v>
                </c:pt>
                <c:pt idx="49">
                  <c:v>-1.8359232112238644</c:v>
                </c:pt>
                <c:pt idx="50">
                  <c:v>0.26916445694734747</c:v>
                </c:pt>
                <c:pt idx="51">
                  <c:v>10.9354391862706</c:v>
                </c:pt>
                <c:pt idx="52">
                  <c:v>11.588827351447314</c:v>
                </c:pt>
                <c:pt idx="53">
                  <c:v>0.94756277146976586</c:v>
                </c:pt>
                <c:pt idx="54">
                  <c:v>-1.3595499796617503</c:v>
                </c:pt>
                <c:pt idx="55">
                  <c:v>-2.2599389154506504</c:v>
                </c:pt>
                <c:pt idx="56">
                  <c:v>-2.3724710543140208</c:v>
                </c:pt>
                <c:pt idx="57">
                  <c:v>-8.7035604481815962</c:v>
                </c:pt>
                <c:pt idx="58">
                  <c:v>-1.5780453503911929</c:v>
                </c:pt>
                <c:pt idx="59">
                  <c:v>0.47724004308525458</c:v>
                </c:pt>
                <c:pt idx="60">
                  <c:v>6.7151842562101649</c:v>
                </c:pt>
                <c:pt idx="61">
                  <c:v>23.459039951707275</c:v>
                </c:pt>
                <c:pt idx="62">
                  <c:v>11.463432922961065</c:v>
                </c:pt>
                <c:pt idx="63">
                  <c:v>13.844383367083042</c:v>
                </c:pt>
                <c:pt idx="64">
                  <c:v>3.7189487939723183</c:v>
                </c:pt>
                <c:pt idx="65">
                  <c:v>-1.1832451844949876</c:v>
                </c:pt>
                <c:pt idx="66">
                  <c:v>-0.18328463173339671</c:v>
                </c:pt>
                <c:pt idx="67">
                  <c:v>0.71236477267206055</c:v>
                </c:pt>
                <c:pt idx="68">
                  <c:v>-3.217124220731332</c:v>
                </c:pt>
                <c:pt idx="69">
                  <c:v>-2.3336893645337167</c:v>
                </c:pt>
                <c:pt idx="70">
                  <c:v>-1.1697177601905686</c:v>
                </c:pt>
                <c:pt idx="71">
                  <c:v>-4.1044511541979585</c:v>
                </c:pt>
                <c:pt idx="72">
                  <c:v>-1.1657419283193384</c:v>
                </c:pt>
                <c:pt idx="73">
                  <c:v>-1.2106565446979776</c:v>
                </c:pt>
                <c:pt idx="74">
                  <c:v>-4.3513521818187684</c:v>
                </c:pt>
                <c:pt idx="75">
                  <c:v>-5.8746587455990396</c:v>
                </c:pt>
                <c:pt idx="76">
                  <c:v>-2.4094449752185207</c:v>
                </c:pt>
                <c:pt idx="77">
                  <c:v>2.9319504372937288</c:v>
                </c:pt>
                <c:pt idx="78">
                  <c:v>-4.4399662174197934</c:v>
                </c:pt>
                <c:pt idx="79">
                  <c:v>-6.3175926483673459</c:v>
                </c:pt>
                <c:pt idx="80">
                  <c:v>-1.6613544532676325</c:v>
                </c:pt>
                <c:pt idx="81">
                  <c:v>-7.9661703304340747E-2</c:v>
                </c:pt>
                <c:pt idx="82">
                  <c:v>-0.49177634571915618</c:v>
                </c:pt>
                <c:pt idx="83">
                  <c:v>-0.14397068012595504</c:v>
                </c:pt>
                <c:pt idx="84">
                  <c:v>-1.1153778602211126</c:v>
                </c:pt>
                <c:pt idx="85">
                  <c:v>10.663265308526526</c:v>
                </c:pt>
                <c:pt idx="86">
                  <c:v>23.726837370522123</c:v>
                </c:pt>
                <c:pt idx="87">
                  <c:v>21.308605162309053</c:v>
                </c:pt>
                <c:pt idx="88">
                  <c:v>21.383740007753406</c:v>
                </c:pt>
                <c:pt idx="89">
                  <c:v>23.339165147176683</c:v>
                </c:pt>
                <c:pt idx="90">
                  <c:v>7.4002762972903149</c:v>
                </c:pt>
                <c:pt idx="91">
                  <c:v>0.37537768396124882</c:v>
                </c:pt>
                <c:pt idx="92">
                  <c:v>6.3846922137477442</c:v>
                </c:pt>
                <c:pt idx="93">
                  <c:v>-1.7636242542516243</c:v>
                </c:pt>
                <c:pt idx="94">
                  <c:v>-4.9166979254284939</c:v>
                </c:pt>
                <c:pt idx="95">
                  <c:v>-5.956885071077064</c:v>
                </c:pt>
                <c:pt idx="96">
                  <c:v>-8.1003547936502507</c:v>
                </c:pt>
                <c:pt idx="97">
                  <c:v>-11.164221955261064</c:v>
                </c:pt>
                <c:pt idx="98">
                  <c:v>-8.6459414383463198</c:v>
                </c:pt>
                <c:pt idx="99">
                  <c:v>-8.6459414383463198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015-48AF-9D6F-17D9EFFD12BD}"/>
            </c:ext>
          </c:extLst>
        </c:ser>
        <c:ser>
          <c:idx val="7"/>
          <c:order val="7"/>
          <c:tx>
            <c:strRef>
              <c:f>'FBS vs FBS'!$M$1</c:f>
              <c:strCache>
                <c:ptCount val="1"/>
                <c:pt idx="0">
                  <c:v>F18 diff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bg1">
                  <a:lumMod val="50000"/>
                  <a:alpha val="5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'FBS vs FBS'!$A$2:$A$101</c:f>
              <c:numCache>
                <c:formatCode>0.0</c:formatCode>
                <c:ptCount val="100"/>
                <c:pt idx="0">
                  <c:v>0</c:v>
                </c:pt>
                <c:pt idx="1">
                  <c:v>1.01010101010101E-2</c:v>
                </c:pt>
                <c:pt idx="2">
                  <c:v>2.02020202020202E-2</c:v>
                </c:pt>
                <c:pt idx="3">
                  <c:v>3.03030303030303E-2</c:v>
                </c:pt>
                <c:pt idx="4">
                  <c:v>4.0404040404040401E-2</c:v>
                </c:pt>
                <c:pt idx="5">
                  <c:v>5.0505050505050497E-2</c:v>
                </c:pt>
                <c:pt idx="6">
                  <c:v>6.0606060606060601E-2</c:v>
                </c:pt>
                <c:pt idx="7">
                  <c:v>7.0707070707070704E-2</c:v>
                </c:pt>
                <c:pt idx="8">
                  <c:v>8.0808080808080801E-2</c:v>
                </c:pt>
                <c:pt idx="9">
                  <c:v>9.0909090909090898E-2</c:v>
                </c:pt>
                <c:pt idx="10">
                  <c:v>0.10101010101010099</c:v>
                </c:pt>
                <c:pt idx="11">
                  <c:v>0.11111111111111099</c:v>
                </c:pt>
                <c:pt idx="12">
                  <c:v>0.12121212121212099</c:v>
                </c:pt>
                <c:pt idx="13">
                  <c:v>0.13131313131313099</c:v>
                </c:pt>
                <c:pt idx="14">
                  <c:v>0.14141414141414099</c:v>
                </c:pt>
                <c:pt idx="15">
                  <c:v>0.15151515151515199</c:v>
                </c:pt>
                <c:pt idx="16">
                  <c:v>0.16161616161616199</c:v>
                </c:pt>
                <c:pt idx="17">
                  <c:v>0.17171717171717199</c:v>
                </c:pt>
                <c:pt idx="18">
                  <c:v>0.18181818181818199</c:v>
                </c:pt>
                <c:pt idx="19">
                  <c:v>0.19191919191919199</c:v>
                </c:pt>
                <c:pt idx="20">
                  <c:v>0.20202020202020199</c:v>
                </c:pt>
                <c:pt idx="21">
                  <c:v>0.21212121212121199</c:v>
                </c:pt>
                <c:pt idx="22">
                  <c:v>0.22222222222222199</c:v>
                </c:pt>
                <c:pt idx="23">
                  <c:v>0.23232323232323199</c:v>
                </c:pt>
                <c:pt idx="24">
                  <c:v>0.24242424242424199</c:v>
                </c:pt>
                <c:pt idx="25">
                  <c:v>0.25252525252525299</c:v>
                </c:pt>
                <c:pt idx="26">
                  <c:v>0.26262626262626299</c:v>
                </c:pt>
                <c:pt idx="27">
                  <c:v>0.27272727272727298</c:v>
                </c:pt>
                <c:pt idx="28">
                  <c:v>0.28282828282828298</c:v>
                </c:pt>
                <c:pt idx="29">
                  <c:v>0.29292929292929298</c:v>
                </c:pt>
                <c:pt idx="30">
                  <c:v>0.30303030303030298</c:v>
                </c:pt>
                <c:pt idx="31">
                  <c:v>0.31313131313131298</c:v>
                </c:pt>
                <c:pt idx="32">
                  <c:v>0.32323232323232298</c:v>
                </c:pt>
                <c:pt idx="33">
                  <c:v>0.33333333333333298</c:v>
                </c:pt>
                <c:pt idx="34">
                  <c:v>0.34343434343434298</c:v>
                </c:pt>
                <c:pt idx="35">
                  <c:v>0.35353535353535398</c:v>
                </c:pt>
                <c:pt idx="36">
                  <c:v>0.36363636363636398</c:v>
                </c:pt>
                <c:pt idx="37">
                  <c:v>0.37373737373737398</c:v>
                </c:pt>
                <c:pt idx="38">
                  <c:v>0.38383838383838398</c:v>
                </c:pt>
                <c:pt idx="39">
                  <c:v>0.39393939393939398</c:v>
                </c:pt>
                <c:pt idx="40">
                  <c:v>0.40404040404040398</c:v>
                </c:pt>
                <c:pt idx="41">
                  <c:v>0.41414141414141398</c:v>
                </c:pt>
                <c:pt idx="42">
                  <c:v>0.42424242424242398</c:v>
                </c:pt>
                <c:pt idx="43">
                  <c:v>0.43434343434343398</c:v>
                </c:pt>
                <c:pt idx="44">
                  <c:v>0.44444444444444398</c:v>
                </c:pt>
                <c:pt idx="45">
                  <c:v>0.45454545454545497</c:v>
                </c:pt>
                <c:pt idx="46">
                  <c:v>0.46464646464646497</c:v>
                </c:pt>
                <c:pt idx="47">
                  <c:v>0.47474747474747497</c:v>
                </c:pt>
                <c:pt idx="48">
                  <c:v>0.48484848484848497</c:v>
                </c:pt>
                <c:pt idx="49">
                  <c:v>0.49494949494949497</c:v>
                </c:pt>
                <c:pt idx="50">
                  <c:v>0.50505050505050497</c:v>
                </c:pt>
                <c:pt idx="51">
                  <c:v>0.51515151515151503</c:v>
                </c:pt>
                <c:pt idx="52">
                  <c:v>0.52525252525252497</c:v>
                </c:pt>
                <c:pt idx="53">
                  <c:v>0.53535353535353503</c:v>
                </c:pt>
                <c:pt idx="54">
                  <c:v>0.54545454545454497</c:v>
                </c:pt>
                <c:pt idx="55">
                  <c:v>0.55555555555555602</c:v>
                </c:pt>
                <c:pt idx="56">
                  <c:v>0.56565656565656597</c:v>
                </c:pt>
                <c:pt idx="57">
                  <c:v>0.57575757575757602</c:v>
                </c:pt>
                <c:pt idx="58">
                  <c:v>0.58585858585858597</c:v>
                </c:pt>
                <c:pt idx="59">
                  <c:v>0.59595959595959602</c:v>
                </c:pt>
                <c:pt idx="60">
                  <c:v>0.60606060606060597</c:v>
                </c:pt>
                <c:pt idx="61">
                  <c:v>0.61616161616161602</c:v>
                </c:pt>
                <c:pt idx="62">
                  <c:v>0.62626262626262597</c:v>
                </c:pt>
                <c:pt idx="63">
                  <c:v>0.63636363636363602</c:v>
                </c:pt>
                <c:pt idx="64">
                  <c:v>0.64646464646464696</c:v>
                </c:pt>
                <c:pt idx="65">
                  <c:v>0.65656565656565702</c:v>
                </c:pt>
                <c:pt idx="66">
                  <c:v>0.66666666666666696</c:v>
                </c:pt>
                <c:pt idx="67">
                  <c:v>0.67676767676767702</c:v>
                </c:pt>
                <c:pt idx="68">
                  <c:v>0.68686868686868696</c:v>
                </c:pt>
                <c:pt idx="69">
                  <c:v>0.69696969696969702</c:v>
                </c:pt>
                <c:pt idx="70">
                  <c:v>0.70707070707070696</c:v>
                </c:pt>
                <c:pt idx="71">
                  <c:v>0.71717171717171702</c:v>
                </c:pt>
                <c:pt idx="72">
                  <c:v>0.72727272727272696</c:v>
                </c:pt>
                <c:pt idx="73">
                  <c:v>0.73737373737373701</c:v>
                </c:pt>
                <c:pt idx="74">
                  <c:v>0.74747474747474796</c:v>
                </c:pt>
                <c:pt idx="75">
                  <c:v>0.75757575757575801</c:v>
                </c:pt>
                <c:pt idx="76">
                  <c:v>0.76767676767676796</c:v>
                </c:pt>
                <c:pt idx="77">
                  <c:v>0.77777777777777801</c:v>
                </c:pt>
                <c:pt idx="78">
                  <c:v>0.78787878787878796</c:v>
                </c:pt>
                <c:pt idx="79">
                  <c:v>0.79797979797979801</c:v>
                </c:pt>
                <c:pt idx="80">
                  <c:v>0.80808080808080796</c:v>
                </c:pt>
                <c:pt idx="81">
                  <c:v>0.81818181818181801</c:v>
                </c:pt>
                <c:pt idx="82">
                  <c:v>0.82828282828282795</c:v>
                </c:pt>
                <c:pt idx="83">
                  <c:v>0.83838383838383801</c:v>
                </c:pt>
                <c:pt idx="84">
                  <c:v>0.84848484848484895</c:v>
                </c:pt>
                <c:pt idx="85">
                  <c:v>0.85858585858585901</c:v>
                </c:pt>
                <c:pt idx="86">
                  <c:v>0.86868686868686895</c:v>
                </c:pt>
                <c:pt idx="87">
                  <c:v>0.87878787878787901</c:v>
                </c:pt>
                <c:pt idx="88">
                  <c:v>0.88888888888888895</c:v>
                </c:pt>
                <c:pt idx="89">
                  <c:v>0.89898989898989901</c:v>
                </c:pt>
                <c:pt idx="90">
                  <c:v>0.90909090909090895</c:v>
                </c:pt>
                <c:pt idx="91">
                  <c:v>0.919191919191919</c:v>
                </c:pt>
                <c:pt idx="92">
                  <c:v>0.92929292929292895</c:v>
                </c:pt>
                <c:pt idx="93">
                  <c:v>0.939393939393939</c:v>
                </c:pt>
                <c:pt idx="94">
                  <c:v>0.94949494949494995</c:v>
                </c:pt>
                <c:pt idx="95">
                  <c:v>0.95959595959596</c:v>
                </c:pt>
                <c:pt idx="96">
                  <c:v>0.96969696969696995</c:v>
                </c:pt>
                <c:pt idx="97">
                  <c:v>0.97979797979798</c:v>
                </c:pt>
                <c:pt idx="98">
                  <c:v>0.98989898989898994</c:v>
                </c:pt>
                <c:pt idx="99">
                  <c:v>1</c:v>
                </c:pt>
              </c:numCache>
            </c:numRef>
          </c:xVal>
          <c:yVal>
            <c:numRef>
              <c:f>'FBS vs FBS'!$M$2:$M$101</c:f>
              <c:numCache>
                <c:formatCode>0.00</c:formatCode>
                <c:ptCount val="100"/>
                <c:pt idx="0">
                  <c:v>1.0509924621765521</c:v>
                </c:pt>
                <c:pt idx="1">
                  <c:v>1.0509924621765521</c:v>
                </c:pt>
                <c:pt idx="2">
                  <c:v>-3.7352275351523687</c:v>
                </c:pt>
                <c:pt idx="3">
                  <c:v>0.56577511377233414</c:v>
                </c:pt>
                <c:pt idx="4">
                  <c:v>1.4080734333704452</c:v>
                </c:pt>
                <c:pt idx="5">
                  <c:v>-1.3023970747678248E-2</c:v>
                </c:pt>
                <c:pt idx="6">
                  <c:v>-0.24960757396034161</c:v>
                </c:pt>
                <c:pt idx="7">
                  <c:v>-0.87856584927585857</c:v>
                </c:pt>
                <c:pt idx="8">
                  <c:v>-2.6767326326890046</c:v>
                </c:pt>
                <c:pt idx="9">
                  <c:v>-1.2297159337278991</c:v>
                </c:pt>
                <c:pt idx="10">
                  <c:v>0.45793920126583387</c:v>
                </c:pt>
                <c:pt idx="11">
                  <c:v>-0.27184688299557358</c:v>
                </c:pt>
                <c:pt idx="12">
                  <c:v>-0.70231509858689023</c:v>
                </c:pt>
                <c:pt idx="13">
                  <c:v>-1.2067675323855074</c:v>
                </c:pt>
                <c:pt idx="14">
                  <c:v>-0.91533889844022731</c:v>
                </c:pt>
                <c:pt idx="15">
                  <c:v>-1.2374224813792942</c:v>
                </c:pt>
                <c:pt idx="16">
                  <c:v>-1.1680241113666074</c:v>
                </c:pt>
                <c:pt idx="17">
                  <c:v>-1.1938768319007913</c:v>
                </c:pt>
                <c:pt idx="18">
                  <c:v>-1.0816877436831405</c:v>
                </c:pt>
                <c:pt idx="19">
                  <c:v>-1.6475934116249036E-2</c:v>
                </c:pt>
                <c:pt idx="20">
                  <c:v>-1.244039496607467</c:v>
                </c:pt>
                <c:pt idx="21">
                  <c:v>-0.23103666881072193</c:v>
                </c:pt>
                <c:pt idx="22">
                  <c:v>-2.3773558029328008</c:v>
                </c:pt>
                <c:pt idx="23">
                  <c:v>-0.69278587910245726</c:v>
                </c:pt>
                <c:pt idx="24">
                  <c:v>-0.76160761724186976</c:v>
                </c:pt>
                <c:pt idx="25">
                  <c:v>-0.4497535817019056</c:v>
                </c:pt>
                <c:pt idx="26">
                  <c:v>-1.0930647911205078</c:v>
                </c:pt>
                <c:pt idx="27">
                  <c:v>-0.39351516764348382</c:v>
                </c:pt>
                <c:pt idx="28">
                  <c:v>-1.8143618380400941</c:v>
                </c:pt>
                <c:pt idx="29">
                  <c:v>-1.5492166275811243</c:v>
                </c:pt>
                <c:pt idx="30">
                  <c:v>-2.3298519731901202</c:v>
                </c:pt>
                <c:pt idx="31">
                  <c:v>0.37758213937911833</c:v>
                </c:pt>
                <c:pt idx="32">
                  <c:v>-0.17725060960505168</c:v>
                </c:pt>
                <c:pt idx="33">
                  <c:v>-0.217536203776584</c:v>
                </c:pt>
                <c:pt idx="34">
                  <c:v>1.5625271578530402</c:v>
                </c:pt>
                <c:pt idx="35">
                  <c:v>2.5999501235469431</c:v>
                </c:pt>
                <c:pt idx="36">
                  <c:v>-0.74061010594456356</c:v>
                </c:pt>
                <c:pt idx="37">
                  <c:v>1.4123822988024166</c:v>
                </c:pt>
                <c:pt idx="38">
                  <c:v>-0.6227465252818547</c:v>
                </c:pt>
                <c:pt idx="39">
                  <c:v>0.44155149452895337</c:v>
                </c:pt>
                <c:pt idx="40">
                  <c:v>10.801433438997462</c:v>
                </c:pt>
                <c:pt idx="41">
                  <c:v>2.6966661514166361</c:v>
                </c:pt>
                <c:pt idx="42">
                  <c:v>7.7075061395485758</c:v>
                </c:pt>
                <c:pt idx="43">
                  <c:v>4.3890855968222375</c:v>
                </c:pt>
                <c:pt idx="44">
                  <c:v>2.5903238385458796</c:v>
                </c:pt>
                <c:pt idx="45">
                  <c:v>-6.5854952250729584</c:v>
                </c:pt>
                <c:pt idx="46">
                  <c:v>-3.1728815364485179</c:v>
                </c:pt>
                <c:pt idx="47">
                  <c:v>-2.934556703016181</c:v>
                </c:pt>
                <c:pt idx="48">
                  <c:v>3.9834019834980516</c:v>
                </c:pt>
                <c:pt idx="49">
                  <c:v>2.9308613706275324</c:v>
                </c:pt>
                <c:pt idx="50">
                  <c:v>-6.404784125291652</c:v>
                </c:pt>
                <c:pt idx="51">
                  <c:v>3.6787767599318997</c:v>
                </c:pt>
                <c:pt idx="52">
                  <c:v>10.571529284211117</c:v>
                </c:pt>
                <c:pt idx="53">
                  <c:v>2.5532748190680685</c:v>
                </c:pt>
                <c:pt idx="54">
                  <c:v>-7.1307257487592501</c:v>
                </c:pt>
                <c:pt idx="55">
                  <c:v>-1.8917133633399494</c:v>
                </c:pt>
                <c:pt idx="56">
                  <c:v>-8.2483623389242009</c:v>
                </c:pt>
                <c:pt idx="57">
                  <c:v>-7.8536842070772659</c:v>
                </c:pt>
                <c:pt idx="58">
                  <c:v>-5.0479001550751423</c:v>
                </c:pt>
                <c:pt idx="59">
                  <c:v>-10.871209306248105</c:v>
                </c:pt>
                <c:pt idx="60">
                  <c:v>-11.646053545728675</c:v>
                </c:pt>
                <c:pt idx="61">
                  <c:v>-7.5399131508001265</c:v>
                </c:pt>
                <c:pt idx="62">
                  <c:v>-1.2338504635613337</c:v>
                </c:pt>
                <c:pt idx="63">
                  <c:v>-1.2015890357821579</c:v>
                </c:pt>
                <c:pt idx="64">
                  <c:v>-2.0103028654909814</c:v>
                </c:pt>
                <c:pt idx="65">
                  <c:v>-1.4389708932244574</c:v>
                </c:pt>
                <c:pt idx="66">
                  <c:v>-3.9225897395337075</c:v>
                </c:pt>
                <c:pt idx="67">
                  <c:v>-5.2824384416461001</c:v>
                </c:pt>
                <c:pt idx="68">
                  <c:v>-3.1809144978533315</c:v>
                </c:pt>
                <c:pt idx="69">
                  <c:v>-2.7419346664853155</c:v>
                </c:pt>
                <c:pt idx="70">
                  <c:v>-2.2475372260951687</c:v>
                </c:pt>
                <c:pt idx="71">
                  <c:v>-6.9489764510483187</c:v>
                </c:pt>
                <c:pt idx="72">
                  <c:v>-1.5471937872720378</c:v>
                </c:pt>
                <c:pt idx="73">
                  <c:v>-1.5876754711838768</c:v>
                </c:pt>
                <c:pt idx="74">
                  <c:v>1.3313314479857326</c:v>
                </c:pt>
                <c:pt idx="75">
                  <c:v>5.8514974231119989</c:v>
                </c:pt>
                <c:pt idx="76">
                  <c:v>1.5776845333031098</c:v>
                </c:pt>
                <c:pt idx="77">
                  <c:v>-2.7124759663230913</c:v>
                </c:pt>
                <c:pt idx="78">
                  <c:v>-4.0276582791761326</c:v>
                </c:pt>
                <c:pt idx="79">
                  <c:v>-3.9231864658805859</c:v>
                </c:pt>
                <c:pt idx="80">
                  <c:v>-3.077324504060531</c:v>
                </c:pt>
                <c:pt idx="81">
                  <c:v>-0.56756129445934178</c:v>
                </c:pt>
                <c:pt idx="82">
                  <c:v>-2.5171383606976949</c:v>
                </c:pt>
                <c:pt idx="83">
                  <c:v>-1.533851442841156</c:v>
                </c:pt>
                <c:pt idx="84">
                  <c:v>-7.6141911733244125</c:v>
                </c:pt>
                <c:pt idx="85">
                  <c:v>12.961455529447328</c:v>
                </c:pt>
                <c:pt idx="86">
                  <c:v>23.759775620831721</c:v>
                </c:pt>
                <c:pt idx="87">
                  <c:v>10.182349069603351</c:v>
                </c:pt>
                <c:pt idx="88">
                  <c:v>19.719960038590603</c:v>
                </c:pt>
                <c:pt idx="89">
                  <c:v>13.490803808107184</c:v>
                </c:pt>
                <c:pt idx="90">
                  <c:v>-2.2350498612474841</c:v>
                </c:pt>
                <c:pt idx="91">
                  <c:v>8.1526326270212479</c:v>
                </c:pt>
                <c:pt idx="92">
                  <c:v>3.3402688662797431</c:v>
                </c:pt>
                <c:pt idx="93">
                  <c:v>-1.7553493926384238</c:v>
                </c:pt>
                <c:pt idx="94">
                  <c:v>-6.535041927700993</c:v>
                </c:pt>
                <c:pt idx="95">
                  <c:v>-8.2425159046415644</c:v>
                </c:pt>
                <c:pt idx="96">
                  <c:v>-3.2807252228138495</c:v>
                </c:pt>
                <c:pt idx="97">
                  <c:v>-9.1762617738898644</c:v>
                </c:pt>
                <c:pt idx="98">
                  <c:v>-8.99843612906602</c:v>
                </c:pt>
                <c:pt idx="99">
                  <c:v>-8.99843612906602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015-48AF-9D6F-17D9EFFD12BD}"/>
            </c:ext>
          </c:extLst>
        </c:ser>
        <c:ser>
          <c:idx val="8"/>
          <c:order val="8"/>
          <c:tx>
            <c:strRef>
              <c:f>'FBS vs FBS'!$N$1</c:f>
              <c:strCache>
                <c:ptCount val="1"/>
                <c:pt idx="0">
                  <c:v>F19 diff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bg1">
                  <a:lumMod val="50000"/>
                  <a:alpha val="5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'FBS vs FBS'!$A$2:$A$101</c:f>
              <c:numCache>
                <c:formatCode>0.0</c:formatCode>
                <c:ptCount val="100"/>
                <c:pt idx="0">
                  <c:v>0</c:v>
                </c:pt>
                <c:pt idx="1">
                  <c:v>1.01010101010101E-2</c:v>
                </c:pt>
                <c:pt idx="2">
                  <c:v>2.02020202020202E-2</c:v>
                </c:pt>
                <c:pt idx="3">
                  <c:v>3.03030303030303E-2</c:v>
                </c:pt>
                <c:pt idx="4">
                  <c:v>4.0404040404040401E-2</c:v>
                </c:pt>
                <c:pt idx="5">
                  <c:v>5.0505050505050497E-2</c:v>
                </c:pt>
                <c:pt idx="6">
                  <c:v>6.0606060606060601E-2</c:v>
                </c:pt>
                <c:pt idx="7">
                  <c:v>7.0707070707070704E-2</c:v>
                </c:pt>
                <c:pt idx="8">
                  <c:v>8.0808080808080801E-2</c:v>
                </c:pt>
                <c:pt idx="9">
                  <c:v>9.0909090909090898E-2</c:v>
                </c:pt>
                <c:pt idx="10">
                  <c:v>0.10101010101010099</c:v>
                </c:pt>
                <c:pt idx="11">
                  <c:v>0.11111111111111099</c:v>
                </c:pt>
                <c:pt idx="12">
                  <c:v>0.12121212121212099</c:v>
                </c:pt>
                <c:pt idx="13">
                  <c:v>0.13131313131313099</c:v>
                </c:pt>
                <c:pt idx="14">
                  <c:v>0.14141414141414099</c:v>
                </c:pt>
                <c:pt idx="15">
                  <c:v>0.15151515151515199</c:v>
                </c:pt>
                <c:pt idx="16">
                  <c:v>0.16161616161616199</c:v>
                </c:pt>
                <c:pt idx="17">
                  <c:v>0.17171717171717199</c:v>
                </c:pt>
                <c:pt idx="18">
                  <c:v>0.18181818181818199</c:v>
                </c:pt>
                <c:pt idx="19">
                  <c:v>0.19191919191919199</c:v>
                </c:pt>
                <c:pt idx="20">
                  <c:v>0.20202020202020199</c:v>
                </c:pt>
                <c:pt idx="21">
                  <c:v>0.21212121212121199</c:v>
                </c:pt>
                <c:pt idx="22">
                  <c:v>0.22222222222222199</c:v>
                </c:pt>
                <c:pt idx="23">
                  <c:v>0.23232323232323199</c:v>
                </c:pt>
                <c:pt idx="24">
                  <c:v>0.24242424242424199</c:v>
                </c:pt>
                <c:pt idx="25">
                  <c:v>0.25252525252525299</c:v>
                </c:pt>
                <c:pt idx="26">
                  <c:v>0.26262626262626299</c:v>
                </c:pt>
                <c:pt idx="27">
                  <c:v>0.27272727272727298</c:v>
                </c:pt>
                <c:pt idx="28">
                  <c:v>0.28282828282828298</c:v>
                </c:pt>
                <c:pt idx="29">
                  <c:v>0.29292929292929298</c:v>
                </c:pt>
                <c:pt idx="30">
                  <c:v>0.30303030303030298</c:v>
                </c:pt>
                <c:pt idx="31">
                  <c:v>0.31313131313131298</c:v>
                </c:pt>
                <c:pt idx="32">
                  <c:v>0.32323232323232298</c:v>
                </c:pt>
                <c:pt idx="33">
                  <c:v>0.33333333333333298</c:v>
                </c:pt>
                <c:pt idx="34">
                  <c:v>0.34343434343434298</c:v>
                </c:pt>
                <c:pt idx="35">
                  <c:v>0.35353535353535398</c:v>
                </c:pt>
                <c:pt idx="36">
                  <c:v>0.36363636363636398</c:v>
                </c:pt>
                <c:pt idx="37">
                  <c:v>0.37373737373737398</c:v>
                </c:pt>
                <c:pt idx="38">
                  <c:v>0.38383838383838398</c:v>
                </c:pt>
                <c:pt idx="39">
                  <c:v>0.39393939393939398</c:v>
                </c:pt>
                <c:pt idx="40">
                  <c:v>0.40404040404040398</c:v>
                </c:pt>
                <c:pt idx="41">
                  <c:v>0.41414141414141398</c:v>
                </c:pt>
                <c:pt idx="42">
                  <c:v>0.42424242424242398</c:v>
                </c:pt>
                <c:pt idx="43">
                  <c:v>0.43434343434343398</c:v>
                </c:pt>
                <c:pt idx="44">
                  <c:v>0.44444444444444398</c:v>
                </c:pt>
                <c:pt idx="45">
                  <c:v>0.45454545454545497</c:v>
                </c:pt>
                <c:pt idx="46">
                  <c:v>0.46464646464646497</c:v>
                </c:pt>
                <c:pt idx="47">
                  <c:v>0.47474747474747497</c:v>
                </c:pt>
                <c:pt idx="48">
                  <c:v>0.48484848484848497</c:v>
                </c:pt>
                <c:pt idx="49">
                  <c:v>0.49494949494949497</c:v>
                </c:pt>
                <c:pt idx="50">
                  <c:v>0.50505050505050497</c:v>
                </c:pt>
                <c:pt idx="51">
                  <c:v>0.51515151515151503</c:v>
                </c:pt>
                <c:pt idx="52">
                  <c:v>0.52525252525252497</c:v>
                </c:pt>
                <c:pt idx="53">
                  <c:v>0.53535353535353503</c:v>
                </c:pt>
                <c:pt idx="54">
                  <c:v>0.54545454545454497</c:v>
                </c:pt>
                <c:pt idx="55">
                  <c:v>0.55555555555555602</c:v>
                </c:pt>
                <c:pt idx="56">
                  <c:v>0.56565656565656597</c:v>
                </c:pt>
                <c:pt idx="57">
                  <c:v>0.57575757575757602</c:v>
                </c:pt>
                <c:pt idx="58">
                  <c:v>0.58585858585858597</c:v>
                </c:pt>
                <c:pt idx="59">
                  <c:v>0.59595959595959602</c:v>
                </c:pt>
                <c:pt idx="60">
                  <c:v>0.60606060606060597</c:v>
                </c:pt>
                <c:pt idx="61">
                  <c:v>0.61616161616161602</c:v>
                </c:pt>
                <c:pt idx="62">
                  <c:v>0.62626262626262597</c:v>
                </c:pt>
                <c:pt idx="63">
                  <c:v>0.63636363636363602</c:v>
                </c:pt>
                <c:pt idx="64">
                  <c:v>0.64646464646464696</c:v>
                </c:pt>
                <c:pt idx="65">
                  <c:v>0.65656565656565702</c:v>
                </c:pt>
                <c:pt idx="66">
                  <c:v>0.66666666666666696</c:v>
                </c:pt>
                <c:pt idx="67">
                  <c:v>0.67676767676767702</c:v>
                </c:pt>
                <c:pt idx="68">
                  <c:v>0.68686868686868696</c:v>
                </c:pt>
                <c:pt idx="69">
                  <c:v>0.69696969696969702</c:v>
                </c:pt>
                <c:pt idx="70">
                  <c:v>0.70707070707070696</c:v>
                </c:pt>
                <c:pt idx="71">
                  <c:v>0.71717171717171702</c:v>
                </c:pt>
                <c:pt idx="72">
                  <c:v>0.72727272727272696</c:v>
                </c:pt>
                <c:pt idx="73">
                  <c:v>0.73737373737373701</c:v>
                </c:pt>
                <c:pt idx="74">
                  <c:v>0.74747474747474796</c:v>
                </c:pt>
                <c:pt idx="75">
                  <c:v>0.75757575757575801</c:v>
                </c:pt>
                <c:pt idx="76">
                  <c:v>0.76767676767676796</c:v>
                </c:pt>
                <c:pt idx="77">
                  <c:v>0.77777777777777801</c:v>
                </c:pt>
                <c:pt idx="78">
                  <c:v>0.78787878787878796</c:v>
                </c:pt>
                <c:pt idx="79">
                  <c:v>0.79797979797979801</c:v>
                </c:pt>
                <c:pt idx="80">
                  <c:v>0.80808080808080796</c:v>
                </c:pt>
                <c:pt idx="81">
                  <c:v>0.81818181818181801</c:v>
                </c:pt>
                <c:pt idx="82">
                  <c:v>0.82828282828282795</c:v>
                </c:pt>
                <c:pt idx="83">
                  <c:v>0.83838383838383801</c:v>
                </c:pt>
                <c:pt idx="84">
                  <c:v>0.84848484848484895</c:v>
                </c:pt>
                <c:pt idx="85">
                  <c:v>0.85858585858585901</c:v>
                </c:pt>
                <c:pt idx="86">
                  <c:v>0.86868686868686895</c:v>
                </c:pt>
                <c:pt idx="87">
                  <c:v>0.87878787878787901</c:v>
                </c:pt>
                <c:pt idx="88">
                  <c:v>0.88888888888888895</c:v>
                </c:pt>
                <c:pt idx="89">
                  <c:v>0.89898989898989901</c:v>
                </c:pt>
                <c:pt idx="90">
                  <c:v>0.90909090909090895</c:v>
                </c:pt>
                <c:pt idx="91">
                  <c:v>0.919191919191919</c:v>
                </c:pt>
                <c:pt idx="92">
                  <c:v>0.92929292929292895</c:v>
                </c:pt>
                <c:pt idx="93">
                  <c:v>0.939393939393939</c:v>
                </c:pt>
                <c:pt idx="94">
                  <c:v>0.94949494949494995</c:v>
                </c:pt>
                <c:pt idx="95">
                  <c:v>0.95959595959596</c:v>
                </c:pt>
                <c:pt idx="96">
                  <c:v>0.96969696969696995</c:v>
                </c:pt>
                <c:pt idx="97">
                  <c:v>0.97979797979798</c:v>
                </c:pt>
                <c:pt idx="98">
                  <c:v>0.98989898989898994</c:v>
                </c:pt>
                <c:pt idx="99">
                  <c:v>1</c:v>
                </c:pt>
              </c:numCache>
            </c:numRef>
          </c:xVal>
          <c:yVal>
            <c:numRef>
              <c:f>'FBS vs FBS'!$N$2:$N$101</c:f>
              <c:numCache>
                <c:formatCode>0.00</c:formatCode>
                <c:ptCount val="100"/>
                <c:pt idx="0">
                  <c:v>-0.2305318578640474</c:v>
                </c:pt>
                <c:pt idx="1">
                  <c:v>-0.2305318578640474</c:v>
                </c:pt>
                <c:pt idx="2">
                  <c:v>3.5475820948780878E-2</c:v>
                </c:pt>
                <c:pt idx="3">
                  <c:v>-1.0632108921668664</c:v>
                </c:pt>
                <c:pt idx="4">
                  <c:v>-0.85262877813685378</c:v>
                </c:pt>
                <c:pt idx="5">
                  <c:v>1.7754072356373225</c:v>
                </c:pt>
                <c:pt idx="6">
                  <c:v>-1.416719592741952</c:v>
                </c:pt>
                <c:pt idx="7">
                  <c:v>-0.44407807861214899</c:v>
                </c:pt>
                <c:pt idx="8">
                  <c:v>-2.3690941474570639</c:v>
                </c:pt>
                <c:pt idx="9">
                  <c:v>-1.0646484856330787</c:v>
                </c:pt>
                <c:pt idx="10">
                  <c:v>-0.11174315606756657</c:v>
                </c:pt>
                <c:pt idx="11">
                  <c:v>-0.16003002752708362</c:v>
                </c:pt>
                <c:pt idx="12">
                  <c:v>-0.46354380432408959</c:v>
                </c:pt>
                <c:pt idx="13">
                  <c:v>-1.0657696156022585</c:v>
                </c:pt>
                <c:pt idx="14">
                  <c:v>-0.88565195670983599</c:v>
                </c:pt>
                <c:pt idx="15">
                  <c:v>-0.47260837720173399</c:v>
                </c:pt>
                <c:pt idx="16">
                  <c:v>-0.77621098077301731</c:v>
                </c:pt>
                <c:pt idx="17">
                  <c:v>-0.38554863040656073</c:v>
                </c:pt>
                <c:pt idx="18">
                  <c:v>-0.62318767287643873</c:v>
                </c:pt>
                <c:pt idx="19">
                  <c:v>-0.38691231159012851</c:v>
                </c:pt>
                <c:pt idx="20">
                  <c:v>-0.7829247033825073</c:v>
                </c:pt>
                <c:pt idx="21">
                  <c:v>0.31240080227530953</c:v>
                </c:pt>
                <c:pt idx="22">
                  <c:v>-1.6994263484106416</c:v>
                </c:pt>
                <c:pt idx="23">
                  <c:v>-1.115126405358378</c:v>
                </c:pt>
                <c:pt idx="24">
                  <c:v>-0.31539448186456909</c:v>
                </c:pt>
                <c:pt idx="25">
                  <c:v>-1.0787760810494547</c:v>
                </c:pt>
                <c:pt idx="26">
                  <c:v>-7.6286252530609389E-2</c:v>
                </c:pt>
                <c:pt idx="27">
                  <c:v>-1.2146017242862843</c:v>
                </c:pt>
                <c:pt idx="28">
                  <c:v>0.35531788681739584</c:v>
                </c:pt>
                <c:pt idx="29">
                  <c:v>-0.29717746626183406</c:v>
                </c:pt>
                <c:pt idx="30">
                  <c:v>-1.8337996322441796</c:v>
                </c:pt>
                <c:pt idx="31">
                  <c:v>1.3286221730139172</c:v>
                </c:pt>
                <c:pt idx="32">
                  <c:v>3.7826486539029478</c:v>
                </c:pt>
                <c:pt idx="33">
                  <c:v>-2.3911985367673836</c:v>
                </c:pt>
                <c:pt idx="34">
                  <c:v>0.44815848473384001</c:v>
                </c:pt>
                <c:pt idx="35">
                  <c:v>0.31895052214174413</c:v>
                </c:pt>
                <c:pt idx="36">
                  <c:v>-0.59402913904554211</c:v>
                </c:pt>
                <c:pt idx="37">
                  <c:v>-0.71446638246768401</c:v>
                </c:pt>
                <c:pt idx="38">
                  <c:v>-1.1909627679809347</c:v>
                </c:pt>
                <c:pt idx="39">
                  <c:v>0.71627672193275238</c:v>
                </c:pt>
                <c:pt idx="40">
                  <c:v>-2.0171315290568383</c:v>
                </c:pt>
                <c:pt idx="41">
                  <c:v>0.44320603144373649</c:v>
                </c:pt>
                <c:pt idx="42">
                  <c:v>-5.2732420849977935</c:v>
                </c:pt>
                <c:pt idx="43">
                  <c:v>-1.4918805664851824</c:v>
                </c:pt>
                <c:pt idx="44">
                  <c:v>-4.4436556803390905</c:v>
                </c:pt>
                <c:pt idx="45">
                  <c:v>3.8018704913446513</c:v>
                </c:pt>
                <c:pt idx="46">
                  <c:v>10.757458986647082</c:v>
                </c:pt>
                <c:pt idx="47">
                  <c:v>-3.0048226929461812</c:v>
                </c:pt>
                <c:pt idx="48">
                  <c:v>12.205972384677953</c:v>
                </c:pt>
                <c:pt idx="49">
                  <c:v>4.7706843781597321</c:v>
                </c:pt>
                <c:pt idx="50">
                  <c:v>6.24868717741845</c:v>
                </c:pt>
                <c:pt idx="51">
                  <c:v>-12.4619081075666</c:v>
                </c:pt>
                <c:pt idx="52">
                  <c:v>-18.311015453545785</c:v>
                </c:pt>
                <c:pt idx="53">
                  <c:v>2.2355500956925667</c:v>
                </c:pt>
                <c:pt idx="54">
                  <c:v>-1.4078608025968506</c:v>
                </c:pt>
                <c:pt idx="55">
                  <c:v>-2.2385800908812499</c:v>
                </c:pt>
                <c:pt idx="56">
                  <c:v>2.1480016507807775</c:v>
                </c:pt>
                <c:pt idx="57">
                  <c:v>4.0764396009334938</c:v>
                </c:pt>
                <c:pt idx="58">
                  <c:v>16.155732311632605</c:v>
                </c:pt>
                <c:pt idx="59">
                  <c:v>8.418638050535856</c:v>
                </c:pt>
                <c:pt idx="60">
                  <c:v>-4.0081926618987342</c:v>
                </c:pt>
                <c:pt idx="61">
                  <c:v>-1.9163786193116259</c:v>
                </c:pt>
                <c:pt idx="62">
                  <c:v>-1.2517992909153346</c:v>
                </c:pt>
                <c:pt idx="63">
                  <c:v>-0.66667484754025885</c:v>
                </c:pt>
                <c:pt idx="64">
                  <c:v>4.4319382370396188</c:v>
                </c:pt>
                <c:pt idx="65">
                  <c:v>-0.69783397893628774</c:v>
                </c:pt>
                <c:pt idx="66">
                  <c:v>1.454574908181403</c:v>
                </c:pt>
                <c:pt idx="67">
                  <c:v>-1.4282856362225402</c:v>
                </c:pt>
                <c:pt idx="68">
                  <c:v>0.16127288887516933</c:v>
                </c:pt>
                <c:pt idx="69">
                  <c:v>-1.0381904073595152</c:v>
                </c:pt>
                <c:pt idx="70">
                  <c:v>-3.6086439494436675</c:v>
                </c:pt>
                <c:pt idx="71">
                  <c:v>-4.4443167651081588</c:v>
                </c:pt>
                <c:pt idx="72">
                  <c:v>-5.156071551758707</c:v>
                </c:pt>
                <c:pt idx="73">
                  <c:v>-4.0659901736064175</c:v>
                </c:pt>
                <c:pt idx="74">
                  <c:v>-1.1766754174368899E-2</c:v>
                </c:pt>
                <c:pt idx="75">
                  <c:v>-4.806924598626459</c:v>
                </c:pt>
                <c:pt idx="76">
                  <c:v>-5.5536288459119501</c:v>
                </c:pt>
                <c:pt idx="77">
                  <c:v>2.3558548735464289</c:v>
                </c:pt>
                <c:pt idx="78">
                  <c:v>2.304162564330607</c:v>
                </c:pt>
                <c:pt idx="79">
                  <c:v>0.70957418181573395</c:v>
                </c:pt>
                <c:pt idx="80">
                  <c:v>3.2631194396009668</c:v>
                </c:pt>
                <c:pt idx="81">
                  <c:v>-1.2867102149826408</c:v>
                </c:pt>
                <c:pt idx="82">
                  <c:v>2.7514869492230449</c:v>
                </c:pt>
                <c:pt idx="83">
                  <c:v>11.113620516370945</c:v>
                </c:pt>
                <c:pt idx="84">
                  <c:v>24.241272264265486</c:v>
                </c:pt>
                <c:pt idx="85">
                  <c:v>18.219208721899228</c:v>
                </c:pt>
                <c:pt idx="86">
                  <c:v>-5.5163940993182763</c:v>
                </c:pt>
                <c:pt idx="87">
                  <c:v>-5.7884111350481469</c:v>
                </c:pt>
                <c:pt idx="88">
                  <c:v>-9.0238126276901962</c:v>
                </c:pt>
                <c:pt idx="89">
                  <c:v>-6.4057188155420146</c:v>
                </c:pt>
                <c:pt idx="90">
                  <c:v>2.6626907485524143</c:v>
                </c:pt>
                <c:pt idx="91">
                  <c:v>-0.75150816671025034</c:v>
                </c:pt>
                <c:pt idx="92">
                  <c:v>-2.5112744354147267</c:v>
                </c:pt>
                <c:pt idx="93">
                  <c:v>1.0627194003030755</c:v>
                </c:pt>
                <c:pt idx="94">
                  <c:v>-1.4822195267976941</c:v>
                </c:pt>
                <c:pt idx="95">
                  <c:v>-4.6410580825029637</c:v>
                </c:pt>
                <c:pt idx="96">
                  <c:v>-5.2410698821498496</c:v>
                </c:pt>
                <c:pt idx="97">
                  <c:v>-10.311844405369065</c:v>
                </c:pt>
                <c:pt idx="98">
                  <c:v>-3.4789323445396185</c:v>
                </c:pt>
                <c:pt idx="99">
                  <c:v>-3.4789323445396185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015-48AF-9D6F-17D9EFFD12BD}"/>
            </c:ext>
          </c:extLst>
        </c:ser>
        <c:ser>
          <c:idx val="9"/>
          <c:order val="9"/>
          <c:spPr>
            <a:ln w="12700" cap="rnd">
              <a:solidFill>
                <a:schemeClr val="tx1">
                  <a:alpha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figures!$Q$3:$Q$4</c:f>
              <c:numCache>
                <c:formatCode>General</c:formatCode>
                <c:ptCount val="2"/>
                <c:pt idx="0">
                  <c:v>0.1</c:v>
                </c:pt>
                <c:pt idx="1">
                  <c:v>0.1</c:v>
                </c:pt>
              </c:numCache>
            </c:numRef>
          </c:xVal>
          <c:yVal>
            <c:numRef>
              <c:f>figures!$R$3:$R$4</c:f>
              <c:numCache>
                <c:formatCode>General</c:formatCode>
                <c:ptCount val="2"/>
                <c:pt idx="0">
                  <c:v>-35</c:v>
                </c:pt>
                <c:pt idx="1">
                  <c:v>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5015-48AF-9D6F-17D9EFFD12BD}"/>
            </c:ext>
          </c:extLst>
        </c:ser>
        <c:ser>
          <c:idx val="10"/>
          <c:order val="10"/>
          <c:spPr>
            <a:ln w="12700" cap="rnd">
              <a:solidFill>
                <a:schemeClr val="tx1">
                  <a:alpha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figures!$Q$5:$Q$6</c:f>
              <c:numCache>
                <c:formatCode>General</c:formatCode>
                <c:ptCount val="2"/>
                <c:pt idx="0">
                  <c:v>0.2</c:v>
                </c:pt>
                <c:pt idx="1">
                  <c:v>0.2</c:v>
                </c:pt>
              </c:numCache>
            </c:numRef>
          </c:xVal>
          <c:yVal>
            <c:numRef>
              <c:f>figures!$R$5:$R$6</c:f>
              <c:numCache>
                <c:formatCode>General</c:formatCode>
                <c:ptCount val="2"/>
                <c:pt idx="0">
                  <c:v>-35</c:v>
                </c:pt>
                <c:pt idx="1">
                  <c:v>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5015-48AF-9D6F-17D9EFFD12BD}"/>
            </c:ext>
          </c:extLst>
        </c:ser>
        <c:ser>
          <c:idx val="11"/>
          <c:order val="11"/>
          <c:spPr>
            <a:ln w="12700" cap="rnd">
              <a:solidFill>
                <a:schemeClr val="tx1">
                  <a:alpha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figures!$Q$7:$Q$8</c:f>
              <c:numCache>
                <c:formatCode>General</c:formatCode>
                <c:ptCount val="2"/>
                <c:pt idx="0">
                  <c:v>0.3</c:v>
                </c:pt>
                <c:pt idx="1">
                  <c:v>0.3</c:v>
                </c:pt>
              </c:numCache>
            </c:numRef>
          </c:xVal>
          <c:yVal>
            <c:numRef>
              <c:f>figures!$R$3:$R$4</c:f>
              <c:numCache>
                <c:formatCode>General</c:formatCode>
                <c:ptCount val="2"/>
                <c:pt idx="0">
                  <c:v>-35</c:v>
                </c:pt>
                <c:pt idx="1">
                  <c:v>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5015-48AF-9D6F-17D9EFFD12BD}"/>
            </c:ext>
          </c:extLst>
        </c:ser>
        <c:ser>
          <c:idx val="12"/>
          <c:order val="12"/>
          <c:spPr>
            <a:ln w="12700" cap="rnd">
              <a:solidFill>
                <a:schemeClr val="tx1">
                  <a:alpha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figures!$Q$9:$Q$10</c:f>
              <c:numCache>
                <c:formatCode>General</c:formatCode>
                <c:ptCount val="2"/>
                <c:pt idx="0">
                  <c:v>0.4</c:v>
                </c:pt>
                <c:pt idx="1">
                  <c:v>0.4</c:v>
                </c:pt>
              </c:numCache>
            </c:numRef>
          </c:xVal>
          <c:yVal>
            <c:numRef>
              <c:f>figures!$R$3:$R$4</c:f>
              <c:numCache>
                <c:formatCode>General</c:formatCode>
                <c:ptCount val="2"/>
                <c:pt idx="0">
                  <c:v>-35</c:v>
                </c:pt>
                <c:pt idx="1">
                  <c:v>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5015-48AF-9D6F-17D9EFFD12BD}"/>
            </c:ext>
          </c:extLst>
        </c:ser>
        <c:ser>
          <c:idx val="13"/>
          <c:order val="13"/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figures!$Q$11:$Q$12</c:f>
              <c:numCache>
                <c:formatCode>General</c:formatCode>
                <c:ptCount val="2"/>
                <c:pt idx="0">
                  <c:v>0.5</c:v>
                </c:pt>
                <c:pt idx="1">
                  <c:v>0.5</c:v>
                </c:pt>
              </c:numCache>
            </c:numRef>
          </c:xVal>
          <c:yVal>
            <c:numRef>
              <c:f>figures!$R$3:$R$4</c:f>
              <c:numCache>
                <c:formatCode>General</c:formatCode>
                <c:ptCount val="2"/>
                <c:pt idx="0">
                  <c:v>-35</c:v>
                </c:pt>
                <c:pt idx="1">
                  <c:v>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5015-48AF-9D6F-17D9EFFD12BD}"/>
            </c:ext>
          </c:extLst>
        </c:ser>
        <c:ser>
          <c:idx val="14"/>
          <c:order val="14"/>
          <c:spPr>
            <a:ln w="12700" cap="rnd">
              <a:solidFill>
                <a:schemeClr val="tx1">
                  <a:alpha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figures!$Q$13:$Q$14</c:f>
              <c:numCache>
                <c:formatCode>General</c:formatCode>
                <c:ptCount val="2"/>
                <c:pt idx="0">
                  <c:v>0.6</c:v>
                </c:pt>
                <c:pt idx="1">
                  <c:v>0.6</c:v>
                </c:pt>
              </c:numCache>
            </c:numRef>
          </c:xVal>
          <c:yVal>
            <c:numRef>
              <c:f>figures!$R$3:$R$4</c:f>
              <c:numCache>
                <c:formatCode>General</c:formatCode>
                <c:ptCount val="2"/>
                <c:pt idx="0">
                  <c:v>-35</c:v>
                </c:pt>
                <c:pt idx="1">
                  <c:v>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5015-48AF-9D6F-17D9EFFD12BD}"/>
            </c:ext>
          </c:extLst>
        </c:ser>
        <c:ser>
          <c:idx val="15"/>
          <c:order val="15"/>
          <c:spPr>
            <a:ln w="12700" cap="rnd">
              <a:solidFill>
                <a:schemeClr val="tx1">
                  <a:alpha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figures!$Q$15:$Q$16</c:f>
              <c:numCache>
                <c:formatCode>General</c:formatCode>
                <c:ptCount val="2"/>
                <c:pt idx="0">
                  <c:v>0.7</c:v>
                </c:pt>
                <c:pt idx="1">
                  <c:v>0.7</c:v>
                </c:pt>
              </c:numCache>
            </c:numRef>
          </c:xVal>
          <c:yVal>
            <c:numRef>
              <c:f>figures!$R$3:$R$4</c:f>
              <c:numCache>
                <c:formatCode>General</c:formatCode>
                <c:ptCount val="2"/>
                <c:pt idx="0">
                  <c:v>-35</c:v>
                </c:pt>
                <c:pt idx="1">
                  <c:v>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5015-48AF-9D6F-17D9EFFD12BD}"/>
            </c:ext>
          </c:extLst>
        </c:ser>
        <c:ser>
          <c:idx val="16"/>
          <c:order val="16"/>
          <c:spPr>
            <a:ln w="12700" cap="rnd">
              <a:solidFill>
                <a:schemeClr val="tx1">
                  <a:alpha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figures!$Q$17:$Q$18</c:f>
              <c:numCache>
                <c:formatCode>General</c:formatCode>
                <c:ptCount val="2"/>
                <c:pt idx="0">
                  <c:v>0.8</c:v>
                </c:pt>
                <c:pt idx="1">
                  <c:v>0.8</c:v>
                </c:pt>
              </c:numCache>
            </c:numRef>
          </c:xVal>
          <c:yVal>
            <c:numRef>
              <c:f>figures!$R$3:$R$4</c:f>
              <c:numCache>
                <c:formatCode>General</c:formatCode>
                <c:ptCount val="2"/>
                <c:pt idx="0">
                  <c:v>-35</c:v>
                </c:pt>
                <c:pt idx="1">
                  <c:v>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5015-48AF-9D6F-17D9EFFD12BD}"/>
            </c:ext>
          </c:extLst>
        </c:ser>
        <c:ser>
          <c:idx val="17"/>
          <c:order val="17"/>
          <c:spPr>
            <a:ln w="12700" cap="rnd">
              <a:solidFill>
                <a:schemeClr val="tx1">
                  <a:alpha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figures!$Q$19:$Q$20</c:f>
              <c:numCache>
                <c:formatCode>General</c:formatCode>
                <c:ptCount val="2"/>
                <c:pt idx="0">
                  <c:v>0.9</c:v>
                </c:pt>
                <c:pt idx="1">
                  <c:v>0.9</c:v>
                </c:pt>
              </c:numCache>
            </c:numRef>
          </c:xVal>
          <c:yVal>
            <c:numRef>
              <c:f>figures!$R$19:$R$20</c:f>
              <c:numCache>
                <c:formatCode>General</c:formatCode>
                <c:ptCount val="2"/>
                <c:pt idx="0">
                  <c:v>-35</c:v>
                </c:pt>
                <c:pt idx="1">
                  <c:v>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5015-48AF-9D6F-17D9EFFD12BD}"/>
            </c:ext>
          </c:extLst>
        </c:ser>
        <c:ser>
          <c:idx val="18"/>
          <c:order val="18"/>
          <c:spPr>
            <a:ln w="12700" cap="rnd">
              <a:solidFill>
                <a:schemeClr val="tx1">
                  <a:alpha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figures!$Q$21:$Q$22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xVal>
          <c:yVal>
            <c:numRef>
              <c:f>figures!$R$3:$R$4</c:f>
              <c:numCache>
                <c:formatCode>General</c:formatCode>
                <c:ptCount val="2"/>
                <c:pt idx="0">
                  <c:v>-35</c:v>
                </c:pt>
                <c:pt idx="1">
                  <c:v>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37-4032-8CDA-48EEFB5973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4652751"/>
        <c:axId val="1734635279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'FBS vs FBS'!$R$20</c15:sqref>
                        </c15:formulaRef>
                      </c:ext>
                    </c:extLst>
                    <c:strCache>
                      <c:ptCount val="1"/>
                      <c:pt idx="0">
                        <c:v>Lower LOA</c:v>
                      </c:pt>
                    </c:strCache>
                  </c:strRef>
                </c:tx>
                <c:spPr>
                  <a:ln w="25400" cap="rnd">
                    <a:solidFill>
                      <a:schemeClr val="tx1"/>
                    </a:solidFill>
                    <a:prstDash val="sysDash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'FBS vs FBS'!$P$20:$P$21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0</c:v>
                      </c:pt>
                      <c:pt idx="1">
                        <c:v>40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'FBS vs FBS'!$Q$20:$Q$21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3.79</c:v>
                      </c:pt>
                      <c:pt idx="1">
                        <c:v>3.79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6-5015-48AF-9D6F-17D9EFFD12BD}"/>
                  </c:ext>
                </c:extLst>
              </c15:ser>
            </c15:filteredScatterSeries>
            <c15:filteredScatterSeries>
              <c15:ser>
                <c:idx val="2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'FBS vs FBS'!$R$22</c15:sqref>
                        </c15:formulaRef>
                      </c:ext>
                    </c:extLst>
                    <c:strCache>
                      <c:ptCount val="1"/>
                      <c:pt idx="0">
                        <c:v>Upper LOA</c:v>
                      </c:pt>
                    </c:strCache>
                  </c:strRef>
                </c:tx>
                <c:spPr>
                  <a:ln w="25400" cap="rnd">
                    <a:solidFill>
                      <a:schemeClr val="tx1"/>
                    </a:solidFill>
                    <a:prstDash val="sysDash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'FBS vs FBS'!$P$22:$P$23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0</c:v>
                      </c:pt>
                      <c:pt idx="1">
                        <c:v>40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'FBS vs FBS'!$Q$22:$Q$23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25.3</c:v>
                      </c:pt>
                      <c:pt idx="1">
                        <c:v>25.3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5015-48AF-9D6F-17D9EFFD12BD}"/>
                  </c:ext>
                </c:extLst>
              </c15:ser>
            </c15:filteredScatterSeries>
            <c15:filteredScatterSeries>
              <c15:ser>
                <c:idx val="3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'FBS vs FBS'!$R$24</c15:sqref>
                        </c15:formulaRef>
                      </c:ext>
                    </c:extLst>
                    <c:strCache>
                      <c:ptCount val="1"/>
                      <c:pt idx="0">
                        <c:v>Bias</c:v>
                      </c:pt>
                    </c:strCache>
                  </c:strRef>
                </c:tx>
                <c:spPr>
                  <a:ln w="25400" cap="rnd">
                    <a:solidFill>
                      <a:schemeClr val="tx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'FBS vs FBS'!$P$24:$P$25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0</c:v>
                      </c:pt>
                      <c:pt idx="1">
                        <c:v>40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'FBS vs FBS'!$Q$24:$Q$25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14.54</c:v>
                      </c:pt>
                      <c:pt idx="1">
                        <c:v>14.54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5015-48AF-9D6F-17D9EFFD12BD}"/>
                  </c:ext>
                </c:extLst>
              </c15:ser>
            </c15:filteredScatterSeries>
          </c:ext>
        </c:extLst>
      </c:scatterChart>
      <c:valAx>
        <c:axId val="1734652751"/>
        <c:scaling>
          <c:orientation val="minMax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Normalised time (0-1)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34635279"/>
        <c:crosses val="autoZero"/>
        <c:crossBetween val="midCat"/>
        <c:majorUnit val="0.1"/>
      </c:valAx>
      <c:valAx>
        <c:axId val="1734635279"/>
        <c:scaling>
          <c:orientation val="minMax"/>
          <c:max val="35"/>
          <c:min val="-3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Acceleration difference (m/s²)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34652751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'pressure ranges'!$B$1</c:f>
              <c:strCache>
                <c:ptCount val="1"/>
                <c:pt idx="0">
                  <c:v>Max pressure (hPa)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'pressure ranges'!$A$2:$A$11</c:f>
              <c:strCache>
                <c:ptCount val="10"/>
                <c:pt idx="0">
                  <c:v>U01</c:v>
                </c:pt>
                <c:pt idx="1">
                  <c:v>U03</c:v>
                </c:pt>
                <c:pt idx="2">
                  <c:v>U04</c:v>
                </c:pt>
                <c:pt idx="3">
                  <c:v>U06</c:v>
                </c:pt>
                <c:pt idx="4">
                  <c:v>U07</c:v>
                </c:pt>
                <c:pt idx="5">
                  <c:v>U08</c:v>
                </c:pt>
                <c:pt idx="6">
                  <c:v>U09</c:v>
                </c:pt>
                <c:pt idx="7">
                  <c:v>U10</c:v>
                </c:pt>
                <c:pt idx="8">
                  <c:v>U11</c:v>
                </c:pt>
                <c:pt idx="9">
                  <c:v>U12</c:v>
                </c:pt>
              </c:strCache>
            </c:strRef>
          </c:cat>
          <c:val>
            <c:numRef>
              <c:f>'pressure ranges'!$B$2:$B$11</c:f>
              <c:numCache>
                <c:formatCode>0.00</c:formatCode>
                <c:ptCount val="10"/>
                <c:pt idx="0">
                  <c:v>1412.941</c:v>
                </c:pt>
                <c:pt idx="1">
                  <c:v>1339.527</c:v>
                </c:pt>
                <c:pt idx="2">
                  <c:v>1329.2950000000001</c:v>
                </c:pt>
                <c:pt idx="3">
                  <c:v>1415.74</c:v>
                </c:pt>
                <c:pt idx="4">
                  <c:v>1403.0050000000001</c:v>
                </c:pt>
                <c:pt idx="5">
                  <c:v>1296.585</c:v>
                </c:pt>
                <c:pt idx="6">
                  <c:v>1383.59</c:v>
                </c:pt>
                <c:pt idx="7">
                  <c:v>1380.7940000000001</c:v>
                </c:pt>
                <c:pt idx="8">
                  <c:v>1363.8879999999999</c:v>
                </c:pt>
                <c:pt idx="9">
                  <c:v>1349.4359999999999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C9-46C8-B53A-CC71705D59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1532784"/>
        <c:axId val="581546512"/>
      </c:barChart>
      <c:catAx>
        <c:axId val="581532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546512"/>
        <c:crosses val="autoZero"/>
        <c:auto val="1"/>
        <c:lblAlgn val="ctr"/>
        <c:lblOffset val="100"/>
        <c:noMultiLvlLbl val="0"/>
      </c:catAx>
      <c:valAx>
        <c:axId val="581546512"/>
        <c:scaling>
          <c:orientation val="minMax"/>
          <c:max val="1500"/>
          <c:min val="0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532784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3"/>
          <c:tx>
            <c:strRef>
              <c:f>'BDS vs BDS'!$M$1</c:f>
              <c:strCache>
                <c:ptCount val="1"/>
                <c:pt idx="0">
                  <c:v>U01 diff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1">
                  <a:alpha val="5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'BDS vs BDS'!$A$2:$A$101</c:f>
              <c:numCache>
                <c:formatCode>0.0</c:formatCode>
                <c:ptCount val="100"/>
                <c:pt idx="0">
                  <c:v>0</c:v>
                </c:pt>
                <c:pt idx="1">
                  <c:v>1.01010101010101E-2</c:v>
                </c:pt>
                <c:pt idx="2">
                  <c:v>2.02020202020202E-2</c:v>
                </c:pt>
                <c:pt idx="3">
                  <c:v>3.03030303030303E-2</c:v>
                </c:pt>
                <c:pt idx="4">
                  <c:v>4.0404040404040401E-2</c:v>
                </c:pt>
                <c:pt idx="5">
                  <c:v>5.0505050505050497E-2</c:v>
                </c:pt>
                <c:pt idx="6">
                  <c:v>6.0606060606060601E-2</c:v>
                </c:pt>
                <c:pt idx="7">
                  <c:v>7.0707070707070704E-2</c:v>
                </c:pt>
                <c:pt idx="8">
                  <c:v>8.0808080808080801E-2</c:v>
                </c:pt>
                <c:pt idx="9">
                  <c:v>9.0909090909090898E-2</c:v>
                </c:pt>
                <c:pt idx="10">
                  <c:v>0.10101010101010099</c:v>
                </c:pt>
                <c:pt idx="11">
                  <c:v>0.11111111111111099</c:v>
                </c:pt>
                <c:pt idx="12">
                  <c:v>0.12121212121212099</c:v>
                </c:pt>
                <c:pt idx="13">
                  <c:v>0.13131313131313099</c:v>
                </c:pt>
                <c:pt idx="14">
                  <c:v>0.14141414141414099</c:v>
                </c:pt>
                <c:pt idx="15">
                  <c:v>0.15151515151515199</c:v>
                </c:pt>
                <c:pt idx="16">
                  <c:v>0.16161616161616199</c:v>
                </c:pt>
                <c:pt idx="17">
                  <c:v>0.17171717171717199</c:v>
                </c:pt>
                <c:pt idx="18">
                  <c:v>0.18181818181818199</c:v>
                </c:pt>
                <c:pt idx="19">
                  <c:v>0.19191919191919199</c:v>
                </c:pt>
                <c:pt idx="20">
                  <c:v>0.20202020202020199</c:v>
                </c:pt>
                <c:pt idx="21">
                  <c:v>0.21212121212121199</c:v>
                </c:pt>
                <c:pt idx="22">
                  <c:v>0.22222222222222199</c:v>
                </c:pt>
                <c:pt idx="23">
                  <c:v>0.23232323232323199</c:v>
                </c:pt>
                <c:pt idx="24">
                  <c:v>0.24242424242424199</c:v>
                </c:pt>
                <c:pt idx="25">
                  <c:v>0.25252525252525299</c:v>
                </c:pt>
                <c:pt idx="26">
                  <c:v>0.26262626262626299</c:v>
                </c:pt>
                <c:pt idx="27">
                  <c:v>0.27272727272727298</c:v>
                </c:pt>
                <c:pt idx="28">
                  <c:v>0.28282828282828298</c:v>
                </c:pt>
                <c:pt idx="29">
                  <c:v>0.29292929292929298</c:v>
                </c:pt>
                <c:pt idx="30">
                  <c:v>0.30303030303030298</c:v>
                </c:pt>
                <c:pt idx="31">
                  <c:v>0.31313131313131298</c:v>
                </c:pt>
                <c:pt idx="32">
                  <c:v>0.32323232323232298</c:v>
                </c:pt>
                <c:pt idx="33">
                  <c:v>0.33333333333333298</c:v>
                </c:pt>
                <c:pt idx="34">
                  <c:v>0.34343434343434298</c:v>
                </c:pt>
                <c:pt idx="35">
                  <c:v>0.35353535353535398</c:v>
                </c:pt>
                <c:pt idx="36">
                  <c:v>0.36363636363636398</c:v>
                </c:pt>
                <c:pt idx="37">
                  <c:v>0.37373737373737398</c:v>
                </c:pt>
                <c:pt idx="38">
                  <c:v>0.38383838383838398</c:v>
                </c:pt>
                <c:pt idx="39">
                  <c:v>0.39393939393939398</c:v>
                </c:pt>
                <c:pt idx="40">
                  <c:v>0.40404040404040398</c:v>
                </c:pt>
                <c:pt idx="41">
                  <c:v>0.41414141414141398</c:v>
                </c:pt>
                <c:pt idx="42">
                  <c:v>0.42424242424242398</c:v>
                </c:pt>
                <c:pt idx="43">
                  <c:v>0.43434343434343398</c:v>
                </c:pt>
                <c:pt idx="44">
                  <c:v>0.44444444444444398</c:v>
                </c:pt>
                <c:pt idx="45">
                  <c:v>0.45454545454545497</c:v>
                </c:pt>
                <c:pt idx="46">
                  <c:v>0.46464646464646497</c:v>
                </c:pt>
                <c:pt idx="47">
                  <c:v>0.47474747474747497</c:v>
                </c:pt>
                <c:pt idx="48">
                  <c:v>0.48484848484848497</c:v>
                </c:pt>
                <c:pt idx="49">
                  <c:v>0.49494949494949497</c:v>
                </c:pt>
                <c:pt idx="50">
                  <c:v>0.50505050505050497</c:v>
                </c:pt>
                <c:pt idx="51">
                  <c:v>0.51515151515151503</c:v>
                </c:pt>
                <c:pt idx="52">
                  <c:v>0.52525252525252497</c:v>
                </c:pt>
                <c:pt idx="53">
                  <c:v>0.53535353535353503</c:v>
                </c:pt>
                <c:pt idx="54">
                  <c:v>0.54545454545454497</c:v>
                </c:pt>
                <c:pt idx="55">
                  <c:v>0.55555555555555602</c:v>
                </c:pt>
                <c:pt idx="56">
                  <c:v>0.56565656565656597</c:v>
                </c:pt>
                <c:pt idx="57">
                  <c:v>0.57575757575757602</c:v>
                </c:pt>
                <c:pt idx="58">
                  <c:v>0.58585858585858597</c:v>
                </c:pt>
                <c:pt idx="59">
                  <c:v>0.59595959595959602</c:v>
                </c:pt>
                <c:pt idx="60">
                  <c:v>0.60606060606060597</c:v>
                </c:pt>
                <c:pt idx="61">
                  <c:v>0.61616161616161602</c:v>
                </c:pt>
                <c:pt idx="62">
                  <c:v>0.62626262626262597</c:v>
                </c:pt>
                <c:pt idx="63">
                  <c:v>0.63636363636363602</c:v>
                </c:pt>
                <c:pt idx="64">
                  <c:v>0.64646464646464696</c:v>
                </c:pt>
                <c:pt idx="65">
                  <c:v>0.65656565656565702</c:v>
                </c:pt>
                <c:pt idx="66">
                  <c:v>0.66666666666666696</c:v>
                </c:pt>
                <c:pt idx="67">
                  <c:v>0.67676767676767702</c:v>
                </c:pt>
                <c:pt idx="68">
                  <c:v>0.68686868686868696</c:v>
                </c:pt>
                <c:pt idx="69">
                  <c:v>0.69696969696969702</c:v>
                </c:pt>
                <c:pt idx="70">
                  <c:v>0.70707070707070696</c:v>
                </c:pt>
                <c:pt idx="71">
                  <c:v>0.71717171717171702</c:v>
                </c:pt>
                <c:pt idx="72">
                  <c:v>0.72727272727272696</c:v>
                </c:pt>
                <c:pt idx="73">
                  <c:v>0.73737373737373701</c:v>
                </c:pt>
                <c:pt idx="74">
                  <c:v>0.74747474747474796</c:v>
                </c:pt>
                <c:pt idx="75">
                  <c:v>0.75757575757575801</c:v>
                </c:pt>
                <c:pt idx="76">
                  <c:v>0.76767676767676796</c:v>
                </c:pt>
                <c:pt idx="77">
                  <c:v>0.77777777777777801</c:v>
                </c:pt>
                <c:pt idx="78">
                  <c:v>0.78787878787878796</c:v>
                </c:pt>
                <c:pt idx="79">
                  <c:v>0.79797979797979801</c:v>
                </c:pt>
                <c:pt idx="80">
                  <c:v>0.80808080808080796</c:v>
                </c:pt>
                <c:pt idx="81">
                  <c:v>0.81818181818181801</c:v>
                </c:pt>
                <c:pt idx="82">
                  <c:v>0.82828282828282795</c:v>
                </c:pt>
                <c:pt idx="83">
                  <c:v>0.83838383838383801</c:v>
                </c:pt>
                <c:pt idx="84">
                  <c:v>0.84848484848484895</c:v>
                </c:pt>
                <c:pt idx="85">
                  <c:v>0.85858585858585901</c:v>
                </c:pt>
                <c:pt idx="86">
                  <c:v>0.86868686868686895</c:v>
                </c:pt>
                <c:pt idx="87">
                  <c:v>0.87878787878787901</c:v>
                </c:pt>
                <c:pt idx="88">
                  <c:v>0.88888888888888895</c:v>
                </c:pt>
                <c:pt idx="89">
                  <c:v>0.89898989898989901</c:v>
                </c:pt>
                <c:pt idx="90">
                  <c:v>0.90909090909090895</c:v>
                </c:pt>
                <c:pt idx="91">
                  <c:v>0.919191919191919</c:v>
                </c:pt>
                <c:pt idx="92">
                  <c:v>0.92929292929292895</c:v>
                </c:pt>
                <c:pt idx="93">
                  <c:v>0.939393939393939</c:v>
                </c:pt>
                <c:pt idx="94">
                  <c:v>0.94949494949494995</c:v>
                </c:pt>
                <c:pt idx="95">
                  <c:v>0.95959595959596</c:v>
                </c:pt>
                <c:pt idx="96">
                  <c:v>0.96969696969696995</c:v>
                </c:pt>
                <c:pt idx="97">
                  <c:v>0.97979797979798</c:v>
                </c:pt>
                <c:pt idx="98">
                  <c:v>0.98989898989898994</c:v>
                </c:pt>
                <c:pt idx="99">
                  <c:v>1</c:v>
                </c:pt>
              </c:numCache>
            </c:numRef>
          </c:xVal>
          <c:yVal>
            <c:numRef>
              <c:f>'BDS vs BDS'!$M$2:$M$101</c:f>
              <c:numCache>
                <c:formatCode>0.00</c:formatCode>
                <c:ptCount val="100"/>
                <c:pt idx="0">
                  <c:v>-4.5751270255742025</c:v>
                </c:pt>
                <c:pt idx="1">
                  <c:v>-4.5751270255742025</c:v>
                </c:pt>
                <c:pt idx="2">
                  <c:v>-3.4145213185681396</c:v>
                </c:pt>
                <c:pt idx="3">
                  <c:v>-1.3440328686438665</c:v>
                </c:pt>
                <c:pt idx="4">
                  <c:v>-0.92619446475025669</c:v>
                </c:pt>
                <c:pt idx="5">
                  <c:v>-5.0980330943335872E-2</c:v>
                </c:pt>
                <c:pt idx="6">
                  <c:v>-0.57320356222826518</c:v>
                </c:pt>
                <c:pt idx="7">
                  <c:v>-0.53106740838135025</c:v>
                </c:pt>
                <c:pt idx="8">
                  <c:v>5.1997388898987751E-2</c:v>
                </c:pt>
                <c:pt idx="9">
                  <c:v>0.18983192209062949</c:v>
                </c:pt>
                <c:pt idx="10">
                  <c:v>0.65446157257970228</c:v>
                </c:pt>
                <c:pt idx="11">
                  <c:v>4.4125625698288928E-2</c:v>
                </c:pt>
                <c:pt idx="12">
                  <c:v>-0.39577796884493921</c:v>
                </c:pt>
                <c:pt idx="13">
                  <c:v>-0.54952170931778355</c:v>
                </c:pt>
                <c:pt idx="14">
                  <c:v>-0.47222861544840811</c:v>
                </c:pt>
                <c:pt idx="15">
                  <c:v>-0.49733983327737619</c:v>
                </c:pt>
                <c:pt idx="16">
                  <c:v>-0.47049614186706457</c:v>
                </c:pt>
                <c:pt idx="17">
                  <c:v>-0.36222752440063744</c:v>
                </c:pt>
                <c:pt idx="18">
                  <c:v>-0.47454641933952146</c:v>
                </c:pt>
                <c:pt idx="19">
                  <c:v>-0.16514439827929905</c:v>
                </c:pt>
                <c:pt idx="20">
                  <c:v>-0.44509419651009097</c:v>
                </c:pt>
                <c:pt idx="21">
                  <c:v>0.10583158785379787</c:v>
                </c:pt>
                <c:pt idx="22">
                  <c:v>-0.30271009990726583</c:v>
                </c:pt>
                <c:pt idx="23">
                  <c:v>-0.64137159297133728</c:v>
                </c:pt>
                <c:pt idx="24">
                  <c:v>-0.71111972691555358</c:v>
                </c:pt>
                <c:pt idx="25">
                  <c:v>-0.44227427248433848</c:v>
                </c:pt>
                <c:pt idx="26">
                  <c:v>-0.20021136775316073</c:v>
                </c:pt>
                <c:pt idx="27">
                  <c:v>3.6881407473812189E-2</c:v>
                </c:pt>
                <c:pt idx="28">
                  <c:v>1.2032166744597781</c:v>
                </c:pt>
                <c:pt idx="29">
                  <c:v>0.99402700005918021</c:v>
                </c:pt>
                <c:pt idx="30">
                  <c:v>-0.86027104140925204</c:v>
                </c:pt>
                <c:pt idx="31">
                  <c:v>-4.9099296919870028E-2</c:v>
                </c:pt>
                <c:pt idx="32">
                  <c:v>-0.65570347569645371</c:v>
                </c:pt>
                <c:pt idx="33">
                  <c:v>-1.459252275796624</c:v>
                </c:pt>
                <c:pt idx="34">
                  <c:v>-0.80649867034348866</c:v>
                </c:pt>
                <c:pt idx="35">
                  <c:v>-0.5536645603405308</c:v>
                </c:pt>
                <c:pt idx="36">
                  <c:v>1.2889035454148488</c:v>
                </c:pt>
                <c:pt idx="37">
                  <c:v>0.6450970755803489</c:v>
                </c:pt>
                <c:pt idx="38">
                  <c:v>-0.43486553683725937</c:v>
                </c:pt>
                <c:pt idx="39">
                  <c:v>-1.105134197929134</c:v>
                </c:pt>
                <c:pt idx="40">
                  <c:v>-1.0388147118689073</c:v>
                </c:pt>
                <c:pt idx="41">
                  <c:v>2.5246011199188345E-2</c:v>
                </c:pt>
                <c:pt idx="42">
                  <c:v>0.38182456328176606</c:v>
                </c:pt>
                <c:pt idx="43">
                  <c:v>-2.2848714042104756</c:v>
                </c:pt>
                <c:pt idx="44">
                  <c:v>2.0625197667521693</c:v>
                </c:pt>
                <c:pt idx="45">
                  <c:v>0.42108611003475716</c:v>
                </c:pt>
                <c:pt idx="46">
                  <c:v>-0.37790109058037658</c:v>
                </c:pt>
                <c:pt idx="47">
                  <c:v>-3.597889255135911</c:v>
                </c:pt>
                <c:pt idx="48">
                  <c:v>-7.1050368621584479</c:v>
                </c:pt>
                <c:pt idx="49">
                  <c:v>-1.0911683337715985</c:v>
                </c:pt>
                <c:pt idx="50">
                  <c:v>2.318325349423052</c:v>
                </c:pt>
                <c:pt idx="51">
                  <c:v>3.0326928022503807E-3</c:v>
                </c:pt>
                <c:pt idx="52">
                  <c:v>-3.184907860518452</c:v>
                </c:pt>
                <c:pt idx="53">
                  <c:v>-6.4367650203701183</c:v>
                </c:pt>
                <c:pt idx="54">
                  <c:v>-7.3061020207711103</c:v>
                </c:pt>
                <c:pt idx="55">
                  <c:v>-0.46473988243724484</c:v>
                </c:pt>
                <c:pt idx="56">
                  <c:v>1.3097888603080676</c:v>
                </c:pt>
                <c:pt idx="57">
                  <c:v>3.0419640870977762</c:v>
                </c:pt>
                <c:pt idx="58">
                  <c:v>2.7397604540054914</c:v>
                </c:pt>
                <c:pt idx="59">
                  <c:v>-1.1078748576307103</c:v>
                </c:pt>
                <c:pt idx="60">
                  <c:v>-3.536505402763618</c:v>
                </c:pt>
                <c:pt idx="61">
                  <c:v>-6.2245178559523353</c:v>
                </c:pt>
                <c:pt idx="62">
                  <c:v>-3.1742519874792876</c:v>
                </c:pt>
                <c:pt idx="63">
                  <c:v>-1.5923852719853731</c:v>
                </c:pt>
                <c:pt idx="64">
                  <c:v>-0.55503358101467093</c:v>
                </c:pt>
                <c:pt idx="65">
                  <c:v>-3.5636276082452172</c:v>
                </c:pt>
                <c:pt idx="66">
                  <c:v>-3.2869826701529679</c:v>
                </c:pt>
                <c:pt idx="67">
                  <c:v>6.8647876346593897</c:v>
                </c:pt>
                <c:pt idx="68">
                  <c:v>-2.3676074421844984</c:v>
                </c:pt>
                <c:pt idx="69">
                  <c:v>-4.2563334022647457</c:v>
                </c:pt>
                <c:pt idx="70">
                  <c:v>-5.3381283618803899</c:v>
                </c:pt>
                <c:pt idx="71">
                  <c:v>-2.4684282577552832</c:v>
                </c:pt>
                <c:pt idx="72">
                  <c:v>-0.22050721864465572</c:v>
                </c:pt>
                <c:pt idx="73">
                  <c:v>-3.738502676616017</c:v>
                </c:pt>
                <c:pt idx="74">
                  <c:v>-3.5731352795334868</c:v>
                </c:pt>
                <c:pt idx="75">
                  <c:v>-4.7179071382551117</c:v>
                </c:pt>
                <c:pt idx="76">
                  <c:v>-4.5815405784112606</c:v>
                </c:pt>
                <c:pt idx="77">
                  <c:v>0.86869234988828659</c:v>
                </c:pt>
                <c:pt idx="78">
                  <c:v>-3.9745959036492362</c:v>
                </c:pt>
                <c:pt idx="79">
                  <c:v>-6.8640336214056354</c:v>
                </c:pt>
                <c:pt idx="80">
                  <c:v>-5.4178173847504478</c:v>
                </c:pt>
                <c:pt idx="81">
                  <c:v>0.80845688316962594</c:v>
                </c:pt>
                <c:pt idx="82">
                  <c:v>0.50655861143756553</c:v>
                </c:pt>
                <c:pt idx="83">
                  <c:v>-4.4458786460064044</c:v>
                </c:pt>
                <c:pt idx="84">
                  <c:v>5.5825644135071073E-2</c:v>
                </c:pt>
                <c:pt idx="85">
                  <c:v>-6.2179830981951083</c:v>
                </c:pt>
                <c:pt idx="86">
                  <c:v>2.8363055152577683</c:v>
                </c:pt>
                <c:pt idx="87">
                  <c:v>11.987096923134327</c:v>
                </c:pt>
                <c:pt idx="88">
                  <c:v>23.334157944417502</c:v>
                </c:pt>
                <c:pt idx="89">
                  <c:v>8.3751845148781605</c:v>
                </c:pt>
                <c:pt idx="90">
                  <c:v>-13.787747942760781</c:v>
                </c:pt>
                <c:pt idx="91">
                  <c:v>-8.4694668728145199</c:v>
                </c:pt>
                <c:pt idx="92">
                  <c:v>-5.9434408802250331</c:v>
                </c:pt>
                <c:pt idx="93">
                  <c:v>9.7912002434215459</c:v>
                </c:pt>
                <c:pt idx="94">
                  <c:v>5.4458080358422833</c:v>
                </c:pt>
                <c:pt idx="95">
                  <c:v>0.83002632910488217</c:v>
                </c:pt>
                <c:pt idx="96">
                  <c:v>-7.0823573751921636</c:v>
                </c:pt>
                <c:pt idx="97">
                  <c:v>-3.7867558389228666</c:v>
                </c:pt>
                <c:pt idx="98">
                  <c:v>-5.2876512523473638</c:v>
                </c:pt>
                <c:pt idx="99">
                  <c:v>-5.2876512523473638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B2-429C-A2D5-51B8BF648ED8}"/>
            </c:ext>
          </c:extLst>
        </c:ser>
        <c:ser>
          <c:idx val="4"/>
          <c:order val="4"/>
          <c:tx>
            <c:strRef>
              <c:f>'BDS vs BDS'!$N$1</c:f>
              <c:strCache>
                <c:ptCount val="1"/>
                <c:pt idx="0">
                  <c:v>U03 diff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1">
                  <a:alpha val="5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'BDS vs BDS'!$A$2:$A$101</c:f>
              <c:numCache>
                <c:formatCode>0.0</c:formatCode>
                <c:ptCount val="100"/>
                <c:pt idx="0">
                  <c:v>0</c:v>
                </c:pt>
                <c:pt idx="1">
                  <c:v>1.01010101010101E-2</c:v>
                </c:pt>
                <c:pt idx="2">
                  <c:v>2.02020202020202E-2</c:v>
                </c:pt>
                <c:pt idx="3">
                  <c:v>3.03030303030303E-2</c:v>
                </c:pt>
                <c:pt idx="4">
                  <c:v>4.0404040404040401E-2</c:v>
                </c:pt>
                <c:pt idx="5">
                  <c:v>5.0505050505050497E-2</c:v>
                </c:pt>
                <c:pt idx="6">
                  <c:v>6.0606060606060601E-2</c:v>
                </c:pt>
                <c:pt idx="7">
                  <c:v>7.0707070707070704E-2</c:v>
                </c:pt>
                <c:pt idx="8">
                  <c:v>8.0808080808080801E-2</c:v>
                </c:pt>
                <c:pt idx="9">
                  <c:v>9.0909090909090898E-2</c:v>
                </c:pt>
                <c:pt idx="10">
                  <c:v>0.10101010101010099</c:v>
                </c:pt>
                <c:pt idx="11">
                  <c:v>0.11111111111111099</c:v>
                </c:pt>
                <c:pt idx="12">
                  <c:v>0.12121212121212099</c:v>
                </c:pt>
                <c:pt idx="13">
                  <c:v>0.13131313131313099</c:v>
                </c:pt>
                <c:pt idx="14">
                  <c:v>0.14141414141414099</c:v>
                </c:pt>
                <c:pt idx="15">
                  <c:v>0.15151515151515199</c:v>
                </c:pt>
                <c:pt idx="16">
                  <c:v>0.16161616161616199</c:v>
                </c:pt>
                <c:pt idx="17">
                  <c:v>0.17171717171717199</c:v>
                </c:pt>
                <c:pt idx="18">
                  <c:v>0.18181818181818199</c:v>
                </c:pt>
                <c:pt idx="19">
                  <c:v>0.19191919191919199</c:v>
                </c:pt>
                <c:pt idx="20">
                  <c:v>0.20202020202020199</c:v>
                </c:pt>
                <c:pt idx="21">
                  <c:v>0.21212121212121199</c:v>
                </c:pt>
                <c:pt idx="22">
                  <c:v>0.22222222222222199</c:v>
                </c:pt>
                <c:pt idx="23">
                  <c:v>0.23232323232323199</c:v>
                </c:pt>
                <c:pt idx="24">
                  <c:v>0.24242424242424199</c:v>
                </c:pt>
                <c:pt idx="25">
                  <c:v>0.25252525252525299</c:v>
                </c:pt>
                <c:pt idx="26">
                  <c:v>0.26262626262626299</c:v>
                </c:pt>
                <c:pt idx="27">
                  <c:v>0.27272727272727298</c:v>
                </c:pt>
                <c:pt idx="28">
                  <c:v>0.28282828282828298</c:v>
                </c:pt>
                <c:pt idx="29">
                  <c:v>0.29292929292929298</c:v>
                </c:pt>
                <c:pt idx="30">
                  <c:v>0.30303030303030298</c:v>
                </c:pt>
                <c:pt idx="31">
                  <c:v>0.31313131313131298</c:v>
                </c:pt>
                <c:pt idx="32">
                  <c:v>0.32323232323232298</c:v>
                </c:pt>
                <c:pt idx="33">
                  <c:v>0.33333333333333298</c:v>
                </c:pt>
                <c:pt idx="34">
                  <c:v>0.34343434343434298</c:v>
                </c:pt>
                <c:pt idx="35">
                  <c:v>0.35353535353535398</c:v>
                </c:pt>
                <c:pt idx="36">
                  <c:v>0.36363636363636398</c:v>
                </c:pt>
                <c:pt idx="37">
                  <c:v>0.37373737373737398</c:v>
                </c:pt>
                <c:pt idx="38">
                  <c:v>0.38383838383838398</c:v>
                </c:pt>
                <c:pt idx="39">
                  <c:v>0.39393939393939398</c:v>
                </c:pt>
                <c:pt idx="40">
                  <c:v>0.40404040404040398</c:v>
                </c:pt>
                <c:pt idx="41">
                  <c:v>0.41414141414141398</c:v>
                </c:pt>
                <c:pt idx="42">
                  <c:v>0.42424242424242398</c:v>
                </c:pt>
                <c:pt idx="43">
                  <c:v>0.43434343434343398</c:v>
                </c:pt>
                <c:pt idx="44">
                  <c:v>0.44444444444444398</c:v>
                </c:pt>
                <c:pt idx="45">
                  <c:v>0.45454545454545497</c:v>
                </c:pt>
                <c:pt idx="46">
                  <c:v>0.46464646464646497</c:v>
                </c:pt>
                <c:pt idx="47">
                  <c:v>0.47474747474747497</c:v>
                </c:pt>
                <c:pt idx="48">
                  <c:v>0.48484848484848497</c:v>
                </c:pt>
                <c:pt idx="49">
                  <c:v>0.49494949494949497</c:v>
                </c:pt>
                <c:pt idx="50">
                  <c:v>0.50505050505050497</c:v>
                </c:pt>
                <c:pt idx="51">
                  <c:v>0.51515151515151503</c:v>
                </c:pt>
                <c:pt idx="52">
                  <c:v>0.52525252525252497</c:v>
                </c:pt>
                <c:pt idx="53">
                  <c:v>0.53535353535353503</c:v>
                </c:pt>
                <c:pt idx="54">
                  <c:v>0.54545454545454497</c:v>
                </c:pt>
                <c:pt idx="55">
                  <c:v>0.55555555555555602</c:v>
                </c:pt>
                <c:pt idx="56">
                  <c:v>0.56565656565656597</c:v>
                </c:pt>
                <c:pt idx="57">
                  <c:v>0.57575757575757602</c:v>
                </c:pt>
                <c:pt idx="58">
                  <c:v>0.58585858585858597</c:v>
                </c:pt>
                <c:pt idx="59">
                  <c:v>0.59595959595959602</c:v>
                </c:pt>
                <c:pt idx="60">
                  <c:v>0.60606060606060597</c:v>
                </c:pt>
                <c:pt idx="61">
                  <c:v>0.61616161616161602</c:v>
                </c:pt>
                <c:pt idx="62">
                  <c:v>0.62626262626262597</c:v>
                </c:pt>
                <c:pt idx="63">
                  <c:v>0.63636363636363602</c:v>
                </c:pt>
                <c:pt idx="64">
                  <c:v>0.64646464646464696</c:v>
                </c:pt>
                <c:pt idx="65">
                  <c:v>0.65656565656565702</c:v>
                </c:pt>
                <c:pt idx="66">
                  <c:v>0.66666666666666696</c:v>
                </c:pt>
                <c:pt idx="67">
                  <c:v>0.67676767676767702</c:v>
                </c:pt>
                <c:pt idx="68">
                  <c:v>0.68686868686868696</c:v>
                </c:pt>
                <c:pt idx="69">
                  <c:v>0.69696969696969702</c:v>
                </c:pt>
                <c:pt idx="70">
                  <c:v>0.70707070707070696</c:v>
                </c:pt>
                <c:pt idx="71">
                  <c:v>0.71717171717171702</c:v>
                </c:pt>
                <c:pt idx="72">
                  <c:v>0.72727272727272696</c:v>
                </c:pt>
                <c:pt idx="73">
                  <c:v>0.73737373737373701</c:v>
                </c:pt>
                <c:pt idx="74">
                  <c:v>0.74747474747474796</c:v>
                </c:pt>
                <c:pt idx="75">
                  <c:v>0.75757575757575801</c:v>
                </c:pt>
                <c:pt idx="76">
                  <c:v>0.76767676767676796</c:v>
                </c:pt>
                <c:pt idx="77">
                  <c:v>0.77777777777777801</c:v>
                </c:pt>
                <c:pt idx="78">
                  <c:v>0.78787878787878796</c:v>
                </c:pt>
                <c:pt idx="79">
                  <c:v>0.79797979797979801</c:v>
                </c:pt>
                <c:pt idx="80">
                  <c:v>0.80808080808080796</c:v>
                </c:pt>
                <c:pt idx="81">
                  <c:v>0.81818181818181801</c:v>
                </c:pt>
                <c:pt idx="82">
                  <c:v>0.82828282828282795</c:v>
                </c:pt>
                <c:pt idx="83">
                  <c:v>0.83838383838383801</c:v>
                </c:pt>
                <c:pt idx="84">
                  <c:v>0.84848484848484895</c:v>
                </c:pt>
                <c:pt idx="85">
                  <c:v>0.85858585858585901</c:v>
                </c:pt>
                <c:pt idx="86">
                  <c:v>0.86868686868686895</c:v>
                </c:pt>
                <c:pt idx="87">
                  <c:v>0.87878787878787901</c:v>
                </c:pt>
                <c:pt idx="88">
                  <c:v>0.88888888888888895</c:v>
                </c:pt>
                <c:pt idx="89">
                  <c:v>0.89898989898989901</c:v>
                </c:pt>
                <c:pt idx="90">
                  <c:v>0.90909090909090895</c:v>
                </c:pt>
                <c:pt idx="91">
                  <c:v>0.919191919191919</c:v>
                </c:pt>
                <c:pt idx="92">
                  <c:v>0.92929292929292895</c:v>
                </c:pt>
                <c:pt idx="93">
                  <c:v>0.939393939393939</c:v>
                </c:pt>
                <c:pt idx="94">
                  <c:v>0.94949494949494995</c:v>
                </c:pt>
                <c:pt idx="95">
                  <c:v>0.95959595959596</c:v>
                </c:pt>
                <c:pt idx="96">
                  <c:v>0.96969696969696995</c:v>
                </c:pt>
                <c:pt idx="97">
                  <c:v>0.97979797979798</c:v>
                </c:pt>
                <c:pt idx="98">
                  <c:v>0.98989898989898994</c:v>
                </c:pt>
                <c:pt idx="99">
                  <c:v>1</c:v>
                </c:pt>
              </c:numCache>
            </c:numRef>
          </c:xVal>
          <c:yVal>
            <c:numRef>
              <c:f>'BDS vs BDS'!$N$2:$N$101</c:f>
              <c:numCache>
                <c:formatCode>0.00</c:formatCode>
                <c:ptCount val="100"/>
                <c:pt idx="0">
                  <c:v>8.6709045076508993</c:v>
                </c:pt>
                <c:pt idx="1">
                  <c:v>8.6709045076508993</c:v>
                </c:pt>
                <c:pt idx="2">
                  <c:v>2.3499277274646104</c:v>
                </c:pt>
                <c:pt idx="3">
                  <c:v>0.62636914851003311</c:v>
                </c:pt>
                <c:pt idx="4">
                  <c:v>-0.47528737037427504</c:v>
                </c:pt>
                <c:pt idx="5">
                  <c:v>-0.37819070857811532</c:v>
                </c:pt>
                <c:pt idx="6">
                  <c:v>-0.45488183719002606</c:v>
                </c:pt>
                <c:pt idx="7">
                  <c:v>-0.67992708693811998</c:v>
                </c:pt>
                <c:pt idx="8">
                  <c:v>-1.0871306153100218</c:v>
                </c:pt>
                <c:pt idx="9">
                  <c:v>-0.8011764277477198</c:v>
                </c:pt>
                <c:pt idx="10">
                  <c:v>0.10169350154017387</c:v>
                </c:pt>
                <c:pt idx="11">
                  <c:v>-0.17029565169195138</c:v>
                </c:pt>
                <c:pt idx="12">
                  <c:v>-0.2775192073981998</c:v>
                </c:pt>
                <c:pt idx="13">
                  <c:v>-0.94234532963446505</c:v>
                </c:pt>
                <c:pt idx="14">
                  <c:v>-0.66404942629496944</c:v>
                </c:pt>
                <c:pt idx="15">
                  <c:v>-0.43879626276192596</c:v>
                </c:pt>
                <c:pt idx="16">
                  <c:v>-0.50401167339956565</c:v>
                </c:pt>
                <c:pt idx="17">
                  <c:v>-0.52065466143902661</c:v>
                </c:pt>
                <c:pt idx="18">
                  <c:v>-0.74428959324253086</c:v>
                </c:pt>
                <c:pt idx="19">
                  <c:v>-1.0857467585486695</c:v>
                </c:pt>
                <c:pt idx="20">
                  <c:v>-1.180800367494431</c:v>
                </c:pt>
                <c:pt idx="21">
                  <c:v>-0.58022406302854357</c:v>
                </c:pt>
                <c:pt idx="22">
                  <c:v>1.148109368410994</c:v>
                </c:pt>
                <c:pt idx="23">
                  <c:v>1.0890871423038622</c:v>
                </c:pt>
                <c:pt idx="24">
                  <c:v>0.45778584669651678</c:v>
                </c:pt>
                <c:pt idx="25">
                  <c:v>-1.5136965023197275</c:v>
                </c:pt>
                <c:pt idx="26">
                  <c:v>-0.63716419791628987</c:v>
                </c:pt>
                <c:pt idx="27">
                  <c:v>-0.90856709979185801</c:v>
                </c:pt>
                <c:pt idx="28">
                  <c:v>-1.9231721451009021</c:v>
                </c:pt>
                <c:pt idx="29">
                  <c:v>0.39917677066604007</c:v>
                </c:pt>
                <c:pt idx="30">
                  <c:v>5.2614392338545972</c:v>
                </c:pt>
                <c:pt idx="31">
                  <c:v>2.5070248772204895</c:v>
                </c:pt>
                <c:pt idx="32">
                  <c:v>-1.2173212474872237</c:v>
                </c:pt>
                <c:pt idx="33">
                  <c:v>-1.5061374600970847</c:v>
                </c:pt>
                <c:pt idx="34">
                  <c:v>-1.2395732403765685</c:v>
                </c:pt>
                <c:pt idx="35">
                  <c:v>-0.83088666152793067</c:v>
                </c:pt>
                <c:pt idx="36">
                  <c:v>0.57805646910460773</c:v>
                </c:pt>
                <c:pt idx="37">
                  <c:v>0.53772647179709843</c:v>
                </c:pt>
                <c:pt idx="38">
                  <c:v>0.28446818916487082</c:v>
                </c:pt>
                <c:pt idx="39">
                  <c:v>-0.14907020303555463</c:v>
                </c:pt>
                <c:pt idx="40">
                  <c:v>1.9578163339291823</c:v>
                </c:pt>
                <c:pt idx="41">
                  <c:v>7.1631379831800874</c:v>
                </c:pt>
                <c:pt idx="42">
                  <c:v>7.0758345666225662</c:v>
                </c:pt>
                <c:pt idx="43">
                  <c:v>7.6740568824786131</c:v>
                </c:pt>
                <c:pt idx="44">
                  <c:v>2.3263201972126684</c:v>
                </c:pt>
                <c:pt idx="45">
                  <c:v>-0.82336860696260317</c:v>
                </c:pt>
                <c:pt idx="46">
                  <c:v>3.2068883439592728</c:v>
                </c:pt>
                <c:pt idx="47">
                  <c:v>7.3162156456030072</c:v>
                </c:pt>
                <c:pt idx="48">
                  <c:v>10.937067098420552</c:v>
                </c:pt>
                <c:pt idx="49">
                  <c:v>-1.3194423054750963</c:v>
                </c:pt>
                <c:pt idx="50">
                  <c:v>-1.5444109238558497</c:v>
                </c:pt>
                <c:pt idx="51">
                  <c:v>-14.261824265115848</c:v>
                </c:pt>
                <c:pt idx="52">
                  <c:v>-10.328767191433363</c:v>
                </c:pt>
                <c:pt idx="53">
                  <c:v>-4.986201781963989</c:v>
                </c:pt>
                <c:pt idx="54">
                  <c:v>-6.7104776135430599</c:v>
                </c:pt>
                <c:pt idx="55">
                  <c:v>10.554053639988057</c:v>
                </c:pt>
                <c:pt idx="56">
                  <c:v>4.4745029147070685</c:v>
                </c:pt>
                <c:pt idx="57">
                  <c:v>4.332040797085476</c:v>
                </c:pt>
                <c:pt idx="58">
                  <c:v>1.8010080104054911</c:v>
                </c:pt>
                <c:pt idx="59">
                  <c:v>-0.8771461332809114</c:v>
                </c:pt>
                <c:pt idx="60">
                  <c:v>10.693708463555771</c:v>
                </c:pt>
                <c:pt idx="61">
                  <c:v>2.9437752628972156</c:v>
                </c:pt>
                <c:pt idx="62">
                  <c:v>-4.1309874267428075</c:v>
                </c:pt>
                <c:pt idx="63">
                  <c:v>1.6263374946854761</c:v>
                </c:pt>
                <c:pt idx="64">
                  <c:v>-1.8524089106826302</c:v>
                </c:pt>
                <c:pt idx="65">
                  <c:v>3.162274851802632</c:v>
                </c:pt>
                <c:pt idx="66">
                  <c:v>9.4595157677382335</c:v>
                </c:pt>
                <c:pt idx="67">
                  <c:v>12.107495780058191</c:v>
                </c:pt>
                <c:pt idx="68">
                  <c:v>0.27276600548790242</c:v>
                </c:pt>
                <c:pt idx="69">
                  <c:v>2.529608189131384</c:v>
                </c:pt>
                <c:pt idx="70">
                  <c:v>4.6727836369506424</c:v>
                </c:pt>
                <c:pt idx="71">
                  <c:v>1.0183360035185167</c:v>
                </c:pt>
                <c:pt idx="72">
                  <c:v>6.0335403714729434</c:v>
                </c:pt>
                <c:pt idx="73">
                  <c:v>-1.2914467558979172</c:v>
                </c:pt>
                <c:pt idx="74">
                  <c:v>10.936654711182094</c:v>
                </c:pt>
                <c:pt idx="75">
                  <c:v>14.883913866541667</c:v>
                </c:pt>
                <c:pt idx="76">
                  <c:v>4.5233474376065796</c:v>
                </c:pt>
                <c:pt idx="77">
                  <c:v>-4.4425453661013137E-2</c:v>
                </c:pt>
                <c:pt idx="78">
                  <c:v>10.261951682941993</c:v>
                </c:pt>
                <c:pt idx="79">
                  <c:v>14.167208037266255</c:v>
                </c:pt>
                <c:pt idx="80">
                  <c:v>4.2653378099335111</c:v>
                </c:pt>
                <c:pt idx="81">
                  <c:v>0.51963137992083652</c:v>
                </c:pt>
                <c:pt idx="82">
                  <c:v>-0.79194860192197503</c:v>
                </c:pt>
                <c:pt idx="83">
                  <c:v>-3.9761043439798041</c:v>
                </c:pt>
                <c:pt idx="84">
                  <c:v>-3.8420250971032894</c:v>
                </c:pt>
                <c:pt idx="85">
                  <c:v>-2.7691668405356378</c:v>
                </c:pt>
                <c:pt idx="86">
                  <c:v>-1.9905338612053303</c:v>
                </c:pt>
                <c:pt idx="87">
                  <c:v>-5.6099269032200709</c:v>
                </c:pt>
                <c:pt idx="88">
                  <c:v>-11.96537189705872</c:v>
                </c:pt>
                <c:pt idx="89">
                  <c:v>-12.142649343140741</c:v>
                </c:pt>
                <c:pt idx="90">
                  <c:v>-15.952533242500611</c:v>
                </c:pt>
                <c:pt idx="91">
                  <c:v>-11.61135021010679</c:v>
                </c:pt>
                <c:pt idx="92">
                  <c:v>-3.5191923962329117</c:v>
                </c:pt>
                <c:pt idx="93">
                  <c:v>-3.7101854160380547</c:v>
                </c:pt>
                <c:pt idx="94">
                  <c:v>-8.4671883773288155</c:v>
                </c:pt>
                <c:pt idx="95">
                  <c:v>9.6509521421428843</c:v>
                </c:pt>
                <c:pt idx="96">
                  <c:v>28.361572394916795</c:v>
                </c:pt>
                <c:pt idx="97">
                  <c:v>0.58093107677753331</c:v>
                </c:pt>
                <c:pt idx="98">
                  <c:v>-4.9562184069280635</c:v>
                </c:pt>
                <c:pt idx="99">
                  <c:v>-4.9562184069280635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B2-429C-A2D5-51B8BF648ED8}"/>
            </c:ext>
          </c:extLst>
        </c:ser>
        <c:ser>
          <c:idx val="5"/>
          <c:order val="5"/>
          <c:tx>
            <c:strRef>
              <c:f>'BDS vs BDS'!$O$1</c:f>
              <c:strCache>
                <c:ptCount val="1"/>
                <c:pt idx="0">
                  <c:v>U04 diff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1">
                  <a:alpha val="5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'BDS vs BDS'!$A$2:$A$101</c:f>
              <c:numCache>
                <c:formatCode>0.0</c:formatCode>
                <c:ptCount val="100"/>
                <c:pt idx="0">
                  <c:v>0</c:v>
                </c:pt>
                <c:pt idx="1">
                  <c:v>1.01010101010101E-2</c:v>
                </c:pt>
                <c:pt idx="2">
                  <c:v>2.02020202020202E-2</c:v>
                </c:pt>
                <c:pt idx="3">
                  <c:v>3.03030303030303E-2</c:v>
                </c:pt>
                <c:pt idx="4">
                  <c:v>4.0404040404040401E-2</c:v>
                </c:pt>
                <c:pt idx="5">
                  <c:v>5.0505050505050497E-2</c:v>
                </c:pt>
                <c:pt idx="6">
                  <c:v>6.0606060606060601E-2</c:v>
                </c:pt>
                <c:pt idx="7">
                  <c:v>7.0707070707070704E-2</c:v>
                </c:pt>
                <c:pt idx="8">
                  <c:v>8.0808080808080801E-2</c:v>
                </c:pt>
                <c:pt idx="9">
                  <c:v>9.0909090909090898E-2</c:v>
                </c:pt>
                <c:pt idx="10">
                  <c:v>0.10101010101010099</c:v>
                </c:pt>
                <c:pt idx="11">
                  <c:v>0.11111111111111099</c:v>
                </c:pt>
                <c:pt idx="12">
                  <c:v>0.12121212121212099</c:v>
                </c:pt>
                <c:pt idx="13">
                  <c:v>0.13131313131313099</c:v>
                </c:pt>
                <c:pt idx="14">
                  <c:v>0.14141414141414099</c:v>
                </c:pt>
                <c:pt idx="15">
                  <c:v>0.15151515151515199</c:v>
                </c:pt>
                <c:pt idx="16">
                  <c:v>0.16161616161616199</c:v>
                </c:pt>
                <c:pt idx="17">
                  <c:v>0.17171717171717199</c:v>
                </c:pt>
                <c:pt idx="18">
                  <c:v>0.18181818181818199</c:v>
                </c:pt>
                <c:pt idx="19">
                  <c:v>0.19191919191919199</c:v>
                </c:pt>
                <c:pt idx="20">
                  <c:v>0.20202020202020199</c:v>
                </c:pt>
                <c:pt idx="21">
                  <c:v>0.21212121212121199</c:v>
                </c:pt>
                <c:pt idx="22">
                  <c:v>0.22222222222222199</c:v>
                </c:pt>
                <c:pt idx="23">
                  <c:v>0.23232323232323199</c:v>
                </c:pt>
                <c:pt idx="24">
                  <c:v>0.24242424242424199</c:v>
                </c:pt>
                <c:pt idx="25">
                  <c:v>0.25252525252525299</c:v>
                </c:pt>
                <c:pt idx="26">
                  <c:v>0.26262626262626299</c:v>
                </c:pt>
                <c:pt idx="27">
                  <c:v>0.27272727272727298</c:v>
                </c:pt>
                <c:pt idx="28">
                  <c:v>0.28282828282828298</c:v>
                </c:pt>
                <c:pt idx="29">
                  <c:v>0.29292929292929298</c:v>
                </c:pt>
                <c:pt idx="30">
                  <c:v>0.30303030303030298</c:v>
                </c:pt>
                <c:pt idx="31">
                  <c:v>0.31313131313131298</c:v>
                </c:pt>
                <c:pt idx="32">
                  <c:v>0.32323232323232298</c:v>
                </c:pt>
                <c:pt idx="33">
                  <c:v>0.33333333333333298</c:v>
                </c:pt>
                <c:pt idx="34">
                  <c:v>0.34343434343434298</c:v>
                </c:pt>
                <c:pt idx="35">
                  <c:v>0.35353535353535398</c:v>
                </c:pt>
                <c:pt idx="36">
                  <c:v>0.36363636363636398</c:v>
                </c:pt>
                <c:pt idx="37">
                  <c:v>0.37373737373737398</c:v>
                </c:pt>
                <c:pt idx="38">
                  <c:v>0.38383838383838398</c:v>
                </c:pt>
                <c:pt idx="39">
                  <c:v>0.39393939393939398</c:v>
                </c:pt>
                <c:pt idx="40">
                  <c:v>0.40404040404040398</c:v>
                </c:pt>
                <c:pt idx="41">
                  <c:v>0.41414141414141398</c:v>
                </c:pt>
                <c:pt idx="42">
                  <c:v>0.42424242424242398</c:v>
                </c:pt>
                <c:pt idx="43">
                  <c:v>0.43434343434343398</c:v>
                </c:pt>
                <c:pt idx="44">
                  <c:v>0.44444444444444398</c:v>
                </c:pt>
                <c:pt idx="45">
                  <c:v>0.45454545454545497</c:v>
                </c:pt>
                <c:pt idx="46">
                  <c:v>0.46464646464646497</c:v>
                </c:pt>
                <c:pt idx="47">
                  <c:v>0.47474747474747497</c:v>
                </c:pt>
                <c:pt idx="48">
                  <c:v>0.48484848484848497</c:v>
                </c:pt>
                <c:pt idx="49">
                  <c:v>0.49494949494949497</c:v>
                </c:pt>
                <c:pt idx="50">
                  <c:v>0.50505050505050497</c:v>
                </c:pt>
                <c:pt idx="51">
                  <c:v>0.51515151515151503</c:v>
                </c:pt>
                <c:pt idx="52">
                  <c:v>0.52525252525252497</c:v>
                </c:pt>
                <c:pt idx="53">
                  <c:v>0.53535353535353503</c:v>
                </c:pt>
                <c:pt idx="54">
                  <c:v>0.54545454545454497</c:v>
                </c:pt>
                <c:pt idx="55">
                  <c:v>0.55555555555555602</c:v>
                </c:pt>
                <c:pt idx="56">
                  <c:v>0.56565656565656597</c:v>
                </c:pt>
                <c:pt idx="57">
                  <c:v>0.57575757575757602</c:v>
                </c:pt>
                <c:pt idx="58">
                  <c:v>0.58585858585858597</c:v>
                </c:pt>
                <c:pt idx="59">
                  <c:v>0.59595959595959602</c:v>
                </c:pt>
                <c:pt idx="60">
                  <c:v>0.60606060606060597</c:v>
                </c:pt>
                <c:pt idx="61">
                  <c:v>0.61616161616161602</c:v>
                </c:pt>
                <c:pt idx="62">
                  <c:v>0.62626262626262597</c:v>
                </c:pt>
                <c:pt idx="63">
                  <c:v>0.63636363636363602</c:v>
                </c:pt>
                <c:pt idx="64">
                  <c:v>0.64646464646464696</c:v>
                </c:pt>
                <c:pt idx="65">
                  <c:v>0.65656565656565702</c:v>
                </c:pt>
                <c:pt idx="66">
                  <c:v>0.66666666666666696</c:v>
                </c:pt>
                <c:pt idx="67">
                  <c:v>0.67676767676767702</c:v>
                </c:pt>
                <c:pt idx="68">
                  <c:v>0.68686868686868696</c:v>
                </c:pt>
                <c:pt idx="69">
                  <c:v>0.69696969696969702</c:v>
                </c:pt>
                <c:pt idx="70">
                  <c:v>0.70707070707070696</c:v>
                </c:pt>
                <c:pt idx="71">
                  <c:v>0.71717171717171702</c:v>
                </c:pt>
                <c:pt idx="72">
                  <c:v>0.72727272727272696</c:v>
                </c:pt>
                <c:pt idx="73">
                  <c:v>0.73737373737373701</c:v>
                </c:pt>
                <c:pt idx="74">
                  <c:v>0.74747474747474796</c:v>
                </c:pt>
                <c:pt idx="75">
                  <c:v>0.75757575757575801</c:v>
                </c:pt>
                <c:pt idx="76">
                  <c:v>0.76767676767676796</c:v>
                </c:pt>
                <c:pt idx="77">
                  <c:v>0.77777777777777801</c:v>
                </c:pt>
                <c:pt idx="78">
                  <c:v>0.78787878787878796</c:v>
                </c:pt>
                <c:pt idx="79">
                  <c:v>0.79797979797979801</c:v>
                </c:pt>
                <c:pt idx="80">
                  <c:v>0.80808080808080796</c:v>
                </c:pt>
                <c:pt idx="81">
                  <c:v>0.81818181818181801</c:v>
                </c:pt>
                <c:pt idx="82">
                  <c:v>0.82828282828282795</c:v>
                </c:pt>
                <c:pt idx="83">
                  <c:v>0.83838383838383801</c:v>
                </c:pt>
                <c:pt idx="84">
                  <c:v>0.84848484848484895</c:v>
                </c:pt>
                <c:pt idx="85">
                  <c:v>0.85858585858585901</c:v>
                </c:pt>
                <c:pt idx="86">
                  <c:v>0.86868686868686895</c:v>
                </c:pt>
                <c:pt idx="87">
                  <c:v>0.87878787878787901</c:v>
                </c:pt>
                <c:pt idx="88">
                  <c:v>0.88888888888888895</c:v>
                </c:pt>
                <c:pt idx="89">
                  <c:v>0.89898989898989901</c:v>
                </c:pt>
                <c:pt idx="90">
                  <c:v>0.90909090909090895</c:v>
                </c:pt>
                <c:pt idx="91">
                  <c:v>0.919191919191919</c:v>
                </c:pt>
                <c:pt idx="92">
                  <c:v>0.92929292929292895</c:v>
                </c:pt>
                <c:pt idx="93">
                  <c:v>0.939393939393939</c:v>
                </c:pt>
                <c:pt idx="94">
                  <c:v>0.94949494949494995</c:v>
                </c:pt>
                <c:pt idx="95">
                  <c:v>0.95959595959596</c:v>
                </c:pt>
                <c:pt idx="96">
                  <c:v>0.96969696969696995</c:v>
                </c:pt>
                <c:pt idx="97">
                  <c:v>0.97979797979798</c:v>
                </c:pt>
                <c:pt idx="98">
                  <c:v>0.98989898989898994</c:v>
                </c:pt>
                <c:pt idx="99">
                  <c:v>1</c:v>
                </c:pt>
              </c:numCache>
            </c:numRef>
          </c:xVal>
          <c:yVal>
            <c:numRef>
              <c:f>'BDS vs BDS'!$O$2:$O$101</c:f>
              <c:numCache>
                <c:formatCode>0.00</c:formatCode>
                <c:ptCount val="100"/>
                <c:pt idx="0">
                  <c:v>3.2035369574835997</c:v>
                </c:pt>
                <c:pt idx="1">
                  <c:v>3.2035369574835997</c:v>
                </c:pt>
                <c:pt idx="2">
                  <c:v>4.4153955836247114</c:v>
                </c:pt>
                <c:pt idx="3">
                  <c:v>1.6876548052724338</c:v>
                </c:pt>
                <c:pt idx="4">
                  <c:v>1.1308375052274648</c:v>
                </c:pt>
                <c:pt idx="5">
                  <c:v>0.54682489432304493</c:v>
                </c:pt>
                <c:pt idx="6">
                  <c:v>0.19982672554953496</c:v>
                </c:pt>
                <c:pt idx="7">
                  <c:v>5.7690434260919687E-2</c:v>
                </c:pt>
                <c:pt idx="8">
                  <c:v>2.7947252077057172E-2</c:v>
                </c:pt>
                <c:pt idx="9">
                  <c:v>-0.36178510091784943</c:v>
                </c:pt>
                <c:pt idx="10">
                  <c:v>-0.10236473903840704</c:v>
                </c:pt>
                <c:pt idx="11">
                  <c:v>0.17420865416788978</c:v>
                </c:pt>
                <c:pt idx="12">
                  <c:v>0.86693569195236009</c:v>
                </c:pt>
                <c:pt idx="13">
                  <c:v>1.0111330344973766</c:v>
                </c:pt>
                <c:pt idx="14">
                  <c:v>0.88434226763691015</c:v>
                </c:pt>
                <c:pt idx="15">
                  <c:v>0.31778466295461349</c:v>
                </c:pt>
                <c:pt idx="16">
                  <c:v>0.51485065489320547</c:v>
                </c:pt>
                <c:pt idx="17">
                  <c:v>0.81468402329953271</c:v>
                </c:pt>
                <c:pt idx="18">
                  <c:v>0.17367983499859996</c:v>
                </c:pt>
                <c:pt idx="19">
                  <c:v>-0.27392397598479867</c:v>
                </c:pt>
                <c:pt idx="20">
                  <c:v>-0.58112196388114157</c:v>
                </c:pt>
                <c:pt idx="21">
                  <c:v>-0.51561163802921328</c:v>
                </c:pt>
                <c:pt idx="22">
                  <c:v>-0.94637798159682518</c:v>
                </c:pt>
                <c:pt idx="23">
                  <c:v>-0.74980797954839851</c:v>
                </c:pt>
                <c:pt idx="24">
                  <c:v>-1.0657042288130132</c:v>
                </c:pt>
                <c:pt idx="25">
                  <c:v>-1.4042867540983277</c:v>
                </c:pt>
                <c:pt idx="26">
                  <c:v>-2.1062896942700897</c:v>
                </c:pt>
                <c:pt idx="27">
                  <c:v>-2.9371048650592888</c:v>
                </c:pt>
                <c:pt idx="28">
                  <c:v>-2.5893807271858913</c:v>
                </c:pt>
                <c:pt idx="29">
                  <c:v>-2.1528071611132811</c:v>
                </c:pt>
                <c:pt idx="30">
                  <c:v>-3.2345725726390517</c:v>
                </c:pt>
                <c:pt idx="31">
                  <c:v>-2.0501617634952405</c:v>
                </c:pt>
                <c:pt idx="32">
                  <c:v>-0.13359644487946376</c:v>
                </c:pt>
                <c:pt idx="33">
                  <c:v>0.31896183046509563</c:v>
                </c:pt>
                <c:pt idx="34">
                  <c:v>-9.24594878324978E-2</c:v>
                </c:pt>
                <c:pt idx="35">
                  <c:v>-1.5055033303704022</c:v>
                </c:pt>
                <c:pt idx="36">
                  <c:v>-3.1408535783065119</c:v>
                </c:pt>
                <c:pt idx="37">
                  <c:v>-1.8901896720248113</c:v>
                </c:pt>
                <c:pt idx="38">
                  <c:v>-0.68335375355826855</c:v>
                </c:pt>
                <c:pt idx="39">
                  <c:v>1.993532413397336</c:v>
                </c:pt>
                <c:pt idx="40">
                  <c:v>-5.842019457301717E-2</c:v>
                </c:pt>
                <c:pt idx="41">
                  <c:v>-2.9649864450004726</c:v>
                </c:pt>
                <c:pt idx="42">
                  <c:v>-3.1956733399750048</c:v>
                </c:pt>
                <c:pt idx="43">
                  <c:v>-2.8414651994538058</c:v>
                </c:pt>
                <c:pt idx="44">
                  <c:v>-1.9010497798265709</c:v>
                </c:pt>
                <c:pt idx="45">
                  <c:v>0.84019151121775693</c:v>
                </c:pt>
                <c:pt idx="46">
                  <c:v>-0.89230864107405594</c:v>
                </c:pt>
                <c:pt idx="47">
                  <c:v>-3.4483161198128212</c:v>
                </c:pt>
                <c:pt idx="48">
                  <c:v>5.3314901364190526</c:v>
                </c:pt>
                <c:pt idx="49">
                  <c:v>3.1950698390722003</c:v>
                </c:pt>
                <c:pt idx="50">
                  <c:v>4.8427615575966492</c:v>
                </c:pt>
                <c:pt idx="51">
                  <c:v>4.9343695054237529</c:v>
                </c:pt>
                <c:pt idx="52">
                  <c:v>0.12554021946654714</c:v>
                </c:pt>
                <c:pt idx="53">
                  <c:v>0.52866626790290105</c:v>
                </c:pt>
                <c:pt idx="54">
                  <c:v>-0.6544860498736309</c:v>
                </c:pt>
                <c:pt idx="55">
                  <c:v>-3.0151759201473647</c:v>
                </c:pt>
                <c:pt idx="56">
                  <c:v>-5.2704819767964617</c:v>
                </c:pt>
                <c:pt idx="57">
                  <c:v>5.0035564232481757</c:v>
                </c:pt>
                <c:pt idx="58">
                  <c:v>5.5724049467912913</c:v>
                </c:pt>
                <c:pt idx="59">
                  <c:v>12.123678637388489</c:v>
                </c:pt>
                <c:pt idx="60">
                  <c:v>10.013792137794672</c:v>
                </c:pt>
                <c:pt idx="61">
                  <c:v>4.1661657276649144</c:v>
                </c:pt>
                <c:pt idx="62">
                  <c:v>13.725621908664612</c:v>
                </c:pt>
                <c:pt idx="63">
                  <c:v>7.1331321815203754</c:v>
                </c:pt>
                <c:pt idx="64">
                  <c:v>1.7048577155481297</c:v>
                </c:pt>
                <c:pt idx="65">
                  <c:v>0.29005092756033335</c:v>
                </c:pt>
                <c:pt idx="66">
                  <c:v>-2.6930707026169678</c:v>
                </c:pt>
                <c:pt idx="67">
                  <c:v>7.4018553839514887</c:v>
                </c:pt>
                <c:pt idx="68">
                  <c:v>5.6835943383137018</c:v>
                </c:pt>
                <c:pt idx="69">
                  <c:v>5.3206741854462845</c:v>
                </c:pt>
                <c:pt idx="70">
                  <c:v>9.7136581936658413</c:v>
                </c:pt>
                <c:pt idx="71">
                  <c:v>9.9544098577147153</c:v>
                </c:pt>
                <c:pt idx="72">
                  <c:v>-3.5200078336764653</c:v>
                </c:pt>
                <c:pt idx="73">
                  <c:v>2.6672296279205838</c:v>
                </c:pt>
                <c:pt idx="74">
                  <c:v>-5.5201595963052466</c:v>
                </c:pt>
                <c:pt idx="75">
                  <c:v>-2.198423886260132</c:v>
                </c:pt>
                <c:pt idx="76">
                  <c:v>-4.8088635244919686E-2</c:v>
                </c:pt>
                <c:pt idx="77">
                  <c:v>-2.1624956005243234</c:v>
                </c:pt>
                <c:pt idx="78">
                  <c:v>-0.55419725900140548</c:v>
                </c:pt>
                <c:pt idx="79">
                  <c:v>-1.5821806316683347</c:v>
                </c:pt>
                <c:pt idx="80">
                  <c:v>-0.67889190610738837</c:v>
                </c:pt>
                <c:pt idx="81">
                  <c:v>-1.848075252317444</c:v>
                </c:pt>
                <c:pt idx="82">
                  <c:v>-8.3378294176353851</c:v>
                </c:pt>
                <c:pt idx="83">
                  <c:v>-9.704945754149346</c:v>
                </c:pt>
                <c:pt idx="84">
                  <c:v>-0.89593966715382933</c:v>
                </c:pt>
                <c:pt idx="85">
                  <c:v>-1.1516512662142375</c:v>
                </c:pt>
                <c:pt idx="86">
                  <c:v>-2.1500894281196317</c:v>
                </c:pt>
                <c:pt idx="87">
                  <c:v>-7.2668004692303718</c:v>
                </c:pt>
                <c:pt idx="88">
                  <c:v>2.0634786847727007</c:v>
                </c:pt>
                <c:pt idx="89">
                  <c:v>26.503322674828258</c:v>
                </c:pt>
                <c:pt idx="90">
                  <c:v>15.053270467290421</c:v>
                </c:pt>
                <c:pt idx="91">
                  <c:v>6.1959661184271795</c:v>
                </c:pt>
                <c:pt idx="92">
                  <c:v>3.185914063788589</c:v>
                </c:pt>
                <c:pt idx="93">
                  <c:v>2.922907478010444</c:v>
                </c:pt>
                <c:pt idx="94">
                  <c:v>-4.7019128951768163</c:v>
                </c:pt>
                <c:pt idx="95">
                  <c:v>-2.7791027004037172</c:v>
                </c:pt>
                <c:pt idx="96">
                  <c:v>-4.6903279074050044</c:v>
                </c:pt>
                <c:pt idx="97">
                  <c:v>2.5407877565388315</c:v>
                </c:pt>
                <c:pt idx="98">
                  <c:v>1.1478905644567075</c:v>
                </c:pt>
                <c:pt idx="99">
                  <c:v>1.1478905644567075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1B2-429C-A2D5-51B8BF648ED8}"/>
            </c:ext>
          </c:extLst>
        </c:ser>
        <c:ser>
          <c:idx val="6"/>
          <c:order val="6"/>
          <c:tx>
            <c:strRef>
              <c:f>'BDS vs BDS'!$P$1</c:f>
              <c:strCache>
                <c:ptCount val="1"/>
                <c:pt idx="0">
                  <c:v>U06 diff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1">
                  <a:alpha val="5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'BDS vs BDS'!$A$2:$A$101</c:f>
              <c:numCache>
                <c:formatCode>0.0</c:formatCode>
                <c:ptCount val="100"/>
                <c:pt idx="0">
                  <c:v>0</c:v>
                </c:pt>
                <c:pt idx="1">
                  <c:v>1.01010101010101E-2</c:v>
                </c:pt>
                <c:pt idx="2">
                  <c:v>2.02020202020202E-2</c:v>
                </c:pt>
                <c:pt idx="3">
                  <c:v>3.03030303030303E-2</c:v>
                </c:pt>
                <c:pt idx="4">
                  <c:v>4.0404040404040401E-2</c:v>
                </c:pt>
                <c:pt idx="5">
                  <c:v>5.0505050505050497E-2</c:v>
                </c:pt>
                <c:pt idx="6">
                  <c:v>6.0606060606060601E-2</c:v>
                </c:pt>
                <c:pt idx="7">
                  <c:v>7.0707070707070704E-2</c:v>
                </c:pt>
                <c:pt idx="8">
                  <c:v>8.0808080808080801E-2</c:v>
                </c:pt>
                <c:pt idx="9">
                  <c:v>9.0909090909090898E-2</c:v>
                </c:pt>
                <c:pt idx="10">
                  <c:v>0.10101010101010099</c:v>
                </c:pt>
                <c:pt idx="11">
                  <c:v>0.11111111111111099</c:v>
                </c:pt>
                <c:pt idx="12">
                  <c:v>0.12121212121212099</c:v>
                </c:pt>
                <c:pt idx="13">
                  <c:v>0.13131313131313099</c:v>
                </c:pt>
                <c:pt idx="14">
                  <c:v>0.14141414141414099</c:v>
                </c:pt>
                <c:pt idx="15">
                  <c:v>0.15151515151515199</c:v>
                </c:pt>
                <c:pt idx="16">
                  <c:v>0.16161616161616199</c:v>
                </c:pt>
                <c:pt idx="17">
                  <c:v>0.17171717171717199</c:v>
                </c:pt>
                <c:pt idx="18">
                  <c:v>0.18181818181818199</c:v>
                </c:pt>
                <c:pt idx="19">
                  <c:v>0.19191919191919199</c:v>
                </c:pt>
                <c:pt idx="20">
                  <c:v>0.20202020202020199</c:v>
                </c:pt>
                <c:pt idx="21">
                  <c:v>0.21212121212121199</c:v>
                </c:pt>
                <c:pt idx="22">
                  <c:v>0.22222222222222199</c:v>
                </c:pt>
                <c:pt idx="23">
                  <c:v>0.23232323232323199</c:v>
                </c:pt>
                <c:pt idx="24">
                  <c:v>0.24242424242424199</c:v>
                </c:pt>
                <c:pt idx="25">
                  <c:v>0.25252525252525299</c:v>
                </c:pt>
                <c:pt idx="26">
                  <c:v>0.26262626262626299</c:v>
                </c:pt>
                <c:pt idx="27">
                  <c:v>0.27272727272727298</c:v>
                </c:pt>
                <c:pt idx="28">
                  <c:v>0.28282828282828298</c:v>
                </c:pt>
                <c:pt idx="29">
                  <c:v>0.29292929292929298</c:v>
                </c:pt>
                <c:pt idx="30">
                  <c:v>0.30303030303030298</c:v>
                </c:pt>
                <c:pt idx="31">
                  <c:v>0.31313131313131298</c:v>
                </c:pt>
                <c:pt idx="32">
                  <c:v>0.32323232323232298</c:v>
                </c:pt>
                <c:pt idx="33">
                  <c:v>0.33333333333333298</c:v>
                </c:pt>
                <c:pt idx="34">
                  <c:v>0.34343434343434298</c:v>
                </c:pt>
                <c:pt idx="35">
                  <c:v>0.35353535353535398</c:v>
                </c:pt>
                <c:pt idx="36">
                  <c:v>0.36363636363636398</c:v>
                </c:pt>
                <c:pt idx="37">
                  <c:v>0.37373737373737398</c:v>
                </c:pt>
                <c:pt idx="38">
                  <c:v>0.38383838383838398</c:v>
                </c:pt>
                <c:pt idx="39">
                  <c:v>0.39393939393939398</c:v>
                </c:pt>
                <c:pt idx="40">
                  <c:v>0.40404040404040398</c:v>
                </c:pt>
                <c:pt idx="41">
                  <c:v>0.41414141414141398</c:v>
                </c:pt>
                <c:pt idx="42">
                  <c:v>0.42424242424242398</c:v>
                </c:pt>
                <c:pt idx="43">
                  <c:v>0.43434343434343398</c:v>
                </c:pt>
                <c:pt idx="44">
                  <c:v>0.44444444444444398</c:v>
                </c:pt>
                <c:pt idx="45">
                  <c:v>0.45454545454545497</c:v>
                </c:pt>
                <c:pt idx="46">
                  <c:v>0.46464646464646497</c:v>
                </c:pt>
                <c:pt idx="47">
                  <c:v>0.47474747474747497</c:v>
                </c:pt>
                <c:pt idx="48">
                  <c:v>0.48484848484848497</c:v>
                </c:pt>
                <c:pt idx="49">
                  <c:v>0.49494949494949497</c:v>
                </c:pt>
                <c:pt idx="50">
                  <c:v>0.50505050505050497</c:v>
                </c:pt>
                <c:pt idx="51">
                  <c:v>0.51515151515151503</c:v>
                </c:pt>
                <c:pt idx="52">
                  <c:v>0.52525252525252497</c:v>
                </c:pt>
                <c:pt idx="53">
                  <c:v>0.53535353535353503</c:v>
                </c:pt>
                <c:pt idx="54">
                  <c:v>0.54545454545454497</c:v>
                </c:pt>
                <c:pt idx="55">
                  <c:v>0.55555555555555602</c:v>
                </c:pt>
                <c:pt idx="56">
                  <c:v>0.56565656565656597</c:v>
                </c:pt>
                <c:pt idx="57">
                  <c:v>0.57575757575757602</c:v>
                </c:pt>
                <c:pt idx="58">
                  <c:v>0.58585858585858597</c:v>
                </c:pt>
                <c:pt idx="59">
                  <c:v>0.59595959595959602</c:v>
                </c:pt>
                <c:pt idx="60">
                  <c:v>0.60606060606060597</c:v>
                </c:pt>
                <c:pt idx="61">
                  <c:v>0.61616161616161602</c:v>
                </c:pt>
                <c:pt idx="62">
                  <c:v>0.62626262626262597</c:v>
                </c:pt>
                <c:pt idx="63">
                  <c:v>0.63636363636363602</c:v>
                </c:pt>
                <c:pt idx="64">
                  <c:v>0.64646464646464696</c:v>
                </c:pt>
                <c:pt idx="65">
                  <c:v>0.65656565656565702</c:v>
                </c:pt>
                <c:pt idx="66">
                  <c:v>0.66666666666666696</c:v>
                </c:pt>
                <c:pt idx="67">
                  <c:v>0.67676767676767702</c:v>
                </c:pt>
                <c:pt idx="68">
                  <c:v>0.68686868686868696</c:v>
                </c:pt>
                <c:pt idx="69">
                  <c:v>0.69696969696969702</c:v>
                </c:pt>
                <c:pt idx="70">
                  <c:v>0.70707070707070696</c:v>
                </c:pt>
                <c:pt idx="71">
                  <c:v>0.71717171717171702</c:v>
                </c:pt>
                <c:pt idx="72">
                  <c:v>0.72727272727272696</c:v>
                </c:pt>
                <c:pt idx="73">
                  <c:v>0.73737373737373701</c:v>
                </c:pt>
                <c:pt idx="74">
                  <c:v>0.74747474747474796</c:v>
                </c:pt>
                <c:pt idx="75">
                  <c:v>0.75757575757575801</c:v>
                </c:pt>
                <c:pt idx="76">
                  <c:v>0.76767676767676796</c:v>
                </c:pt>
                <c:pt idx="77">
                  <c:v>0.77777777777777801</c:v>
                </c:pt>
                <c:pt idx="78">
                  <c:v>0.78787878787878796</c:v>
                </c:pt>
                <c:pt idx="79">
                  <c:v>0.79797979797979801</c:v>
                </c:pt>
                <c:pt idx="80">
                  <c:v>0.80808080808080796</c:v>
                </c:pt>
                <c:pt idx="81">
                  <c:v>0.81818181818181801</c:v>
                </c:pt>
                <c:pt idx="82">
                  <c:v>0.82828282828282795</c:v>
                </c:pt>
                <c:pt idx="83">
                  <c:v>0.83838383838383801</c:v>
                </c:pt>
                <c:pt idx="84">
                  <c:v>0.84848484848484895</c:v>
                </c:pt>
                <c:pt idx="85">
                  <c:v>0.85858585858585901</c:v>
                </c:pt>
                <c:pt idx="86">
                  <c:v>0.86868686868686895</c:v>
                </c:pt>
                <c:pt idx="87">
                  <c:v>0.87878787878787901</c:v>
                </c:pt>
                <c:pt idx="88">
                  <c:v>0.88888888888888895</c:v>
                </c:pt>
                <c:pt idx="89">
                  <c:v>0.89898989898989901</c:v>
                </c:pt>
                <c:pt idx="90">
                  <c:v>0.90909090909090895</c:v>
                </c:pt>
                <c:pt idx="91">
                  <c:v>0.919191919191919</c:v>
                </c:pt>
                <c:pt idx="92">
                  <c:v>0.92929292929292895</c:v>
                </c:pt>
                <c:pt idx="93">
                  <c:v>0.939393939393939</c:v>
                </c:pt>
                <c:pt idx="94">
                  <c:v>0.94949494949494995</c:v>
                </c:pt>
                <c:pt idx="95">
                  <c:v>0.95959595959596</c:v>
                </c:pt>
                <c:pt idx="96">
                  <c:v>0.96969696969696995</c:v>
                </c:pt>
                <c:pt idx="97">
                  <c:v>0.97979797979798</c:v>
                </c:pt>
                <c:pt idx="98">
                  <c:v>0.98989898989898994</c:v>
                </c:pt>
                <c:pt idx="99">
                  <c:v>1</c:v>
                </c:pt>
              </c:numCache>
            </c:numRef>
          </c:xVal>
          <c:yVal>
            <c:numRef>
              <c:f>'BDS vs BDS'!$P$2:$P$101</c:f>
              <c:numCache>
                <c:formatCode>0.00</c:formatCode>
                <c:ptCount val="100"/>
                <c:pt idx="0">
                  <c:v>1.0768100723649994</c:v>
                </c:pt>
                <c:pt idx="1">
                  <c:v>1.0768100723649994</c:v>
                </c:pt>
                <c:pt idx="2">
                  <c:v>-1.4194503806502894</c:v>
                </c:pt>
                <c:pt idx="3">
                  <c:v>-5.1068249799465448E-2</c:v>
                </c:pt>
                <c:pt idx="4">
                  <c:v>-0.61820964262089539</c:v>
                </c:pt>
                <c:pt idx="5">
                  <c:v>-0.5127788284019843</c:v>
                </c:pt>
                <c:pt idx="6">
                  <c:v>-0.3938073003926057</c:v>
                </c:pt>
                <c:pt idx="7">
                  <c:v>-0.57632740218194023</c:v>
                </c:pt>
                <c:pt idx="8">
                  <c:v>0.52164755224134751</c:v>
                </c:pt>
                <c:pt idx="9">
                  <c:v>0.26021587338076024</c:v>
                </c:pt>
                <c:pt idx="10">
                  <c:v>-0.9343145274338962</c:v>
                </c:pt>
                <c:pt idx="11">
                  <c:v>-0.81531108057854063</c:v>
                </c:pt>
                <c:pt idx="12">
                  <c:v>-0.7812327287886891</c:v>
                </c:pt>
                <c:pt idx="13">
                  <c:v>-0.20000286486800434</c:v>
                </c:pt>
                <c:pt idx="14">
                  <c:v>-0.66303088527623899</c:v>
                </c:pt>
                <c:pt idx="15">
                  <c:v>1.2564213359663139</c:v>
                </c:pt>
                <c:pt idx="16">
                  <c:v>-1.5805576890775441E-2</c:v>
                </c:pt>
                <c:pt idx="17">
                  <c:v>-1.2544181097922369</c:v>
                </c:pt>
                <c:pt idx="18">
                  <c:v>1.2309943123286597</c:v>
                </c:pt>
                <c:pt idx="19">
                  <c:v>1.5339974712003404</c:v>
                </c:pt>
                <c:pt idx="20">
                  <c:v>1.6391529573996699</c:v>
                </c:pt>
                <c:pt idx="21">
                  <c:v>0.76884267605230683</c:v>
                </c:pt>
                <c:pt idx="22">
                  <c:v>0.79591485797509343</c:v>
                </c:pt>
                <c:pt idx="23">
                  <c:v>0.64740998085506263</c:v>
                </c:pt>
                <c:pt idx="24">
                  <c:v>1.811246260498617</c:v>
                </c:pt>
                <c:pt idx="25">
                  <c:v>2.9850339029438828</c:v>
                </c:pt>
                <c:pt idx="26">
                  <c:v>1.5728363389476492</c:v>
                </c:pt>
                <c:pt idx="27">
                  <c:v>2.379756034189322</c:v>
                </c:pt>
                <c:pt idx="28">
                  <c:v>0.15730401890342804</c:v>
                </c:pt>
                <c:pt idx="29">
                  <c:v>-0.77610221778747057</c:v>
                </c:pt>
                <c:pt idx="30">
                  <c:v>-0.79717379455738246</c:v>
                </c:pt>
                <c:pt idx="31">
                  <c:v>0.25670621328986876</c:v>
                </c:pt>
                <c:pt idx="32">
                  <c:v>1.2437443603332454</c:v>
                </c:pt>
                <c:pt idx="33">
                  <c:v>1.1305575397341965</c:v>
                </c:pt>
                <c:pt idx="34">
                  <c:v>1.9527062679924025</c:v>
                </c:pt>
                <c:pt idx="35">
                  <c:v>1.7799237499710081</c:v>
                </c:pt>
                <c:pt idx="36">
                  <c:v>1.9710252694497488</c:v>
                </c:pt>
                <c:pt idx="37">
                  <c:v>2.0977013660840598</c:v>
                </c:pt>
                <c:pt idx="38">
                  <c:v>2.5640396376075714</c:v>
                </c:pt>
                <c:pt idx="39">
                  <c:v>1.5981873307343353</c:v>
                </c:pt>
                <c:pt idx="40">
                  <c:v>0.78674731925438302</c:v>
                </c:pt>
                <c:pt idx="41">
                  <c:v>-2.0899720448789516</c:v>
                </c:pt>
                <c:pt idx="42">
                  <c:v>-2.6605939727741443</c:v>
                </c:pt>
                <c:pt idx="43">
                  <c:v>-1.8096724221562255</c:v>
                </c:pt>
                <c:pt idx="44">
                  <c:v>-2.142720044765781</c:v>
                </c:pt>
                <c:pt idx="45">
                  <c:v>-2.0786768730671223</c:v>
                </c:pt>
                <c:pt idx="46">
                  <c:v>-1.7255706653739269</c:v>
                </c:pt>
                <c:pt idx="47">
                  <c:v>4.5968521175677086</c:v>
                </c:pt>
                <c:pt idx="48">
                  <c:v>1.0838415075027505</c:v>
                </c:pt>
                <c:pt idx="49">
                  <c:v>-3.2264548214637987</c:v>
                </c:pt>
                <c:pt idx="50">
                  <c:v>-3.0794895307104504</c:v>
                </c:pt>
                <c:pt idx="51">
                  <c:v>5.049719197224249</c:v>
                </c:pt>
                <c:pt idx="52">
                  <c:v>10.098232527849948</c:v>
                </c:pt>
                <c:pt idx="53">
                  <c:v>7.2768387087711002</c:v>
                </c:pt>
                <c:pt idx="54">
                  <c:v>-4.1934755295230275E-2</c:v>
                </c:pt>
                <c:pt idx="55">
                  <c:v>-3.470279792884754</c:v>
                </c:pt>
                <c:pt idx="56">
                  <c:v>-3.6125251261815423</c:v>
                </c:pt>
                <c:pt idx="57">
                  <c:v>-2.7110631888240331</c:v>
                </c:pt>
                <c:pt idx="58">
                  <c:v>-2.1939003228835379</c:v>
                </c:pt>
                <c:pt idx="59">
                  <c:v>-5.8044286473130011</c:v>
                </c:pt>
                <c:pt idx="60">
                  <c:v>-7.4842407303102085</c:v>
                </c:pt>
                <c:pt idx="61">
                  <c:v>-3.9828330937870753</c:v>
                </c:pt>
                <c:pt idx="62">
                  <c:v>-3.3421497708011874</c:v>
                </c:pt>
                <c:pt idx="63">
                  <c:v>-2.231797651348753</c:v>
                </c:pt>
                <c:pt idx="64">
                  <c:v>-3.7626366095182906</c:v>
                </c:pt>
                <c:pt idx="65">
                  <c:v>-0.88292259986852706</c:v>
                </c:pt>
                <c:pt idx="66">
                  <c:v>-1.6515009844360673</c:v>
                </c:pt>
                <c:pt idx="67">
                  <c:v>-6.5440273036317098</c:v>
                </c:pt>
                <c:pt idx="68">
                  <c:v>9.8520016029102209E-2</c:v>
                </c:pt>
                <c:pt idx="69">
                  <c:v>-3.6495603429315793E-2</c:v>
                </c:pt>
                <c:pt idx="70">
                  <c:v>-2.7473133583599587</c:v>
                </c:pt>
                <c:pt idx="71">
                  <c:v>-2.8110993402380835</c:v>
                </c:pt>
                <c:pt idx="72">
                  <c:v>0.33041336558574486</c:v>
                </c:pt>
                <c:pt idx="73">
                  <c:v>-4.6498809486435171</c:v>
                </c:pt>
                <c:pt idx="74">
                  <c:v>-2.4458090985198364</c:v>
                </c:pt>
                <c:pt idx="75">
                  <c:v>0.57429341399296874</c:v>
                </c:pt>
                <c:pt idx="76">
                  <c:v>2.12455736402468</c:v>
                </c:pt>
                <c:pt idx="77">
                  <c:v>0.19319898670398672</c:v>
                </c:pt>
                <c:pt idx="78">
                  <c:v>0.51022202433939334</c:v>
                </c:pt>
                <c:pt idx="79">
                  <c:v>2.7696443057296545</c:v>
                </c:pt>
                <c:pt idx="80">
                  <c:v>-2.3802226033430873</c:v>
                </c:pt>
                <c:pt idx="81">
                  <c:v>-1.0417820084006939</c:v>
                </c:pt>
                <c:pt idx="82">
                  <c:v>1.6648887638497651</c:v>
                </c:pt>
                <c:pt idx="83">
                  <c:v>-5.2378917663622353</c:v>
                </c:pt>
                <c:pt idx="84">
                  <c:v>-1.7076021761681588</c:v>
                </c:pt>
                <c:pt idx="85">
                  <c:v>-1.3983304058309383</c:v>
                </c:pt>
                <c:pt idx="86">
                  <c:v>-2.7649399009405418</c:v>
                </c:pt>
                <c:pt idx="87">
                  <c:v>-5.6871791274289709</c:v>
                </c:pt>
                <c:pt idx="88">
                  <c:v>-15.125857883469472</c:v>
                </c:pt>
                <c:pt idx="89">
                  <c:v>1.8952005039230606</c:v>
                </c:pt>
                <c:pt idx="90">
                  <c:v>29.349723440152122</c:v>
                </c:pt>
                <c:pt idx="91">
                  <c:v>25.289659887723982</c:v>
                </c:pt>
                <c:pt idx="92">
                  <c:v>16.288476101344685</c:v>
                </c:pt>
                <c:pt idx="93">
                  <c:v>-1.730975331388354</c:v>
                </c:pt>
                <c:pt idx="94">
                  <c:v>11.001797285033785</c:v>
                </c:pt>
                <c:pt idx="95">
                  <c:v>-0.88682779629591657</c:v>
                </c:pt>
                <c:pt idx="96">
                  <c:v>-4.026286248910905</c:v>
                </c:pt>
                <c:pt idx="97">
                  <c:v>3.0084237009189341</c:v>
                </c:pt>
                <c:pt idx="98">
                  <c:v>1.2089516887157075</c:v>
                </c:pt>
                <c:pt idx="99">
                  <c:v>1.2089516887157075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1B2-429C-A2D5-51B8BF648ED8}"/>
            </c:ext>
          </c:extLst>
        </c:ser>
        <c:ser>
          <c:idx val="7"/>
          <c:order val="7"/>
          <c:tx>
            <c:strRef>
              <c:f>'BDS vs BDS'!$Q$1</c:f>
              <c:strCache>
                <c:ptCount val="1"/>
                <c:pt idx="0">
                  <c:v>U07 diff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1">
                  <a:alpha val="5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'BDS vs BDS'!$A$2:$A$101</c:f>
              <c:numCache>
                <c:formatCode>0.0</c:formatCode>
                <c:ptCount val="100"/>
                <c:pt idx="0">
                  <c:v>0</c:v>
                </c:pt>
                <c:pt idx="1">
                  <c:v>1.01010101010101E-2</c:v>
                </c:pt>
                <c:pt idx="2">
                  <c:v>2.02020202020202E-2</c:v>
                </c:pt>
                <c:pt idx="3">
                  <c:v>3.03030303030303E-2</c:v>
                </c:pt>
                <c:pt idx="4">
                  <c:v>4.0404040404040401E-2</c:v>
                </c:pt>
                <c:pt idx="5">
                  <c:v>5.0505050505050497E-2</c:v>
                </c:pt>
                <c:pt idx="6">
                  <c:v>6.0606060606060601E-2</c:v>
                </c:pt>
                <c:pt idx="7">
                  <c:v>7.0707070707070704E-2</c:v>
                </c:pt>
                <c:pt idx="8">
                  <c:v>8.0808080808080801E-2</c:v>
                </c:pt>
                <c:pt idx="9">
                  <c:v>9.0909090909090898E-2</c:v>
                </c:pt>
                <c:pt idx="10">
                  <c:v>0.10101010101010099</c:v>
                </c:pt>
                <c:pt idx="11">
                  <c:v>0.11111111111111099</c:v>
                </c:pt>
                <c:pt idx="12">
                  <c:v>0.12121212121212099</c:v>
                </c:pt>
                <c:pt idx="13">
                  <c:v>0.13131313131313099</c:v>
                </c:pt>
                <c:pt idx="14">
                  <c:v>0.14141414141414099</c:v>
                </c:pt>
                <c:pt idx="15">
                  <c:v>0.15151515151515199</c:v>
                </c:pt>
                <c:pt idx="16">
                  <c:v>0.16161616161616199</c:v>
                </c:pt>
                <c:pt idx="17">
                  <c:v>0.17171717171717199</c:v>
                </c:pt>
                <c:pt idx="18">
                  <c:v>0.18181818181818199</c:v>
                </c:pt>
                <c:pt idx="19">
                  <c:v>0.19191919191919199</c:v>
                </c:pt>
                <c:pt idx="20">
                  <c:v>0.20202020202020199</c:v>
                </c:pt>
                <c:pt idx="21">
                  <c:v>0.21212121212121199</c:v>
                </c:pt>
                <c:pt idx="22">
                  <c:v>0.22222222222222199</c:v>
                </c:pt>
                <c:pt idx="23">
                  <c:v>0.23232323232323199</c:v>
                </c:pt>
                <c:pt idx="24">
                  <c:v>0.24242424242424199</c:v>
                </c:pt>
                <c:pt idx="25">
                  <c:v>0.25252525252525299</c:v>
                </c:pt>
                <c:pt idx="26">
                  <c:v>0.26262626262626299</c:v>
                </c:pt>
                <c:pt idx="27">
                  <c:v>0.27272727272727298</c:v>
                </c:pt>
                <c:pt idx="28">
                  <c:v>0.28282828282828298</c:v>
                </c:pt>
                <c:pt idx="29">
                  <c:v>0.29292929292929298</c:v>
                </c:pt>
                <c:pt idx="30">
                  <c:v>0.30303030303030298</c:v>
                </c:pt>
                <c:pt idx="31">
                  <c:v>0.31313131313131298</c:v>
                </c:pt>
                <c:pt idx="32">
                  <c:v>0.32323232323232298</c:v>
                </c:pt>
                <c:pt idx="33">
                  <c:v>0.33333333333333298</c:v>
                </c:pt>
                <c:pt idx="34">
                  <c:v>0.34343434343434298</c:v>
                </c:pt>
                <c:pt idx="35">
                  <c:v>0.35353535353535398</c:v>
                </c:pt>
                <c:pt idx="36">
                  <c:v>0.36363636363636398</c:v>
                </c:pt>
                <c:pt idx="37">
                  <c:v>0.37373737373737398</c:v>
                </c:pt>
                <c:pt idx="38">
                  <c:v>0.38383838383838398</c:v>
                </c:pt>
                <c:pt idx="39">
                  <c:v>0.39393939393939398</c:v>
                </c:pt>
                <c:pt idx="40">
                  <c:v>0.40404040404040398</c:v>
                </c:pt>
                <c:pt idx="41">
                  <c:v>0.41414141414141398</c:v>
                </c:pt>
                <c:pt idx="42">
                  <c:v>0.42424242424242398</c:v>
                </c:pt>
                <c:pt idx="43">
                  <c:v>0.43434343434343398</c:v>
                </c:pt>
                <c:pt idx="44">
                  <c:v>0.44444444444444398</c:v>
                </c:pt>
                <c:pt idx="45">
                  <c:v>0.45454545454545497</c:v>
                </c:pt>
                <c:pt idx="46">
                  <c:v>0.46464646464646497</c:v>
                </c:pt>
                <c:pt idx="47">
                  <c:v>0.47474747474747497</c:v>
                </c:pt>
                <c:pt idx="48">
                  <c:v>0.48484848484848497</c:v>
                </c:pt>
                <c:pt idx="49">
                  <c:v>0.49494949494949497</c:v>
                </c:pt>
                <c:pt idx="50">
                  <c:v>0.50505050505050497</c:v>
                </c:pt>
                <c:pt idx="51">
                  <c:v>0.51515151515151503</c:v>
                </c:pt>
                <c:pt idx="52">
                  <c:v>0.52525252525252497</c:v>
                </c:pt>
                <c:pt idx="53">
                  <c:v>0.53535353535353503</c:v>
                </c:pt>
                <c:pt idx="54">
                  <c:v>0.54545454545454497</c:v>
                </c:pt>
                <c:pt idx="55">
                  <c:v>0.55555555555555602</c:v>
                </c:pt>
                <c:pt idx="56">
                  <c:v>0.56565656565656597</c:v>
                </c:pt>
                <c:pt idx="57">
                  <c:v>0.57575757575757602</c:v>
                </c:pt>
                <c:pt idx="58">
                  <c:v>0.58585858585858597</c:v>
                </c:pt>
                <c:pt idx="59">
                  <c:v>0.59595959595959602</c:v>
                </c:pt>
                <c:pt idx="60">
                  <c:v>0.60606060606060597</c:v>
                </c:pt>
                <c:pt idx="61">
                  <c:v>0.61616161616161602</c:v>
                </c:pt>
                <c:pt idx="62">
                  <c:v>0.62626262626262597</c:v>
                </c:pt>
                <c:pt idx="63">
                  <c:v>0.63636363636363602</c:v>
                </c:pt>
                <c:pt idx="64">
                  <c:v>0.64646464646464696</c:v>
                </c:pt>
                <c:pt idx="65">
                  <c:v>0.65656565656565702</c:v>
                </c:pt>
                <c:pt idx="66">
                  <c:v>0.66666666666666696</c:v>
                </c:pt>
                <c:pt idx="67">
                  <c:v>0.67676767676767702</c:v>
                </c:pt>
                <c:pt idx="68">
                  <c:v>0.68686868686868696</c:v>
                </c:pt>
                <c:pt idx="69">
                  <c:v>0.69696969696969702</c:v>
                </c:pt>
                <c:pt idx="70">
                  <c:v>0.70707070707070696</c:v>
                </c:pt>
                <c:pt idx="71">
                  <c:v>0.71717171717171702</c:v>
                </c:pt>
                <c:pt idx="72">
                  <c:v>0.72727272727272696</c:v>
                </c:pt>
                <c:pt idx="73">
                  <c:v>0.73737373737373701</c:v>
                </c:pt>
                <c:pt idx="74">
                  <c:v>0.74747474747474796</c:v>
                </c:pt>
                <c:pt idx="75">
                  <c:v>0.75757575757575801</c:v>
                </c:pt>
                <c:pt idx="76">
                  <c:v>0.76767676767676796</c:v>
                </c:pt>
                <c:pt idx="77">
                  <c:v>0.77777777777777801</c:v>
                </c:pt>
                <c:pt idx="78">
                  <c:v>0.78787878787878796</c:v>
                </c:pt>
                <c:pt idx="79">
                  <c:v>0.79797979797979801</c:v>
                </c:pt>
                <c:pt idx="80">
                  <c:v>0.80808080808080796</c:v>
                </c:pt>
                <c:pt idx="81">
                  <c:v>0.81818181818181801</c:v>
                </c:pt>
                <c:pt idx="82">
                  <c:v>0.82828282828282795</c:v>
                </c:pt>
                <c:pt idx="83">
                  <c:v>0.83838383838383801</c:v>
                </c:pt>
                <c:pt idx="84">
                  <c:v>0.84848484848484895</c:v>
                </c:pt>
                <c:pt idx="85">
                  <c:v>0.85858585858585901</c:v>
                </c:pt>
                <c:pt idx="86">
                  <c:v>0.86868686868686895</c:v>
                </c:pt>
                <c:pt idx="87">
                  <c:v>0.87878787878787901</c:v>
                </c:pt>
                <c:pt idx="88">
                  <c:v>0.88888888888888895</c:v>
                </c:pt>
                <c:pt idx="89">
                  <c:v>0.89898989898989901</c:v>
                </c:pt>
                <c:pt idx="90">
                  <c:v>0.90909090909090895</c:v>
                </c:pt>
                <c:pt idx="91">
                  <c:v>0.919191919191919</c:v>
                </c:pt>
                <c:pt idx="92">
                  <c:v>0.92929292929292895</c:v>
                </c:pt>
                <c:pt idx="93">
                  <c:v>0.939393939393939</c:v>
                </c:pt>
                <c:pt idx="94">
                  <c:v>0.94949494949494995</c:v>
                </c:pt>
                <c:pt idx="95">
                  <c:v>0.95959595959596</c:v>
                </c:pt>
                <c:pt idx="96">
                  <c:v>0.96969696969696995</c:v>
                </c:pt>
                <c:pt idx="97">
                  <c:v>0.97979797979798</c:v>
                </c:pt>
                <c:pt idx="98">
                  <c:v>0.98989898989898994</c:v>
                </c:pt>
                <c:pt idx="99">
                  <c:v>1</c:v>
                </c:pt>
              </c:numCache>
            </c:numRef>
          </c:xVal>
          <c:yVal>
            <c:numRef>
              <c:f>'BDS vs BDS'!$Q$2:$Q$101</c:f>
              <c:numCache>
                <c:formatCode>0.00</c:formatCode>
                <c:ptCount val="100"/>
                <c:pt idx="0">
                  <c:v>-5.8230639628495027</c:v>
                </c:pt>
                <c:pt idx="1">
                  <c:v>-5.8230639628495027</c:v>
                </c:pt>
                <c:pt idx="2">
                  <c:v>-0.57449586840638922</c:v>
                </c:pt>
                <c:pt idx="3">
                  <c:v>-0.44041034545396585</c:v>
                </c:pt>
                <c:pt idx="4">
                  <c:v>0.66461470976556392</c:v>
                </c:pt>
                <c:pt idx="5">
                  <c:v>0.3567931542414442</c:v>
                </c:pt>
                <c:pt idx="6">
                  <c:v>0.14765037937970504</c:v>
                </c:pt>
                <c:pt idx="7">
                  <c:v>0.74669831788589924</c:v>
                </c:pt>
                <c:pt idx="8">
                  <c:v>0.44254661711746834</c:v>
                </c:pt>
                <c:pt idx="9">
                  <c:v>0.3497238120277899</c:v>
                </c:pt>
                <c:pt idx="10">
                  <c:v>0.59118600556870327</c:v>
                </c:pt>
                <c:pt idx="11">
                  <c:v>0.61417127989830966</c:v>
                </c:pt>
                <c:pt idx="12">
                  <c:v>0.5684871030305807</c:v>
                </c:pt>
                <c:pt idx="13">
                  <c:v>0.35743229753373562</c:v>
                </c:pt>
                <c:pt idx="14">
                  <c:v>0.27231850120001155</c:v>
                </c:pt>
                <c:pt idx="15">
                  <c:v>-0.31758682204524646</c:v>
                </c:pt>
                <c:pt idx="16">
                  <c:v>0.24513130084653412</c:v>
                </c:pt>
                <c:pt idx="17">
                  <c:v>0.69720230591262222</c:v>
                </c:pt>
                <c:pt idx="18">
                  <c:v>-0.14811293928595148</c:v>
                </c:pt>
                <c:pt idx="19">
                  <c:v>-8.450004581314019E-2</c:v>
                </c:pt>
                <c:pt idx="20">
                  <c:v>0.58635754299006848</c:v>
                </c:pt>
                <c:pt idx="21">
                  <c:v>-5.9024691680333419E-2</c:v>
                </c:pt>
                <c:pt idx="22">
                  <c:v>-0.69638941509221652</c:v>
                </c:pt>
                <c:pt idx="23">
                  <c:v>-0.52762344087186719</c:v>
                </c:pt>
                <c:pt idx="24">
                  <c:v>-0.51346804596301432</c:v>
                </c:pt>
                <c:pt idx="25">
                  <c:v>-3.1432829244071314E-3</c:v>
                </c:pt>
                <c:pt idx="26">
                  <c:v>0.59170943510276963</c:v>
                </c:pt>
                <c:pt idx="27">
                  <c:v>1.0494501975841217</c:v>
                </c:pt>
                <c:pt idx="28">
                  <c:v>2.264692110637629</c:v>
                </c:pt>
                <c:pt idx="29">
                  <c:v>0.4744605049922388</c:v>
                </c:pt>
                <c:pt idx="30">
                  <c:v>-4.8265610264321523E-2</c:v>
                </c:pt>
                <c:pt idx="31">
                  <c:v>-1.0669340682718005</c:v>
                </c:pt>
                <c:pt idx="32">
                  <c:v>1.2636714585771465</c:v>
                </c:pt>
                <c:pt idx="33">
                  <c:v>2.6385399001937948</c:v>
                </c:pt>
                <c:pt idx="34">
                  <c:v>1.1604281966595025</c:v>
                </c:pt>
                <c:pt idx="35">
                  <c:v>1.4713271944587092</c:v>
                </c:pt>
                <c:pt idx="36">
                  <c:v>-1.0178799254449222</c:v>
                </c:pt>
                <c:pt idx="37">
                  <c:v>-1.7618365055579908</c:v>
                </c:pt>
                <c:pt idx="38">
                  <c:v>-1.0967384707475087</c:v>
                </c:pt>
                <c:pt idx="39">
                  <c:v>-1.4545713615426248</c:v>
                </c:pt>
                <c:pt idx="40">
                  <c:v>0.45109434035398266</c:v>
                </c:pt>
                <c:pt idx="41">
                  <c:v>-1.0425879822428215</c:v>
                </c:pt>
                <c:pt idx="42">
                  <c:v>6.8626244078664911E-2</c:v>
                </c:pt>
                <c:pt idx="43">
                  <c:v>0.39874038895961483</c:v>
                </c:pt>
                <c:pt idx="44">
                  <c:v>0.51180173640686988</c:v>
                </c:pt>
                <c:pt idx="45">
                  <c:v>0.61182679198175727</c:v>
                </c:pt>
                <c:pt idx="46">
                  <c:v>-1.5781863704667867</c:v>
                </c:pt>
                <c:pt idx="47">
                  <c:v>-3.7729643452029009</c:v>
                </c:pt>
                <c:pt idx="48">
                  <c:v>-3.1960781927234478</c:v>
                </c:pt>
                <c:pt idx="49">
                  <c:v>-1.0812557140531993</c:v>
                </c:pt>
                <c:pt idx="50">
                  <c:v>-1.4307594148848501</c:v>
                </c:pt>
                <c:pt idx="51">
                  <c:v>1.331391914192352</c:v>
                </c:pt>
                <c:pt idx="52">
                  <c:v>4.2127768571895494</c:v>
                </c:pt>
                <c:pt idx="53">
                  <c:v>3.2846126823259016</c:v>
                </c:pt>
                <c:pt idx="54">
                  <c:v>2.8993415764345691</c:v>
                </c:pt>
                <c:pt idx="55">
                  <c:v>-1.2276047927648044</c:v>
                </c:pt>
                <c:pt idx="56">
                  <c:v>-2.5725261495890024</c:v>
                </c:pt>
                <c:pt idx="57">
                  <c:v>-5.619112153995224</c:v>
                </c:pt>
                <c:pt idx="58">
                  <c:v>-6.0328740596799886</c:v>
                </c:pt>
                <c:pt idx="59">
                  <c:v>-2.7095656605436602</c:v>
                </c:pt>
                <c:pt idx="60">
                  <c:v>-5.6887352768396084</c:v>
                </c:pt>
                <c:pt idx="61">
                  <c:v>-6.1222483657554356</c:v>
                </c:pt>
                <c:pt idx="62">
                  <c:v>-8.3080526724303478</c:v>
                </c:pt>
                <c:pt idx="63">
                  <c:v>-3.136092634238353</c:v>
                </c:pt>
                <c:pt idx="64">
                  <c:v>1.0440997970822288</c:v>
                </c:pt>
                <c:pt idx="65">
                  <c:v>1.637176408344633</c:v>
                </c:pt>
                <c:pt idx="66">
                  <c:v>1.6322804807359326</c:v>
                </c:pt>
                <c:pt idx="67">
                  <c:v>-8.9080902672957105</c:v>
                </c:pt>
                <c:pt idx="68">
                  <c:v>-3.060955392976898</c:v>
                </c:pt>
                <c:pt idx="69">
                  <c:v>-2.5888222895913149</c:v>
                </c:pt>
                <c:pt idx="70">
                  <c:v>-2.6966647125954601</c:v>
                </c:pt>
                <c:pt idx="71">
                  <c:v>-2.9257392735141838</c:v>
                </c:pt>
                <c:pt idx="72">
                  <c:v>-3.8456263217931159</c:v>
                </c:pt>
                <c:pt idx="73">
                  <c:v>-4.2616198445264182</c:v>
                </c:pt>
                <c:pt idx="74">
                  <c:v>-1.891182883379507</c:v>
                </c:pt>
                <c:pt idx="75">
                  <c:v>-3.4450912878592819</c:v>
                </c:pt>
                <c:pt idx="76">
                  <c:v>-0.22877750243952022</c:v>
                </c:pt>
                <c:pt idx="77">
                  <c:v>1.1743534022324855</c:v>
                </c:pt>
                <c:pt idx="78">
                  <c:v>-5.7743687024976458</c:v>
                </c:pt>
                <c:pt idx="79">
                  <c:v>-6.399525604362255</c:v>
                </c:pt>
                <c:pt idx="80">
                  <c:v>-2.8330289743740078</c:v>
                </c:pt>
                <c:pt idx="81">
                  <c:v>3.0171006277035968</c:v>
                </c:pt>
                <c:pt idx="82">
                  <c:v>1.6758451750180647</c:v>
                </c:pt>
                <c:pt idx="83">
                  <c:v>-5.4548465283615055</c:v>
                </c:pt>
                <c:pt idx="84">
                  <c:v>-2.8718352217237602</c:v>
                </c:pt>
                <c:pt idx="85">
                  <c:v>-0.68694746809803853</c:v>
                </c:pt>
                <c:pt idx="86">
                  <c:v>3.0334136059745695</c:v>
                </c:pt>
                <c:pt idx="87">
                  <c:v>15.58516364993223</c:v>
                </c:pt>
                <c:pt idx="88">
                  <c:v>10.294661097260299</c:v>
                </c:pt>
                <c:pt idx="89">
                  <c:v>-10.060580002848441</c:v>
                </c:pt>
                <c:pt idx="90">
                  <c:v>-2.6396148331626819</c:v>
                </c:pt>
                <c:pt idx="91">
                  <c:v>-10.299732664457229</c:v>
                </c:pt>
                <c:pt idx="92">
                  <c:v>-8.0958552559011228</c:v>
                </c:pt>
                <c:pt idx="93">
                  <c:v>-5.6925202522773137</c:v>
                </c:pt>
                <c:pt idx="94">
                  <c:v>-5.9952215555337158</c:v>
                </c:pt>
                <c:pt idx="95">
                  <c:v>-4.6790901896457182</c:v>
                </c:pt>
                <c:pt idx="96">
                  <c:v>-7.0622395767448047</c:v>
                </c:pt>
                <c:pt idx="97">
                  <c:v>-1.1864294519618674</c:v>
                </c:pt>
                <c:pt idx="98">
                  <c:v>5.3223728222580071</c:v>
                </c:pt>
                <c:pt idx="99">
                  <c:v>5.3223728222580071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1B2-429C-A2D5-51B8BF648ED8}"/>
            </c:ext>
          </c:extLst>
        </c:ser>
        <c:ser>
          <c:idx val="8"/>
          <c:order val="8"/>
          <c:tx>
            <c:strRef>
              <c:f>'BDS vs BDS'!$R$1</c:f>
              <c:strCache>
                <c:ptCount val="1"/>
                <c:pt idx="0">
                  <c:v>U08 diff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1">
                  <a:alpha val="5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'BDS vs BDS'!$A$2:$A$101</c:f>
              <c:numCache>
                <c:formatCode>0.0</c:formatCode>
                <c:ptCount val="100"/>
                <c:pt idx="0">
                  <c:v>0</c:v>
                </c:pt>
                <c:pt idx="1">
                  <c:v>1.01010101010101E-2</c:v>
                </c:pt>
                <c:pt idx="2">
                  <c:v>2.02020202020202E-2</c:v>
                </c:pt>
                <c:pt idx="3">
                  <c:v>3.03030303030303E-2</c:v>
                </c:pt>
                <c:pt idx="4">
                  <c:v>4.0404040404040401E-2</c:v>
                </c:pt>
                <c:pt idx="5">
                  <c:v>5.0505050505050497E-2</c:v>
                </c:pt>
                <c:pt idx="6">
                  <c:v>6.0606060606060601E-2</c:v>
                </c:pt>
                <c:pt idx="7">
                  <c:v>7.0707070707070704E-2</c:v>
                </c:pt>
                <c:pt idx="8">
                  <c:v>8.0808080808080801E-2</c:v>
                </c:pt>
                <c:pt idx="9">
                  <c:v>9.0909090909090898E-2</c:v>
                </c:pt>
                <c:pt idx="10">
                  <c:v>0.10101010101010099</c:v>
                </c:pt>
                <c:pt idx="11">
                  <c:v>0.11111111111111099</c:v>
                </c:pt>
                <c:pt idx="12">
                  <c:v>0.12121212121212099</c:v>
                </c:pt>
                <c:pt idx="13">
                  <c:v>0.13131313131313099</c:v>
                </c:pt>
                <c:pt idx="14">
                  <c:v>0.14141414141414099</c:v>
                </c:pt>
                <c:pt idx="15">
                  <c:v>0.15151515151515199</c:v>
                </c:pt>
                <c:pt idx="16">
                  <c:v>0.16161616161616199</c:v>
                </c:pt>
                <c:pt idx="17">
                  <c:v>0.17171717171717199</c:v>
                </c:pt>
                <c:pt idx="18">
                  <c:v>0.18181818181818199</c:v>
                </c:pt>
                <c:pt idx="19">
                  <c:v>0.19191919191919199</c:v>
                </c:pt>
                <c:pt idx="20">
                  <c:v>0.20202020202020199</c:v>
                </c:pt>
                <c:pt idx="21">
                  <c:v>0.21212121212121199</c:v>
                </c:pt>
                <c:pt idx="22">
                  <c:v>0.22222222222222199</c:v>
                </c:pt>
                <c:pt idx="23">
                  <c:v>0.23232323232323199</c:v>
                </c:pt>
                <c:pt idx="24">
                  <c:v>0.24242424242424199</c:v>
                </c:pt>
                <c:pt idx="25">
                  <c:v>0.25252525252525299</c:v>
                </c:pt>
                <c:pt idx="26">
                  <c:v>0.26262626262626299</c:v>
                </c:pt>
                <c:pt idx="27">
                  <c:v>0.27272727272727298</c:v>
                </c:pt>
                <c:pt idx="28">
                  <c:v>0.28282828282828298</c:v>
                </c:pt>
                <c:pt idx="29">
                  <c:v>0.29292929292929298</c:v>
                </c:pt>
                <c:pt idx="30">
                  <c:v>0.30303030303030298</c:v>
                </c:pt>
                <c:pt idx="31">
                  <c:v>0.31313131313131298</c:v>
                </c:pt>
                <c:pt idx="32">
                  <c:v>0.32323232323232298</c:v>
                </c:pt>
                <c:pt idx="33">
                  <c:v>0.33333333333333298</c:v>
                </c:pt>
                <c:pt idx="34">
                  <c:v>0.34343434343434298</c:v>
                </c:pt>
                <c:pt idx="35">
                  <c:v>0.35353535353535398</c:v>
                </c:pt>
                <c:pt idx="36">
                  <c:v>0.36363636363636398</c:v>
                </c:pt>
                <c:pt idx="37">
                  <c:v>0.37373737373737398</c:v>
                </c:pt>
                <c:pt idx="38">
                  <c:v>0.38383838383838398</c:v>
                </c:pt>
                <c:pt idx="39">
                  <c:v>0.39393939393939398</c:v>
                </c:pt>
                <c:pt idx="40">
                  <c:v>0.40404040404040398</c:v>
                </c:pt>
                <c:pt idx="41">
                  <c:v>0.41414141414141398</c:v>
                </c:pt>
                <c:pt idx="42">
                  <c:v>0.42424242424242398</c:v>
                </c:pt>
                <c:pt idx="43">
                  <c:v>0.43434343434343398</c:v>
                </c:pt>
                <c:pt idx="44">
                  <c:v>0.44444444444444398</c:v>
                </c:pt>
                <c:pt idx="45">
                  <c:v>0.45454545454545497</c:v>
                </c:pt>
                <c:pt idx="46">
                  <c:v>0.46464646464646497</c:v>
                </c:pt>
                <c:pt idx="47">
                  <c:v>0.47474747474747497</c:v>
                </c:pt>
                <c:pt idx="48">
                  <c:v>0.48484848484848497</c:v>
                </c:pt>
                <c:pt idx="49">
                  <c:v>0.49494949494949497</c:v>
                </c:pt>
                <c:pt idx="50">
                  <c:v>0.50505050505050497</c:v>
                </c:pt>
                <c:pt idx="51">
                  <c:v>0.51515151515151503</c:v>
                </c:pt>
                <c:pt idx="52">
                  <c:v>0.52525252525252497</c:v>
                </c:pt>
                <c:pt idx="53">
                  <c:v>0.53535353535353503</c:v>
                </c:pt>
                <c:pt idx="54">
                  <c:v>0.54545454545454497</c:v>
                </c:pt>
                <c:pt idx="55">
                  <c:v>0.55555555555555602</c:v>
                </c:pt>
                <c:pt idx="56">
                  <c:v>0.56565656565656597</c:v>
                </c:pt>
                <c:pt idx="57">
                  <c:v>0.57575757575757602</c:v>
                </c:pt>
                <c:pt idx="58">
                  <c:v>0.58585858585858597</c:v>
                </c:pt>
                <c:pt idx="59">
                  <c:v>0.59595959595959602</c:v>
                </c:pt>
                <c:pt idx="60">
                  <c:v>0.60606060606060597</c:v>
                </c:pt>
                <c:pt idx="61">
                  <c:v>0.61616161616161602</c:v>
                </c:pt>
                <c:pt idx="62">
                  <c:v>0.62626262626262597</c:v>
                </c:pt>
                <c:pt idx="63">
                  <c:v>0.63636363636363602</c:v>
                </c:pt>
                <c:pt idx="64">
                  <c:v>0.64646464646464696</c:v>
                </c:pt>
                <c:pt idx="65">
                  <c:v>0.65656565656565702</c:v>
                </c:pt>
                <c:pt idx="66">
                  <c:v>0.66666666666666696</c:v>
                </c:pt>
                <c:pt idx="67">
                  <c:v>0.67676767676767702</c:v>
                </c:pt>
                <c:pt idx="68">
                  <c:v>0.68686868686868696</c:v>
                </c:pt>
                <c:pt idx="69">
                  <c:v>0.69696969696969702</c:v>
                </c:pt>
                <c:pt idx="70">
                  <c:v>0.70707070707070696</c:v>
                </c:pt>
                <c:pt idx="71">
                  <c:v>0.71717171717171702</c:v>
                </c:pt>
                <c:pt idx="72">
                  <c:v>0.72727272727272696</c:v>
                </c:pt>
                <c:pt idx="73">
                  <c:v>0.73737373737373701</c:v>
                </c:pt>
                <c:pt idx="74">
                  <c:v>0.74747474747474796</c:v>
                </c:pt>
                <c:pt idx="75">
                  <c:v>0.75757575757575801</c:v>
                </c:pt>
                <c:pt idx="76">
                  <c:v>0.76767676767676796</c:v>
                </c:pt>
                <c:pt idx="77">
                  <c:v>0.77777777777777801</c:v>
                </c:pt>
                <c:pt idx="78">
                  <c:v>0.78787878787878796</c:v>
                </c:pt>
                <c:pt idx="79">
                  <c:v>0.79797979797979801</c:v>
                </c:pt>
                <c:pt idx="80">
                  <c:v>0.80808080808080796</c:v>
                </c:pt>
                <c:pt idx="81">
                  <c:v>0.81818181818181801</c:v>
                </c:pt>
                <c:pt idx="82">
                  <c:v>0.82828282828282795</c:v>
                </c:pt>
                <c:pt idx="83">
                  <c:v>0.83838383838383801</c:v>
                </c:pt>
                <c:pt idx="84">
                  <c:v>0.84848484848484895</c:v>
                </c:pt>
                <c:pt idx="85">
                  <c:v>0.85858585858585901</c:v>
                </c:pt>
                <c:pt idx="86">
                  <c:v>0.86868686868686895</c:v>
                </c:pt>
                <c:pt idx="87">
                  <c:v>0.87878787878787901</c:v>
                </c:pt>
                <c:pt idx="88">
                  <c:v>0.88888888888888895</c:v>
                </c:pt>
                <c:pt idx="89">
                  <c:v>0.89898989898989901</c:v>
                </c:pt>
                <c:pt idx="90">
                  <c:v>0.90909090909090895</c:v>
                </c:pt>
                <c:pt idx="91">
                  <c:v>0.919191919191919</c:v>
                </c:pt>
                <c:pt idx="92">
                  <c:v>0.92929292929292895</c:v>
                </c:pt>
                <c:pt idx="93">
                  <c:v>0.939393939393939</c:v>
                </c:pt>
                <c:pt idx="94">
                  <c:v>0.94949494949494995</c:v>
                </c:pt>
                <c:pt idx="95">
                  <c:v>0.95959595959596</c:v>
                </c:pt>
                <c:pt idx="96">
                  <c:v>0.96969696969696995</c:v>
                </c:pt>
                <c:pt idx="97">
                  <c:v>0.97979797979798</c:v>
                </c:pt>
                <c:pt idx="98">
                  <c:v>0.98989898989898994</c:v>
                </c:pt>
                <c:pt idx="99">
                  <c:v>1</c:v>
                </c:pt>
              </c:numCache>
            </c:numRef>
          </c:xVal>
          <c:yVal>
            <c:numRef>
              <c:f>'BDS vs BDS'!$R$2:$R$101</c:f>
              <c:numCache>
                <c:formatCode>0.00</c:formatCode>
                <c:ptCount val="100"/>
                <c:pt idx="0">
                  <c:v>-2.553060549075802</c:v>
                </c:pt>
                <c:pt idx="1">
                  <c:v>-2.553060549075802</c:v>
                </c:pt>
                <c:pt idx="2">
                  <c:v>-1.3568557434645001</c:v>
                </c:pt>
                <c:pt idx="3">
                  <c:v>-0.47851248988516559</c:v>
                </c:pt>
                <c:pt idx="4">
                  <c:v>0.22423926275240369</c:v>
                </c:pt>
                <c:pt idx="5">
                  <c:v>3.8331819358944585E-2</c:v>
                </c:pt>
                <c:pt idx="6">
                  <c:v>1.0744155948816534</c:v>
                </c:pt>
                <c:pt idx="7">
                  <c:v>0.98293314535460041</c:v>
                </c:pt>
                <c:pt idx="8">
                  <c:v>4.2991804975157422E-2</c:v>
                </c:pt>
                <c:pt idx="9">
                  <c:v>0.3631899211663896</c:v>
                </c:pt>
                <c:pt idx="10">
                  <c:v>-0.31066181321627617</c:v>
                </c:pt>
                <c:pt idx="11">
                  <c:v>0.15310117250600896</c:v>
                </c:pt>
                <c:pt idx="12">
                  <c:v>1.9107110048890874E-2</c:v>
                </c:pt>
                <c:pt idx="13">
                  <c:v>0.32330457178914607</c:v>
                </c:pt>
                <c:pt idx="14">
                  <c:v>0.64264815818270016</c:v>
                </c:pt>
                <c:pt idx="15">
                  <c:v>-0.32048308083638588</c:v>
                </c:pt>
                <c:pt idx="16">
                  <c:v>0.23033143641767495</c:v>
                </c:pt>
                <c:pt idx="17">
                  <c:v>0.62541396641974245</c:v>
                </c:pt>
                <c:pt idx="18">
                  <c:v>-3.7725195459250571E-2</c:v>
                </c:pt>
                <c:pt idx="19">
                  <c:v>7.5317707425570646E-2</c:v>
                </c:pt>
                <c:pt idx="20">
                  <c:v>-1.8493972504071365E-2</c:v>
                </c:pt>
                <c:pt idx="21">
                  <c:v>0.28018612883198735</c:v>
                </c:pt>
                <c:pt idx="22">
                  <c:v>1.4532702102236783E-3</c:v>
                </c:pt>
                <c:pt idx="23">
                  <c:v>0.18230589023268173</c:v>
                </c:pt>
                <c:pt idx="24">
                  <c:v>2.1259894496436615E-2</c:v>
                </c:pt>
                <c:pt idx="25">
                  <c:v>0.37836690888292246</c:v>
                </c:pt>
                <c:pt idx="26">
                  <c:v>0.77911948588912061</c:v>
                </c:pt>
                <c:pt idx="27">
                  <c:v>0.37958432560390065</c:v>
                </c:pt>
                <c:pt idx="28">
                  <c:v>0.8873400682859689</c:v>
                </c:pt>
                <c:pt idx="29">
                  <c:v>1.061245103183289</c:v>
                </c:pt>
                <c:pt idx="30">
                  <c:v>-0.32115621498459213</c:v>
                </c:pt>
                <c:pt idx="31">
                  <c:v>0.40246403817655008</c:v>
                </c:pt>
                <c:pt idx="32">
                  <c:v>-0.50079465084724362</c:v>
                </c:pt>
                <c:pt idx="33">
                  <c:v>-1.1226695344993836</c:v>
                </c:pt>
                <c:pt idx="34">
                  <c:v>-0.97460306609934833</c:v>
                </c:pt>
                <c:pt idx="35">
                  <c:v>-0.36119639219086075</c:v>
                </c:pt>
                <c:pt idx="36">
                  <c:v>0.32074821978222801</c:v>
                </c:pt>
                <c:pt idx="37">
                  <c:v>0.3715012641212887</c:v>
                </c:pt>
                <c:pt idx="38">
                  <c:v>-0.63355006562940908</c:v>
                </c:pt>
                <c:pt idx="39">
                  <c:v>-0.88294398162435428</c:v>
                </c:pt>
                <c:pt idx="40">
                  <c:v>-2.0984230870956271</c:v>
                </c:pt>
                <c:pt idx="41">
                  <c:v>-1.0908375222570328</c:v>
                </c:pt>
                <c:pt idx="42">
                  <c:v>-1.6700180612338542</c:v>
                </c:pt>
                <c:pt idx="43">
                  <c:v>-1.1367882456177263</c:v>
                </c:pt>
                <c:pt idx="44">
                  <c:v>-0.85687187577936008</c:v>
                </c:pt>
                <c:pt idx="45">
                  <c:v>1.0289410667954577</c:v>
                </c:pt>
                <c:pt idx="46">
                  <c:v>1.3670784235358742</c:v>
                </c:pt>
                <c:pt idx="47">
                  <c:v>-1.0938980430190917</c:v>
                </c:pt>
                <c:pt idx="48">
                  <c:v>-7.0512836874604474</c:v>
                </c:pt>
                <c:pt idx="49">
                  <c:v>3.5232513356915014</c:v>
                </c:pt>
                <c:pt idx="50">
                  <c:v>-1.106427037568551</c:v>
                </c:pt>
                <c:pt idx="51">
                  <c:v>2.9433109554732511</c:v>
                </c:pt>
                <c:pt idx="52">
                  <c:v>-0.92287455255425144</c:v>
                </c:pt>
                <c:pt idx="53">
                  <c:v>0.3328491433342009</c:v>
                </c:pt>
                <c:pt idx="54">
                  <c:v>11.813658863048468</c:v>
                </c:pt>
                <c:pt idx="55">
                  <c:v>-2.3762532517538837</c:v>
                </c:pt>
                <c:pt idx="56">
                  <c:v>5.6712414775518685</c:v>
                </c:pt>
                <c:pt idx="57">
                  <c:v>-4.0473859646121833</c:v>
                </c:pt>
                <c:pt idx="58">
                  <c:v>-1.886399028638758</c:v>
                </c:pt>
                <c:pt idx="59">
                  <c:v>-1.624663338620211</c:v>
                </c:pt>
                <c:pt idx="60">
                  <c:v>-3.9980191914370078</c:v>
                </c:pt>
                <c:pt idx="61">
                  <c:v>9.2196583249327126</c:v>
                </c:pt>
                <c:pt idx="62">
                  <c:v>5.2298199487890127</c:v>
                </c:pt>
                <c:pt idx="63">
                  <c:v>-1.7991941186333733</c:v>
                </c:pt>
                <c:pt idx="64">
                  <c:v>3.4211215885852297</c:v>
                </c:pt>
                <c:pt idx="65">
                  <c:v>-0.64295197959385675</c:v>
                </c:pt>
                <c:pt idx="66">
                  <c:v>-3.4602418912681667</c:v>
                </c:pt>
                <c:pt idx="67">
                  <c:v>-10.922021227741642</c:v>
                </c:pt>
                <c:pt idx="68">
                  <c:v>-0.62631752466930912</c:v>
                </c:pt>
                <c:pt idx="69">
                  <c:v>-0.96863107929229564</c:v>
                </c:pt>
                <c:pt idx="70">
                  <c:v>-3.6043353977806589</c:v>
                </c:pt>
                <c:pt idx="71">
                  <c:v>-2.7674789897256833</c:v>
                </c:pt>
                <c:pt idx="72">
                  <c:v>1.2221876370555442</c:v>
                </c:pt>
                <c:pt idx="73">
                  <c:v>11.274220597763282</c:v>
                </c:pt>
                <c:pt idx="74">
                  <c:v>2.4936321465559939</c:v>
                </c:pt>
                <c:pt idx="75">
                  <c:v>-5.0967849681601116</c:v>
                </c:pt>
                <c:pt idx="76">
                  <c:v>-1.7894980855355609</c:v>
                </c:pt>
                <c:pt idx="77">
                  <c:v>-2.9323684639413372E-2</c:v>
                </c:pt>
                <c:pt idx="78">
                  <c:v>-0.46901184213310643</c:v>
                </c:pt>
                <c:pt idx="79">
                  <c:v>-2.0911124855596857</c:v>
                </c:pt>
                <c:pt idx="80">
                  <c:v>7.0446230586414114</c:v>
                </c:pt>
                <c:pt idx="81">
                  <c:v>-1.455331630075924</c:v>
                </c:pt>
                <c:pt idx="82">
                  <c:v>5.2824854692519647</c:v>
                </c:pt>
                <c:pt idx="83">
                  <c:v>28.819667038859293</c:v>
                </c:pt>
                <c:pt idx="84">
                  <c:v>9.2615765180139711</c:v>
                </c:pt>
                <c:pt idx="85">
                  <c:v>12.224079078873963</c:v>
                </c:pt>
                <c:pt idx="86">
                  <c:v>1.0358440690331694</c:v>
                </c:pt>
                <c:pt idx="87">
                  <c:v>-9.0083540731871423</c:v>
                </c:pt>
                <c:pt idx="88">
                  <c:v>-8.601067945922301</c:v>
                </c:pt>
                <c:pt idx="89">
                  <c:v>-14.570478347640281</c:v>
                </c:pt>
                <c:pt idx="90">
                  <c:v>-12.02309788901848</c:v>
                </c:pt>
                <c:pt idx="91">
                  <c:v>-1.1050762587726197</c:v>
                </c:pt>
                <c:pt idx="92">
                  <c:v>-1.9159016327742115</c:v>
                </c:pt>
                <c:pt idx="93">
                  <c:v>-1.580426721728255</c:v>
                </c:pt>
                <c:pt idx="94">
                  <c:v>2.7167175071632848</c:v>
                </c:pt>
                <c:pt idx="95">
                  <c:v>-2.1359577849024181</c:v>
                </c:pt>
                <c:pt idx="96">
                  <c:v>-5.5003612866639049</c:v>
                </c:pt>
                <c:pt idx="97">
                  <c:v>-1.1569572433505666</c:v>
                </c:pt>
                <c:pt idx="98">
                  <c:v>2.564654583845007</c:v>
                </c:pt>
                <c:pt idx="99">
                  <c:v>2.564654583845007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1B2-429C-A2D5-51B8BF648ED8}"/>
            </c:ext>
          </c:extLst>
        </c:ser>
        <c:ser>
          <c:idx val="9"/>
          <c:order val="9"/>
          <c:tx>
            <c:strRef>
              <c:f>'BDS vs BDS'!$S$1</c:f>
              <c:strCache>
                <c:ptCount val="1"/>
                <c:pt idx="0">
                  <c:v>U09 diff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1">
                  <a:alpha val="5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'BDS vs BDS'!$A$2:$A$101</c:f>
              <c:numCache>
                <c:formatCode>0.0</c:formatCode>
                <c:ptCount val="100"/>
                <c:pt idx="0">
                  <c:v>0</c:v>
                </c:pt>
                <c:pt idx="1">
                  <c:v>1.01010101010101E-2</c:v>
                </c:pt>
                <c:pt idx="2">
                  <c:v>2.02020202020202E-2</c:v>
                </c:pt>
                <c:pt idx="3">
                  <c:v>3.03030303030303E-2</c:v>
                </c:pt>
                <c:pt idx="4">
                  <c:v>4.0404040404040401E-2</c:v>
                </c:pt>
                <c:pt idx="5">
                  <c:v>5.0505050505050497E-2</c:v>
                </c:pt>
                <c:pt idx="6">
                  <c:v>6.0606060606060601E-2</c:v>
                </c:pt>
                <c:pt idx="7">
                  <c:v>7.0707070707070704E-2</c:v>
                </c:pt>
                <c:pt idx="8">
                  <c:v>8.0808080808080801E-2</c:v>
                </c:pt>
                <c:pt idx="9">
                  <c:v>9.0909090909090898E-2</c:v>
                </c:pt>
                <c:pt idx="10">
                  <c:v>0.10101010101010099</c:v>
                </c:pt>
                <c:pt idx="11">
                  <c:v>0.11111111111111099</c:v>
                </c:pt>
                <c:pt idx="12">
                  <c:v>0.12121212121212099</c:v>
                </c:pt>
                <c:pt idx="13">
                  <c:v>0.13131313131313099</c:v>
                </c:pt>
                <c:pt idx="14">
                  <c:v>0.14141414141414099</c:v>
                </c:pt>
                <c:pt idx="15">
                  <c:v>0.15151515151515199</c:v>
                </c:pt>
                <c:pt idx="16">
                  <c:v>0.16161616161616199</c:v>
                </c:pt>
                <c:pt idx="17">
                  <c:v>0.17171717171717199</c:v>
                </c:pt>
                <c:pt idx="18">
                  <c:v>0.18181818181818199</c:v>
                </c:pt>
                <c:pt idx="19">
                  <c:v>0.19191919191919199</c:v>
                </c:pt>
                <c:pt idx="20">
                  <c:v>0.20202020202020199</c:v>
                </c:pt>
                <c:pt idx="21">
                  <c:v>0.21212121212121199</c:v>
                </c:pt>
                <c:pt idx="22">
                  <c:v>0.22222222222222199</c:v>
                </c:pt>
                <c:pt idx="23">
                  <c:v>0.23232323232323199</c:v>
                </c:pt>
                <c:pt idx="24">
                  <c:v>0.24242424242424199</c:v>
                </c:pt>
                <c:pt idx="25">
                  <c:v>0.25252525252525299</c:v>
                </c:pt>
                <c:pt idx="26">
                  <c:v>0.26262626262626299</c:v>
                </c:pt>
                <c:pt idx="27">
                  <c:v>0.27272727272727298</c:v>
                </c:pt>
                <c:pt idx="28">
                  <c:v>0.28282828282828298</c:v>
                </c:pt>
                <c:pt idx="29">
                  <c:v>0.29292929292929298</c:v>
                </c:pt>
                <c:pt idx="30">
                  <c:v>0.30303030303030298</c:v>
                </c:pt>
                <c:pt idx="31">
                  <c:v>0.31313131313131298</c:v>
                </c:pt>
                <c:pt idx="32">
                  <c:v>0.32323232323232298</c:v>
                </c:pt>
                <c:pt idx="33">
                  <c:v>0.33333333333333298</c:v>
                </c:pt>
                <c:pt idx="34">
                  <c:v>0.34343434343434298</c:v>
                </c:pt>
                <c:pt idx="35">
                  <c:v>0.35353535353535398</c:v>
                </c:pt>
                <c:pt idx="36">
                  <c:v>0.36363636363636398</c:v>
                </c:pt>
                <c:pt idx="37">
                  <c:v>0.37373737373737398</c:v>
                </c:pt>
                <c:pt idx="38">
                  <c:v>0.38383838383838398</c:v>
                </c:pt>
                <c:pt idx="39">
                  <c:v>0.39393939393939398</c:v>
                </c:pt>
                <c:pt idx="40">
                  <c:v>0.40404040404040398</c:v>
                </c:pt>
                <c:pt idx="41">
                  <c:v>0.41414141414141398</c:v>
                </c:pt>
                <c:pt idx="42">
                  <c:v>0.42424242424242398</c:v>
                </c:pt>
                <c:pt idx="43">
                  <c:v>0.43434343434343398</c:v>
                </c:pt>
                <c:pt idx="44">
                  <c:v>0.44444444444444398</c:v>
                </c:pt>
                <c:pt idx="45">
                  <c:v>0.45454545454545497</c:v>
                </c:pt>
                <c:pt idx="46">
                  <c:v>0.46464646464646497</c:v>
                </c:pt>
                <c:pt idx="47">
                  <c:v>0.47474747474747497</c:v>
                </c:pt>
                <c:pt idx="48">
                  <c:v>0.48484848484848497</c:v>
                </c:pt>
                <c:pt idx="49">
                  <c:v>0.49494949494949497</c:v>
                </c:pt>
                <c:pt idx="50">
                  <c:v>0.50505050505050497</c:v>
                </c:pt>
                <c:pt idx="51">
                  <c:v>0.51515151515151503</c:v>
                </c:pt>
                <c:pt idx="52">
                  <c:v>0.52525252525252497</c:v>
                </c:pt>
                <c:pt idx="53">
                  <c:v>0.53535353535353503</c:v>
                </c:pt>
                <c:pt idx="54">
                  <c:v>0.54545454545454497</c:v>
                </c:pt>
                <c:pt idx="55">
                  <c:v>0.55555555555555602</c:v>
                </c:pt>
                <c:pt idx="56">
                  <c:v>0.56565656565656597</c:v>
                </c:pt>
                <c:pt idx="57">
                  <c:v>0.57575757575757602</c:v>
                </c:pt>
                <c:pt idx="58">
                  <c:v>0.58585858585858597</c:v>
                </c:pt>
                <c:pt idx="59">
                  <c:v>0.59595959595959602</c:v>
                </c:pt>
                <c:pt idx="60">
                  <c:v>0.60606060606060597</c:v>
                </c:pt>
                <c:pt idx="61">
                  <c:v>0.61616161616161602</c:v>
                </c:pt>
                <c:pt idx="62">
                  <c:v>0.62626262626262597</c:v>
                </c:pt>
                <c:pt idx="63">
                  <c:v>0.63636363636363602</c:v>
                </c:pt>
                <c:pt idx="64">
                  <c:v>0.64646464646464696</c:v>
                </c:pt>
                <c:pt idx="65">
                  <c:v>0.65656565656565702</c:v>
                </c:pt>
                <c:pt idx="66">
                  <c:v>0.66666666666666696</c:v>
                </c:pt>
                <c:pt idx="67">
                  <c:v>0.67676767676767702</c:v>
                </c:pt>
                <c:pt idx="68">
                  <c:v>0.68686868686868696</c:v>
                </c:pt>
                <c:pt idx="69">
                  <c:v>0.69696969696969702</c:v>
                </c:pt>
                <c:pt idx="70">
                  <c:v>0.70707070707070696</c:v>
                </c:pt>
                <c:pt idx="71">
                  <c:v>0.71717171717171702</c:v>
                </c:pt>
                <c:pt idx="72">
                  <c:v>0.72727272727272696</c:v>
                </c:pt>
                <c:pt idx="73">
                  <c:v>0.73737373737373701</c:v>
                </c:pt>
                <c:pt idx="74">
                  <c:v>0.74747474747474796</c:v>
                </c:pt>
                <c:pt idx="75">
                  <c:v>0.75757575757575801</c:v>
                </c:pt>
                <c:pt idx="76">
                  <c:v>0.76767676767676796</c:v>
                </c:pt>
                <c:pt idx="77">
                  <c:v>0.77777777777777801</c:v>
                </c:pt>
                <c:pt idx="78">
                  <c:v>0.78787878787878796</c:v>
                </c:pt>
                <c:pt idx="79">
                  <c:v>0.79797979797979801</c:v>
                </c:pt>
                <c:pt idx="80">
                  <c:v>0.80808080808080796</c:v>
                </c:pt>
                <c:pt idx="81">
                  <c:v>0.81818181818181801</c:v>
                </c:pt>
                <c:pt idx="82">
                  <c:v>0.82828282828282795</c:v>
                </c:pt>
                <c:pt idx="83">
                  <c:v>0.83838383838383801</c:v>
                </c:pt>
                <c:pt idx="84">
                  <c:v>0.84848484848484895</c:v>
                </c:pt>
                <c:pt idx="85">
                  <c:v>0.85858585858585901</c:v>
                </c:pt>
                <c:pt idx="86">
                  <c:v>0.86868686868686895</c:v>
                </c:pt>
                <c:pt idx="87">
                  <c:v>0.87878787878787901</c:v>
                </c:pt>
                <c:pt idx="88">
                  <c:v>0.88888888888888895</c:v>
                </c:pt>
                <c:pt idx="89">
                  <c:v>0.89898989898989901</c:v>
                </c:pt>
                <c:pt idx="90">
                  <c:v>0.90909090909090895</c:v>
                </c:pt>
                <c:pt idx="91">
                  <c:v>0.919191919191919</c:v>
                </c:pt>
                <c:pt idx="92">
                  <c:v>0.92929292929292895</c:v>
                </c:pt>
                <c:pt idx="93">
                  <c:v>0.939393939393939</c:v>
                </c:pt>
                <c:pt idx="94">
                  <c:v>0.94949494949494995</c:v>
                </c:pt>
                <c:pt idx="95">
                  <c:v>0.95959595959596</c:v>
                </c:pt>
                <c:pt idx="96">
                  <c:v>0.96969696969696995</c:v>
                </c:pt>
                <c:pt idx="97">
                  <c:v>0.97979797979798</c:v>
                </c:pt>
                <c:pt idx="98">
                  <c:v>0.98989898989898994</c:v>
                </c:pt>
                <c:pt idx="99">
                  <c:v>1</c:v>
                </c:pt>
              </c:numCache>
            </c:numRef>
          </c:xVal>
          <c:yVal>
            <c:numRef>
              <c:f>'BDS vs BDS'!$S$2:$S$101</c:f>
              <c:numCache>
                <c:formatCode>0.00</c:formatCode>
                <c:ptCount val="100"/>
                <c:pt idx="0">
                  <c:v>-6.4390103301636028</c:v>
                </c:pt>
                <c:pt idx="1">
                  <c:v>-6.4390103301636028</c:v>
                </c:pt>
                <c:pt idx="2">
                  <c:v>-1.1564797901039796</c:v>
                </c:pt>
                <c:pt idx="3">
                  <c:v>-0.74581557309786639</c:v>
                </c:pt>
                <c:pt idx="4">
                  <c:v>0.48521833426006467</c:v>
                </c:pt>
                <c:pt idx="5">
                  <c:v>0.30178875881914458</c:v>
                </c:pt>
                <c:pt idx="6">
                  <c:v>0.88669834666665359</c:v>
                </c:pt>
                <c:pt idx="7">
                  <c:v>0.86241539481229879</c:v>
                </c:pt>
                <c:pt idx="8">
                  <c:v>0.52285154448684779</c:v>
                </c:pt>
                <c:pt idx="9">
                  <c:v>0.10014016100262957</c:v>
                </c:pt>
                <c:pt idx="10">
                  <c:v>0.35838040946974381</c:v>
                </c:pt>
                <c:pt idx="11">
                  <c:v>0.40443665473990897</c:v>
                </c:pt>
                <c:pt idx="12">
                  <c:v>0.95658581271466048</c:v>
                </c:pt>
                <c:pt idx="13">
                  <c:v>0.78511219090537665</c:v>
                </c:pt>
                <c:pt idx="14">
                  <c:v>0.89566549445121169</c:v>
                </c:pt>
                <c:pt idx="15">
                  <c:v>0.3921722307925144</c:v>
                </c:pt>
                <c:pt idx="16">
                  <c:v>0.78381518787780458</c:v>
                </c:pt>
                <c:pt idx="17">
                  <c:v>1.1917597758256431</c:v>
                </c:pt>
                <c:pt idx="18">
                  <c:v>0.18095743702432898</c:v>
                </c:pt>
                <c:pt idx="19">
                  <c:v>0.26691914432742081</c:v>
                </c:pt>
                <c:pt idx="20">
                  <c:v>0.45372254727803885</c:v>
                </c:pt>
                <c:pt idx="21">
                  <c:v>0.88301273849800666</c:v>
                </c:pt>
                <c:pt idx="22">
                  <c:v>-0.20128879462222571</c:v>
                </c:pt>
                <c:pt idx="23">
                  <c:v>-0.10328366899063823</c:v>
                </c:pt>
                <c:pt idx="24">
                  <c:v>-0.12813243823413423</c:v>
                </c:pt>
                <c:pt idx="25">
                  <c:v>0.44840508025456138</c:v>
                </c:pt>
                <c:pt idx="26">
                  <c:v>1.5650295656634494</c:v>
                </c:pt>
                <c:pt idx="27">
                  <c:v>1.7411208582505218</c:v>
                </c:pt>
                <c:pt idx="28">
                  <c:v>1.5796461828416284</c:v>
                </c:pt>
                <c:pt idx="29">
                  <c:v>3.0030174570726302</c:v>
                </c:pt>
                <c:pt idx="30">
                  <c:v>0.54443361932759871</c:v>
                </c:pt>
                <c:pt idx="31">
                  <c:v>-0.57453340095312022</c:v>
                </c:pt>
                <c:pt idx="32">
                  <c:v>-0.2992925563327038</c:v>
                </c:pt>
                <c:pt idx="33">
                  <c:v>-0.69129105777826361</c:v>
                </c:pt>
                <c:pt idx="34">
                  <c:v>-0.77715915076223752</c:v>
                </c:pt>
                <c:pt idx="35">
                  <c:v>0.38097255393941865</c:v>
                </c:pt>
                <c:pt idx="36">
                  <c:v>0.60322764149092833</c:v>
                </c:pt>
                <c:pt idx="37">
                  <c:v>2.2878195603345599</c:v>
                </c:pt>
                <c:pt idx="38">
                  <c:v>-0.15302278430388938</c:v>
                </c:pt>
                <c:pt idx="39">
                  <c:v>5.2208213478216692E-2</c:v>
                </c:pt>
                <c:pt idx="40">
                  <c:v>-1.0529294708360677</c:v>
                </c:pt>
                <c:pt idx="41">
                  <c:v>1.4609945218482885</c:v>
                </c:pt>
                <c:pt idx="42">
                  <c:v>-1.663229238754754</c:v>
                </c:pt>
                <c:pt idx="43">
                  <c:v>-1.4283292739521052</c:v>
                </c:pt>
                <c:pt idx="44">
                  <c:v>-2.5483209719855111</c:v>
                </c:pt>
                <c:pt idx="45">
                  <c:v>-1.6334777786478831</c:v>
                </c:pt>
                <c:pt idx="46">
                  <c:v>1.5370194045393735</c:v>
                </c:pt>
                <c:pt idx="47">
                  <c:v>4.1628790109337093</c:v>
                </c:pt>
                <c:pt idx="48">
                  <c:v>-6.3866151143298477</c:v>
                </c:pt>
                <c:pt idx="49">
                  <c:v>-2.5168844842534988</c:v>
                </c:pt>
                <c:pt idx="50">
                  <c:v>3.4213081840071489</c:v>
                </c:pt>
                <c:pt idx="51">
                  <c:v>-4.7331364860442484</c:v>
                </c:pt>
                <c:pt idx="52">
                  <c:v>3.7718576835383466</c:v>
                </c:pt>
                <c:pt idx="53">
                  <c:v>-8.9487736320829789</c:v>
                </c:pt>
                <c:pt idx="54">
                  <c:v>-0.13372126480373048</c:v>
                </c:pt>
                <c:pt idx="55">
                  <c:v>-4.9731750938450041</c:v>
                </c:pt>
                <c:pt idx="56">
                  <c:v>-1.0655483316426526</c:v>
                </c:pt>
                <c:pt idx="57">
                  <c:v>-3.1821172216406328</c:v>
                </c:pt>
                <c:pt idx="58">
                  <c:v>6.5254998036449923</c:v>
                </c:pt>
                <c:pt idx="59">
                  <c:v>14.364528646635391</c:v>
                </c:pt>
                <c:pt idx="60">
                  <c:v>10.91526701923007</c:v>
                </c:pt>
                <c:pt idx="61">
                  <c:v>8.3374653036839135</c:v>
                </c:pt>
                <c:pt idx="62">
                  <c:v>-2.5582888288280881</c:v>
                </c:pt>
                <c:pt idx="63">
                  <c:v>-2.1077726913366526</c:v>
                </c:pt>
                <c:pt idx="64">
                  <c:v>5.6080698168043295</c:v>
                </c:pt>
                <c:pt idx="65">
                  <c:v>-5.8696395052462575</c:v>
                </c:pt>
                <c:pt idx="66">
                  <c:v>-1.3082148763145671</c:v>
                </c:pt>
                <c:pt idx="67">
                  <c:v>-6.7289810891415112</c:v>
                </c:pt>
                <c:pt idx="68">
                  <c:v>0.85293327564250099</c:v>
                </c:pt>
                <c:pt idx="69">
                  <c:v>1.193501994274385</c:v>
                </c:pt>
                <c:pt idx="70">
                  <c:v>-1.2111914014715595</c:v>
                </c:pt>
                <c:pt idx="71">
                  <c:v>-2.6426927744449831</c:v>
                </c:pt>
                <c:pt idx="72">
                  <c:v>-1.3656035850922557</c:v>
                </c:pt>
                <c:pt idx="73">
                  <c:v>-5.0587523490528685</c:v>
                </c:pt>
                <c:pt idx="74">
                  <c:v>-1.086561958699706</c:v>
                </c:pt>
                <c:pt idx="75">
                  <c:v>-0.39210693383083139</c:v>
                </c:pt>
                <c:pt idx="76">
                  <c:v>-0.51243010091532071</c:v>
                </c:pt>
                <c:pt idx="77">
                  <c:v>-0.480130142937643</c:v>
                </c:pt>
                <c:pt idx="78">
                  <c:v>-2.6074751460692553</c:v>
                </c:pt>
                <c:pt idx="79">
                  <c:v>-7.3207040528744827E-2</c:v>
                </c:pt>
                <c:pt idx="80">
                  <c:v>-3.324530398015618</c:v>
                </c:pt>
                <c:pt idx="81">
                  <c:v>-4.0445940857862634</c:v>
                </c:pt>
                <c:pt idx="82">
                  <c:v>-3.4753120586967956</c:v>
                </c:pt>
                <c:pt idx="83">
                  <c:v>-1.9098254496739049</c:v>
                </c:pt>
                <c:pt idx="84">
                  <c:v>-0.93011407172912897</c:v>
                </c:pt>
                <c:pt idx="85">
                  <c:v>-2.1343752256073376</c:v>
                </c:pt>
                <c:pt idx="86">
                  <c:v>-2.1116134113932308</c:v>
                </c:pt>
                <c:pt idx="87">
                  <c:v>-6.884823619925271</c:v>
                </c:pt>
                <c:pt idx="88">
                  <c:v>-7.6114249755926</c:v>
                </c:pt>
                <c:pt idx="89">
                  <c:v>-4.2510803010713403</c:v>
                </c:pt>
                <c:pt idx="90">
                  <c:v>8.6664705168628196</c:v>
                </c:pt>
                <c:pt idx="91">
                  <c:v>20.939301117038081</c:v>
                </c:pt>
                <c:pt idx="92">
                  <c:v>16.067339099787986</c:v>
                </c:pt>
                <c:pt idx="93">
                  <c:v>12.300326963820645</c:v>
                </c:pt>
                <c:pt idx="94">
                  <c:v>1.1468824696011843</c:v>
                </c:pt>
                <c:pt idx="95">
                  <c:v>-5.5087205589876174</c:v>
                </c:pt>
                <c:pt idx="96">
                  <c:v>-6.790869399385004</c:v>
                </c:pt>
                <c:pt idx="97">
                  <c:v>0.21016624402193251</c:v>
                </c:pt>
                <c:pt idx="98">
                  <c:v>7.758099288252005</c:v>
                </c:pt>
                <c:pt idx="99">
                  <c:v>7.758099288252005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1B2-429C-A2D5-51B8BF648ED8}"/>
            </c:ext>
          </c:extLst>
        </c:ser>
        <c:ser>
          <c:idx val="10"/>
          <c:order val="10"/>
          <c:tx>
            <c:strRef>
              <c:f>'BDS vs BDS'!$T$1</c:f>
              <c:strCache>
                <c:ptCount val="1"/>
                <c:pt idx="0">
                  <c:v>U10 diff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1">
                  <a:alpha val="5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'BDS vs BDS'!$A$2:$A$101</c:f>
              <c:numCache>
                <c:formatCode>0.0</c:formatCode>
                <c:ptCount val="100"/>
                <c:pt idx="0">
                  <c:v>0</c:v>
                </c:pt>
                <c:pt idx="1">
                  <c:v>1.01010101010101E-2</c:v>
                </c:pt>
                <c:pt idx="2">
                  <c:v>2.02020202020202E-2</c:v>
                </c:pt>
                <c:pt idx="3">
                  <c:v>3.03030303030303E-2</c:v>
                </c:pt>
                <c:pt idx="4">
                  <c:v>4.0404040404040401E-2</c:v>
                </c:pt>
                <c:pt idx="5">
                  <c:v>5.0505050505050497E-2</c:v>
                </c:pt>
                <c:pt idx="6">
                  <c:v>6.0606060606060601E-2</c:v>
                </c:pt>
                <c:pt idx="7">
                  <c:v>7.0707070707070704E-2</c:v>
                </c:pt>
                <c:pt idx="8">
                  <c:v>8.0808080808080801E-2</c:v>
                </c:pt>
                <c:pt idx="9">
                  <c:v>9.0909090909090898E-2</c:v>
                </c:pt>
                <c:pt idx="10">
                  <c:v>0.10101010101010099</c:v>
                </c:pt>
                <c:pt idx="11">
                  <c:v>0.11111111111111099</c:v>
                </c:pt>
                <c:pt idx="12">
                  <c:v>0.12121212121212099</c:v>
                </c:pt>
                <c:pt idx="13">
                  <c:v>0.13131313131313099</c:v>
                </c:pt>
                <c:pt idx="14">
                  <c:v>0.14141414141414099</c:v>
                </c:pt>
                <c:pt idx="15">
                  <c:v>0.15151515151515199</c:v>
                </c:pt>
                <c:pt idx="16">
                  <c:v>0.16161616161616199</c:v>
                </c:pt>
                <c:pt idx="17">
                  <c:v>0.17171717171717199</c:v>
                </c:pt>
                <c:pt idx="18">
                  <c:v>0.18181818181818199</c:v>
                </c:pt>
                <c:pt idx="19">
                  <c:v>0.19191919191919199</c:v>
                </c:pt>
                <c:pt idx="20">
                  <c:v>0.20202020202020199</c:v>
                </c:pt>
                <c:pt idx="21">
                  <c:v>0.21212121212121199</c:v>
                </c:pt>
                <c:pt idx="22">
                  <c:v>0.22222222222222199</c:v>
                </c:pt>
                <c:pt idx="23">
                  <c:v>0.23232323232323199</c:v>
                </c:pt>
                <c:pt idx="24">
                  <c:v>0.24242424242424199</c:v>
                </c:pt>
                <c:pt idx="25">
                  <c:v>0.25252525252525299</c:v>
                </c:pt>
                <c:pt idx="26">
                  <c:v>0.26262626262626299</c:v>
                </c:pt>
                <c:pt idx="27">
                  <c:v>0.27272727272727298</c:v>
                </c:pt>
                <c:pt idx="28">
                  <c:v>0.28282828282828298</c:v>
                </c:pt>
                <c:pt idx="29">
                  <c:v>0.29292929292929298</c:v>
                </c:pt>
                <c:pt idx="30">
                  <c:v>0.30303030303030298</c:v>
                </c:pt>
                <c:pt idx="31">
                  <c:v>0.31313131313131298</c:v>
                </c:pt>
                <c:pt idx="32">
                  <c:v>0.32323232323232298</c:v>
                </c:pt>
                <c:pt idx="33">
                  <c:v>0.33333333333333298</c:v>
                </c:pt>
                <c:pt idx="34">
                  <c:v>0.34343434343434298</c:v>
                </c:pt>
                <c:pt idx="35">
                  <c:v>0.35353535353535398</c:v>
                </c:pt>
                <c:pt idx="36">
                  <c:v>0.36363636363636398</c:v>
                </c:pt>
                <c:pt idx="37">
                  <c:v>0.37373737373737398</c:v>
                </c:pt>
                <c:pt idx="38">
                  <c:v>0.38383838383838398</c:v>
                </c:pt>
                <c:pt idx="39">
                  <c:v>0.39393939393939398</c:v>
                </c:pt>
                <c:pt idx="40">
                  <c:v>0.40404040404040398</c:v>
                </c:pt>
                <c:pt idx="41">
                  <c:v>0.41414141414141398</c:v>
                </c:pt>
                <c:pt idx="42">
                  <c:v>0.42424242424242398</c:v>
                </c:pt>
                <c:pt idx="43">
                  <c:v>0.43434343434343398</c:v>
                </c:pt>
                <c:pt idx="44">
                  <c:v>0.44444444444444398</c:v>
                </c:pt>
                <c:pt idx="45">
                  <c:v>0.45454545454545497</c:v>
                </c:pt>
                <c:pt idx="46">
                  <c:v>0.46464646464646497</c:v>
                </c:pt>
                <c:pt idx="47">
                  <c:v>0.47474747474747497</c:v>
                </c:pt>
                <c:pt idx="48">
                  <c:v>0.48484848484848497</c:v>
                </c:pt>
                <c:pt idx="49">
                  <c:v>0.49494949494949497</c:v>
                </c:pt>
                <c:pt idx="50">
                  <c:v>0.50505050505050497</c:v>
                </c:pt>
                <c:pt idx="51">
                  <c:v>0.51515151515151503</c:v>
                </c:pt>
                <c:pt idx="52">
                  <c:v>0.52525252525252497</c:v>
                </c:pt>
                <c:pt idx="53">
                  <c:v>0.53535353535353503</c:v>
                </c:pt>
                <c:pt idx="54">
                  <c:v>0.54545454545454497</c:v>
                </c:pt>
                <c:pt idx="55">
                  <c:v>0.55555555555555602</c:v>
                </c:pt>
                <c:pt idx="56">
                  <c:v>0.56565656565656597</c:v>
                </c:pt>
                <c:pt idx="57">
                  <c:v>0.57575757575757602</c:v>
                </c:pt>
                <c:pt idx="58">
                  <c:v>0.58585858585858597</c:v>
                </c:pt>
                <c:pt idx="59">
                  <c:v>0.59595959595959602</c:v>
                </c:pt>
                <c:pt idx="60">
                  <c:v>0.60606060606060597</c:v>
                </c:pt>
                <c:pt idx="61">
                  <c:v>0.61616161616161602</c:v>
                </c:pt>
                <c:pt idx="62">
                  <c:v>0.62626262626262597</c:v>
                </c:pt>
                <c:pt idx="63">
                  <c:v>0.63636363636363602</c:v>
                </c:pt>
                <c:pt idx="64">
                  <c:v>0.64646464646464696</c:v>
                </c:pt>
                <c:pt idx="65">
                  <c:v>0.65656565656565702</c:v>
                </c:pt>
                <c:pt idx="66">
                  <c:v>0.66666666666666696</c:v>
                </c:pt>
                <c:pt idx="67">
                  <c:v>0.67676767676767702</c:v>
                </c:pt>
                <c:pt idx="68">
                  <c:v>0.68686868686868696</c:v>
                </c:pt>
                <c:pt idx="69">
                  <c:v>0.69696969696969702</c:v>
                </c:pt>
                <c:pt idx="70">
                  <c:v>0.70707070707070696</c:v>
                </c:pt>
                <c:pt idx="71">
                  <c:v>0.71717171717171702</c:v>
                </c:pt>
                <c:pt idx="72">
                  <c:v>0.72727272727272696</c:v>
                </c:pt>
                <c:pt idx="73">
                  <c:v>0.73737373737373701</c:v>
                </c:pt>
                <c:pt idx="74">
                  <c:v>0.74747474747474796</c:v>
                </c:pt>
                <c:pt idx="75">
                  <c:v>0.75757575757575801</c:v>
                </c:pt>
                <c:pt idx="76">
                  <c:v>0.76767676767676796</c:v>
                </c:pt>
                <c:pt idx="77">
                  <c:v>0.77777777777777801</c:v>
                </c:pt>
                <c:pt idx="78">
                  <c:v>0.78787878787878796</c:v>
                </c:pt>
                <c:pt idx="79">
                  <c:v>0.79797979797979801</c:v>
                </c:pt>
                <c:pt idx="80">
                  <c:v>0.80808080808080796</c:v>
                </c:pt>
                <c:pt idx="81">
                  <c:v>0.81818181818181801</c:v>
                </c:pt>
                <c:pt idx="82">
                  <c:v>0.82828282828282795</c:v>
                </c:pt>
                <c:pt idx="83">
                  <c:v>0.83838383838383801</c:v>
                </c:pt>
                <c:pt idx="84">
                  <c:v>0.84848484848484895</c:v>
                </c:pt>
                <c:pt idx="85">
                  <c:v>0.85858585858585901</c:v>
                </c:pt>
                <c:pt idx="86">
                  <c:v>0.86868686868686895</c:v>
                </c:pt>
                <c:pt idx="87">
                  <c:v>0.87878787878787901</c:v>
                </c:pt>
                <c:pt idx="88">
                  <c:v>0.88888888888888895</c:v>
                </c:pt>
                <c:pt idx="89">
                  <c:v>0.89898989898989901</c:v>
                </c:pt>
                <c:pt idx="90">
                  <c:v>0.90909090909090895</c:v>
                </c:pt>
                <c:pt idx="91">
                  <c:v>0.919191919191919</c:v>
                </c:pt>
                <c:pt idx="92">
                  <c:v>0.92929292929292895</c:v>
                </c:pt>
                <c:pt idx="93">
                  <c:v>0.939393939393939</c:v>
                </c:pt>
                <c:pt idx="94">
                  <c:v>0.94949494949494995</c:v>
                </c:pt>
                <c:pt idx="95">
                  <c:v>0.95959595959596</c:v>
                </c:pt>
                <c:pt idx="96">
                  <c:v>0.96969696969696995</c:v>
                </c:pt>
                <c:pt idx="97">
                  <c:v>0.97979797979798</c:v>
                </c:pt>
                <c:pt idx="98">
                  <c:v>0.98989898989898994</c:v>
                </c:pt>
                <c:pt idx="99">
                  <c:v>1</c:v>
                </c:pt>
              </c:numCache>
            </c:numRef>
          </c:xVal>
          <c:yVal>
            <c:numRef>
              <c:f>'BDS vs BDS'!$T$2:$T$101</c:f>
              <c:numCache>
                <c:formatCode>0.00</c:formatCode>
                <c:ptCount val="100"/>
                <c:pt idx="0">
                  <c:v>-4.2032756809504015</c:v>
                </c:pt>
                <c:pt idx="1">
                  <c:v>-4.2032756809504015</c:v>
                </c:pt>
                <c:pt idx="2">
                  <c:v>1.4195550340932108</c:v>
                </c:pt>
                <c:pt idx="3">
                  <c:v>1.1627551528404343</c:v>
                </c:pt>
                <c:pt idx="4">
                  <c:v>1.462433226534964</c:v>
                </c:pt>
                <c:pt idx="5">
                  <c:v>0.89064979140654543</c:v>
                </c:pt>
                <c:pt idx="6">
                  <c:v>0.66127520717545352</c:v>
                </c:pt>
                <c:pt idx="7">
                  <c:v>1.0108233676846989</c:v>
                </c:pt>
                <c:pt idx="8">
                  <c:v>1.7497506943074477</c:v>
                </c:pt>
                <c:pt idx="9">
                  <c:v>1.2112726056820904</c:v>
                </c:pt>
                <c:pt idx="10">
                  <c:v>1.2930573696106027</c:v>
                </c:pt>
                <c:pt idx="11">
                  <c:v>1.7127086930686399</c:v>
                </c:pt>
                <c:pt idx="12">
                  <c:v>2.0576620813295605</c:v>
                </c:pt>
                <c:pt idx="13">
                  <c:v>2.4177853719297762</c:v>
                </c:pt>
                <c:pt idx="14">
                  <c:v>2.4615308144186105</c:v>
                </c:pt>
                <c:pt idx="15">
                  <c:v>1.486104761867713</c:v>
                </c:pt>
                <c:pt idx="16">
                  <c:v>1.2453608379432044</c:v>
                </c:pt>
                <c:pt idx="17">
                  <c:v>1.3391849540243435</c:v>
                </c:pt>
                <c:pt idx="18">
                  <c:v>1.7499564460796595</c:v>
                </c:pt>
                <c:pt idx="19">
                  <c:v>2.8081616344973401</c:v>
                </c:pt>
                <c:pt idx="20">
                  <c:v>2.6493625225627699</c:v>
                </c:pt>
                <c:pt idx="21">
                  <c:v>2.1587909184408076</c:v>
                </c:pt>
                <c:pt idx="22">
                  <c:v>1.0559798799202937</c:v>
                </c:pt>
                <c:pt idx="23">
                  <c:v>0.7435842609897616</c:v>
                </c:pt>
                <c:pt idx="24">
                  <c:v>1.0301413089478171</c:v>
                </c:pt>
                <c:pt idx="25">
                  <c:v>1.4893127613566826</c:v>
                </c:pt>
                <c:pt idx="26">
                  <c:v>1.6679420949360502</c:v>
                </c:pt>
                <c:pt idx="27">
                  <c:v>1.4314496242109218</c:v>
                </c:pt>
                <c:pt idx="28">
                  <c:v>1.3993820357799489</c:v>
                </c:pt>
                <c:pt idx="29">
                  <c:v>1.0102513904743393</c:v>
                </c:pt>
                <c:pt idx="30">
                  <c:v>-1.5362150296711228</c:v>
                </c:pt>
                <c:pt idx="31">
                  <c:v>0.76912130294478942</c:v>
                </c:pt>
                <c:pt idx="32">
                  <c:v>1.4119483817732466</c:v>
                </c:pt>
                <c:pt idx="33">
                  <c:v>-2.5502972318196644</c:v>
                </c:pt>
                <c:pt idx="34">
                  <c:v>-1.4800052004348174</c:v>
                </c:pt>
                <c:pt idx="35">
                  <c:v>3.9618414023694086</c:v>
                </c:pt>
                <c:pt idx="36">
                  <c:v>2.8921433317037479</c:v>
                </c:pt>
                <c:pt idx="37">
                  <c:v>5.5175383316328599</c:v>
                </c:pt>
                <c:pt idx="38">
                  <c:v>0.80435318275707068</c:v>
                </c:pt>
                <c:pt idx="39">
                  <c:v>0.50050915316533562</c:v>
                </c:pt>
                <c:pt idx="40">
                  <c:v>1.0671418608895831</c:v>
                </c:pt>
                <c:pt idx="41">
                  <c:v>5.6114943810328892</c:v>
                </c:pt>
                <c:pt idx="42">
                  <c:v>-2.7390799792924039</c:v>
                </c:pt>
                <c:pt idx="43">
                  <c:v>0.52864172337831405</c:v>
                </c:pt>
                <c:pt idx="44">
                  <c:v>4.9895203726633692</c:v>
                </c:pt>
                <c:pt idx="45">
                  <c:v>3.7026622979888568</c:v>
                </c:pt>
                <c:pt idx="46">
                  <c:v>1.5545447345341739</c:v>
                </c:pt>
                <c:pt idx="47">
                  <c:v>9.7067648049435089</c:v>
                </c:pt>
                <c:pt idx="48">
                  <c:v>-2.5071295406727483</c:v>
                </c:pt>
                <c:pt idx="49">
                  <c:v>-5.5782758888070987</c:v>
                </c:pt>
                <c:pt idx="50">
                  <c:v>2.6928888718948478</c:v>
                </c:pt>
                <c:pt idx="51">
                  <c:v>10.569950080145055</c:v>
                </c:pt>
                <c:pt idx="52">
                  <c:v>2.6622803566838478</c:v>
                </c:pt>
                <c:pt idx="53">
                  <c:v>-6.8179502875999187</c:v>
                </c:pt>
                <c:pt idx="54">
                  <c:v>-2.266451315009661</c:v>
                </c:pt>
                <c:pt idx="55">
                  <c:v>1.121227454859655</c:v>
                </c:pt>
                <c:pt idx="56">
                  <c:v>2.3550918176990674</c:v>
                </c:pt>
                <c:pt idx="57">
                  <c:v>-1.7783980970072228</c:v>
                </c:pt>
                <c:pt idx="58">
                  <c:v>-0.78705298449035865</c:v>
                </c:pt>
                <c:pt idx="59">
                  <c:v>-3.8694834000240608</c:v>
                </c:pt>
                <c:pt idx="60">
                  <c:v>-3.3023472868424282</c:v>
                </c:pt>
                <c:pt idx="61">
                  <c:v>-4.663989467463745</c:v>
                </c:pt>
                <c:pt idx="62">
                  <c:v>-2.8622724137870872</c:v>
                </c:pt>
                <c:pt idx="63">
                  <c:v>7.5359056627141765</c:v>
                </c:pt>
                <c:pt idx="64">
                  <c:v>0.97046707010943045</c:v>
                </c:pt>
                <c:pt idx="65">
                  <c:v>2.8824834779437332</c:v>
                </c:pt>
                <c:pt idx="66">
                  <c:v>-4.5404353701336468</c:v>
                </c:pt>
                <c:pt idx="67">
                  <c:v>-13.088520000650661</c:v>
                </c:pt>
                <c:pt idx="68">
                  <c:v>-1.801604256687229</c:v>
                </c:pt>
                <c:pt idx="69">
                  <c:v>-1.4539095989573347</c:v>
                </c:pt>
                <c:pt idx="70">
                  <c:v>-3.1959057207109591</c:v>
                </c:pt>
                <c:pt idx="71">
                  <c:v>-1.1559956848029831</c:v>
                </c:pt>
                <c:pt idx="72">
                  <c:v>-1.2487882263567549</c:v>
                </c:pt>
                <c:pt idx="73">
                  <c:v>-5.4059218451326281</c:v>
                </c:pt>
                <c:pt idx="74">
                  <c:v>-2.4755471137545264</c:v>
                </c:pt>
                <c:pt idx="75">
                  <c:v>-1.5952403639708912</c:v>
                </c:pt>
                <c:pt idx="76">
                  <c:v>1.6183140647577794</c:v>
                </c:pt>
                <c:pt idx="77">
                  <c:v>-0.85938410000905385</c:v>
                </c:pt>
                <c:pt idx="78">
                  <c:v>2.2212842438517946</c:v>
                </c:pt>
                <c:pt idx="79">
                  <c:v>4.2319431740122546</c:v>
                </c:pt>
                <c:pt idx="80">
                  <c:v>-6.3650886448898785</c:v>
                </c:pt>
                <c:pt idx="81">
                  <c:v>1.5582874003796956</c:v>
                </c:pt>
                <c:pt idx="82">
                  <c:v>-0.60334933929063617</c:v>
                </c:pt>
                <c:pt idx="83">
                  <c:v>-7.476184063946655</c:v>
                </c:pt>
                <c:pt idx="84">
                  <c:v>-3.5695441664317098</c:v>
                </c:pt>
                <c:pt idx="85">
                  <c:v>-5.0598636977435385</c:v>
                </c:pt>
                <c:pt idx="86">
                  <c:v>-5.3710033381518913</c:v>
                </c:pt>
                <c:pt idx="87">
                  <c:v>-4.0865096592980716</c:v>
                </c:pt>
                <c:pt idx="88">
                  <c:v>-10.102350175038101</c:v>
                </c:pt>
                <c:pt idx="89">
                  <c:v>-2.0866694076241394</c:v>
                </c:pt>
                <c:pt idx="90">
                  <c:v>24.873485509043721</c:v>
                </c:pt>
                <c:pt idx="91">
                  <c:v>15.085189583453282</c:v>
                </c:pt>
                <c:pt idx="92">
                  <c:v>-1.9952031753997126</c:v>
                </c:pt>
                <c:pt idx="93">
                  <c:v>0.45106765181224517</c:v>
                </c:pt>
                <c:pt idx="94">
                  <c:v>-4.1477541783178165</c:v>
                </c:pt>
                <c:pt idx="95">
                  <c:v>-5.3869624274180179</c:v>
                </c:pt>
                <c:pt idx="96">
                  <c:v>-1.1513607352241042</c:v>
                </c:pt>
                <c:pt idx="97">
                  <c:v>-4.4362241168602381</c:v>
                </c:pt>
                <c:pt idx="98">
                  <c:v>7.9482925878787078</c:v>
                </c:pt>
                <c:pt idx="99">
                  <c:v>7.9482925878787078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1B2-429C-A2D5-51B8BF648ED8}"/>
            </c:ext>
          </c:extLst>
        </c:ser>
        <c:ser>
          <c:idx val="11"/>
          <c:order val="11"/>
          <c:tx>
            <c:strRef>
              <c:f>'BDS vs BDS'!$U$1</c:f>
              <c:strCache>
                <c:ptCount val="1"/>
                <c:pt idx="0">
                  <c:v>U11 diff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1">
                  <a:alpha val="5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'BDS vs BDS'!$A$2:$A$101</c:f>
              <c:numCache>
                <c:formatCode>0.0</c:formatCode>
                <c:ptCount val="100"/>
                <c:pt idx="0">
                  <c:v>0</c:v>
                </c:pt>
                <c:pt idx="1">
                  <c:v>1.01010101010101E-2</c:v>
                </c:pt>
                <c:pt idx="2">
                  <c:v>2.02020202020202E-2</c:v>
                </c:pt>
                <c:pt idx="3">
                  <c:v>3.03030303030303E-2</c:v>
                </c:pt>
                <c:pt idx="4">
                  <c:v>4.0404040404040401E-2</c:v>
                </c:pt>
                <c:pt idx="5">
                  <c:v>5.0505050505050497E-2</c:v>
                </c:pt>
                <c:pt idx="6">
                  <c:v>6.0606060606060601E-2</c:v>
                </c:pt>
                <c:pt idx="7">
                  <c:v>7.0707070707070704E-2</c:v>
                </c:pt>
                <c:pt idx="8">
                  <c:v>8.0808080808080801E-2</c:v>
                </c:pt>
                <c:pt idx="9">
                  <c:v>9.0909090909090898E-2</c:v>
                </c:pt>
                <c:pt idx="10">
                  <c:v>0.10101010101010099</c:v>
                </c:pt>
                <c:pt idx="11">
                  <c:v>0.11111111111111099</c:v>
                </c:pt>
                <c:pt idx="12">
                  <c:v>0.12121212121212099</c:v>
                </c:pt>
                <c:pt idx="13">
                  <c:v>0.13131313131313099</c:v>
                </c:pt>
                <c:pt idx="14">
                  <c:v>0.14141414141414099</c:v>
                </c:pt>
                <c:pt idx="15">
                  <c:v>0.15151515151515199</c:v>
                </c:pt>
                <c:pt idx="16">
                  <c:v>0.16161616161616199</c:v>
                </c:pt>
                <c:pt idx="17">
                  <c:v>0.17171717171717199</c:v>
                </c:pt>
                <c:pt idx="18">
                  <c:v>0.18181818181818199</c:v>
                </c:pt>
                <c:pt idx="19">
                  <c:v>0.19191919191919199</c:v>
                </c:pt>
                <c:pt idx="20">
                  <c:v>0.20202020202020199</c:v>
                </c:pt>
                <c:pt idx="21">
                  <c:v>0.21212121212121199</c:v>
                </c:pt>
                <c:pt idx="22">
                  <c:v>0.22222222222222199</c:v>
                </c:pt>
                <c:pt idx="23">
                  <c:v>0.23232323232323199</c:v>
                </c:pt>
                <c:pt idx="24">
                  <c:v>0.24242424242424199</c:v>
                </c:pt>
                <c:pt idx="25">
                  <c:v>0.25252525252525299</c:v>
                </c:pt>
                <c:pt idx="26">
                  <c:v>0.26262626262626299</c:v>
                </c:pt>
                <c:pt idx="27">
                  <c:v>0.27272727272727298</c:v>
                </c:pt>
                <c:pt idx="28">
                  <c:v>0.28282828282828298</c:v>
                </c:pt>
                <c:pt idx="29">
                  <c:v>0.29292929292929298</c:v>
                </c:pt>
                <c:pt idx="30">
                  <c:v>0.30303030303030298</c:v>
                </c:pt>
                <c:pt idx="31">
                  <c:v>0.31313131313131298</c:v>
                </c:pt>
                <c:pt idx="32">
                  <c:v>0.32323232323232298</c:v>
                </c:pt>
                <c:pt idx="33">
                  <c:v>0.33333333333333298</c:v>
                </c:pt>
                <c:pt idx="34">
                  <c:v>0.34343434343434298</c:v>
                </c:pt>
                <c:pt idx="35">
                  <c:v>0.35353535353535398</c:v>
                </c:pt>
                <c:pt idx="36">
                  <c:v>0.36363636363636398</c:v>
                </c:pt>
                <c:pt idx="37">
                  <c:v>0.37373737373737398</c:v>
                </c:pt>
                <c:pt idx="38">
                  <c:v>0.38383838383838398</c:v>
                </c:pt>
                <c:pt idx="39">
                  <c:v>0.39393939393939398</c:v>
                </c:pt>
                <c:pt idx="40">
                  <c:v>0.40404040404040398</c:v>
                </c:pt>
                <c:pt idx="41">
                  <c:v>0.41414141414141398</c:v>
                </c:pt>
                <c:pt idx="42">
                  <c:v>0.42424242424242398</c:v>
                </c:pt>
                <c:pt idx="43">
                  <c:v>0.43434343434343398</c:v>
                </c:pt>
                <c:pt idx="44">
                  <c:v>0.44444444444444398</c:v>
                </c:pt>
                <c:pt idx="45">
                  <c:v>0.45454545454545497</c:v>
                </c:pt>
                <c:pt idx="46">
                  <c:v>0.46464646464646497</c:v>
                </c:pt>
                <c:pt idx="47">
                  <c:v>0.47474747474747497</c:v>
                </c:pt>
                <c:pt idx="48">
                  <c:v>0.48484848484848497</c:v>
                </c:pt>
                <c:pt idx="49">
                  <c:v>0.49494949494949497</c:v>
                </c:pt>
                <c:pt idx="50">
                  <c:v>0.50505050505050497</c:v>
                </c:pt>
                <c:pt idx="51">
                  <c:v>0.51515151515151503</c:v>
                </c:pt>
                <c:pt idx="52">
                  <c:v>0.52525252525252497</c:v>
                </c:pt>
                <c:pt idx="53">
                  <c:v>0.53535353535353503</c:v>
                </c:pt>
                <c:pt idx="54">
                  <c:v>0.54545454545454497</c:v>
                </c:pt>
                <c:pt idx="55">
                  <c:v>0.55555555555555602</c:v>
                </c:pt>
                <c:pt idx="56">
                  <c:v>0.56565656565656597</c:v>
                </c:pt>
                <c:pt idx="57">
                  <c:v>0.57575757575757602</c:v>
                </c:pt>
                <c:pt idx="58">
                  <c:v>0.58585858585858597</c:v>
                </c:pt>
                <c:pt idx="59">
                  <c:v>0.59595959595959602</c:v>
                </c:pt>
                <c:pt idx="60">
                  <c:v>0.60606060606060597</c:v>
                </c:pt>
                <c:pt idx="61">
                  <c:v>0.61616161616161602</c:v>
                </c:pt>
                <c:pt idx="62">
                  <c:v>0.62626262626262597</c:v>
                </c:pt>
                <c:pt idx="63">
                  <c:v>0.63636363636363602</c:v>
                </c:pt>
                <c:pt idx="64">
                  <c:v>0.64646464646464696</c:v>
                </c:pt>
                <c:pt idx="65">
                  <c:v>0.65656565656565702</c:v>
                </c:pt>
                <c:pt idx="66">
                  <c:v>0.66666666666666696</c:v>
                </c:pt>
                <c:pt idx="67">
                  <c:v>0.67676767676767702</c:v>
                </c:pt>
                <c:pt idx="68">
                  <c:v>0.68686868686868696</c:v>
                </c:pt>
                <c:pt idx="69">
                  <c:v>0.69696969696969702</c:v>
                </c:pt>
                <c:pt idx="70">
                  <c:v>0.70707070707070696</c:v>
                </c:pt>
                <c:pt idx="71">
                  <c:v>0.71717171717171702</c:v>
                </c:pt>
                <c:pt idx="72">
                  <c:v>0.72727272727272696</c:v>
                </c:pt>
                <c:pt idx="73">
                  <c:v>0.73737373737373701</c:v>
                </c:pt>
                <c:pt idx="74">
                  <c:v>0.74747474747474796</c:v>
                </c:pt>
                <c:pt idx="75">
                  <c:v>0.75757575757575801</c:v>
                </c:pt>
                <c:pt idx="76">
                  <c:v>0.76767676767676796</c:v>
                </c:pt>
                <c:pt idx="77">
                  <c:v>0.77777777777777801</c:v>
                </c:pt>
                <c:pt idx="78">
                  <c:v>0.78787878787878796</c:v>
                </c:pt>
                <c:pt idx="79">
                  <c:v>0.79797979797979801</c:v>
                </c:pt>
                <c:pt idx="80">
                  <c:v>0.80808080808080796</c:v>
                </c:pt>
                <c:pt idx="81">
                  <c:v>0.81818181818181801</c:v>
                </c:pt>
                <c:pt idx="82">
                  <c:v>0.82828282828282795</c:v>
                </c:pt>
                <c:pt idx="83">
                  <c:v>0.83838383838383801</c:v>
                </c:pt>
                <c:pt idx="84">
                  <c:v>0.84848484848484895</c:v>
                </c:pt>
                <c:pt idx="85">
                  <c:v>0.85858585858585901</c:v>
                </c:pt>
                <c:pt idx="86">
                  <c:v>0.86868686868686895</c:v>
                </c:pt>
                <c:pt idx="87">
                  <c:v>0.87878787878787901</c:v>
                </c:pt>
                <c:pt idx="88">
                  <c:v>0.88888888888888895</c:v>
                </c:pt>
                <c:pt idx="89">
                  <c:v>0.89898989898989901</c:v>
                </c:pt>
                <c:pt idx="90">
                  <c:v>0.90909090909090895</c:v>
                </c:pt>
                <c:pt idx="91">
                  <c:v>0.919191919191919</c:v>
                </c:pt>
                <c:pt idx="92">
                  <c:v>0.92929292929292895</c:v>
                </c:pt>
                <c:pt idx="93">
                  <c:v>0.939393939393939</c:v>
                </c:pt>
                <c:pt idx="94">
                  <c:v>0.94949494949494995</c:v>
                </c:pt>
                <c:pt idx="95">
                  <c:v>0.95959595959596</c:v>
                </c:pt>
                <c:pt idx="96">
                  <c:v>0.96969696969696995</c:v>
                </c:pt>
                <c:pt idx="97">
                  <c:v>0.97979797979798</c:v>
                </c:pt>
                <c:pt idx="98">
                  <c:v>0.98989898989898994</c:v>
                </c:pt>
                <c:pt idx="99">
                  <c:v>1</c:v>
                </c:pt>
              </c:numCache>
            </c:numRef>
          </c:xVal>
          <c:yVal>
            <c:numRef>
              <c:f>'BDS vs BDS'!$U$2:$U$101</c:f>
              <c:numCache>
                <c:formatCode>0.00</c:formatCode>
                <c:ptCount val="100"/>
                <c:pt idx="0">
                  <c:v>-5.8536064244286017</c:v>
                </c:pt>
                <c:pt idx="1">
                  <c:v>-5.8536064244286017</c:v>
                </c:pt>
                <c:pt idx="2">
                  <c:v>-2.3432536682734</c:v>
                </c:pt>
                <c:pt idx="3">
                  <c:v>-2.8664947417235869</c:v>
                </c:pt>
                <c:pt idx="4">
                  <c:v>-1.4019401146968455</c:v>
                </c:pt>
                <c:pt idx="5">
                  <c:v>-1.001792104884565</c:v>
                </c:pt>
                <c:pt idx="6">
                  <c:v>-0.81183590981552634</c:v>
                </c:pt>
                <c:pt idx="7">
                  <c:v>-0.3268195841750412</c:v>
                </c:pt>
                <c:pt idx="8">
                  <c:v>-0.18501273184024214</c:v>
                </c:pt>
                <c:pt idx="9">
                  <c:v>-0.55163810054506079</c:v>
                </c:pt>
                <c:pt idx="10">
                  <c:v>-0.34809093402609648</c:v>
                </c:pt>
                <c:pt idx="11">
                  <c:v>-0.36068004906173101</c:v>
                </c:pt>
                <c:pt idx="12">
                  <c:v>-0.19380242304930917</c:v>
                </c:pt>
                <c:pt idx="13">
                  <c:v>-0.1340810197817941</c:v>
                </c:pt>
                <c:pt idx="14">
                  <c:v>0.15151161451306017</c:v>
                </c:pt>
                <c:pt idx="15">
                  <c:v>-0.2859963316782359</c:v>
                </c:pt>
                <c:pt idx="16">
                  <c:v>0.19126287220607452</c:v>
                </c:pt>
                <c:pt idx="17">
                  <c:v>0.96759296211703294</c:v>
                </c:pt>
                <c:pt idx="18">
                  <c:v>0.44794431985113903</c:v>
                </c:pt>
                <c:pt idx="19">
                  <c:v>-2.1090646815759229E-2</c:v>
                </c:pt>
                <c:pt idx="20">
                  <c:v>-0.19204806940824071</c:v>
                </c:pt>
                <c:pt idx="21">
                  <c:v>-0.19751428101032253</c:v>
                </c:pt>
                <c:pt idx="22">
                  <c:v>-0.83730865446138658</c:v>
                </c:pt>
                <c:pt idx="23">
                  <c:v>-0.93621760139351728</c:v>
                </c:pt>
                <c:pt idx="24">
                  <c:v>-0.81672890588090397</c:v>
                </c:pt>
                <c:pt idx="25">
                  <c:v>-0.48503967245675739</c:v>
                </c:pt>
                <c:pt idx="26">
                  <c:v>0.31646644891569942</c:v>
                </c:pt>
                <c:pt idx="27">
                  <c:v>-0.18495660049465812</c:v>
                </c:pt>
                <c:pt idx="28">
                  <c:v>0.91470524720015867</c:v>
                </c:pt>
                <c:pt idx="29">
                  <c:v>0.68827174364897914</c:v>
                </c:pt>
                <c:pt idx="30">
                  <c:v>0.30539780086975732</c:v>
                </c:pt>
                <c:pt idx="31">
                  <c:v>0.69182986210224939</c:v>
                </c:pt>
                <c:pt idx="32">
                  <c:v>0.24408066032494524</c:v>
                </c:pt>
                <c:pt idx="33">
                  <c:v>-5.8865557720704231E-2</c:v>
                </c:pt>
                <c:pt idx="34">
                  <c:v>0.45851711841830145</c:v>
                </c:pt>
                <c:pt idx="35">
                  <c:v>0.54599408545680816</c:v>
                </c:pt>
                <c:pt idx="36">
                  <c:v>2.5210375447746483</c:v>
                </c:pt>
                <c:pt idx="37">
                  <c:v>3.494942569249659</c:v>
                </c:pt>
                <c:pt idx="38">
                  <c:v>-0.46134351319627953</c:v>
                </c:pt>
                <c:pt idx="39">
                  <c:v>2.5652914938238354</c:v>
                </c:pt>
                <c:pt idx="40">
                  <c:v>1.7587259506556823</c:v>
                </c:pt>
                <c:pt idx="41">
                  <c:v>-1.8973546240015722</c:v>
                </c:pt>
                <c:pt idx="42">
                  <c:v>-4.4536292150040948</c:v>
                </c:pt>
                <c:pt idx="43">
                  <c:v>2.3680523169500152</c:v>
                </c:pt>
                <c:pt idx="44">
                  <c:v>4.7812556581090693</c:v>
                </c:pt>
                <c:pt idx="45">
                  <c:v>1.4254301050304576</c:v>
                </c:pt>
                <c:pt idx="46">
                  <c:v>-0.82841365425976754</c:v>
                </c:pt>
                <c:pt idx="47">
                  <c:v>1.2838915935797086</c:v>
                </c:pt>
                <c:pt idx="48">
                  <c:v>-6.8073968447178483</c:v>
                </c:pt>
                <c:pt idx="49">
                  <c:v>8.2667255085099036</c:v>
                </c:pt>
                <c:pt idx="50">
                  <c:v>-6.6000790137693492</c:v>
                </c:pt>
                <c:pt idx="51">
                  <c:v>-18.415128260186449</c:v>
                </c:pt>
                <c:pt idx="52">
                  <c:v>-1.2926406335678529</c:v>
                </c:pt>
                <c:pt idx="53">
                  <c:v>1.5804504472710015</c:v>
                </c:pt>
                <c:pt idx="54">
                  <c:v>-3.6802240680953098</c:v>
                </c:pt>
                <c:pt idx="55">
                  <c:v>-6.0262660190904045</c:v>
                </c:pt>
                <c:pt idx="56">
                  <c:v>-0.98418585005467207</c:v>
                </c:pt>
                <c:pt idx="57">
                  <c:v>-3.6071888451212635</c:v>
                </c:pt>
                <c:pt idx="58">
                  <c:v>-3.3415471556817984</c:v>
                </c:pt>
                <c:pt idx="59">
                  <c:v>0.18637093897578971</c:v>
                </c:pt>
                <c:pt idx="60">
                  <c:v>-1.4386755908188285</c:v>
                </c:pt>
                <c:pt idx="61">
                  <c:v>-3.3366861591032855</c:v>
                </c:pt>
                <c:pt idx="62">
                  <c:v>-2.5643727763653867</c:v>
                </c:pt>
                <c:pt idx="63">
                  <c:v>0.64547596268527663</c:v>
                </c:pt>
                <c:pt idx="64">
                  <c:v>-1.1339212994917496</c:v>
                </c:pt>
                <c:pt idx="65">
                  <c:v>1.7688393993374323</c:v>
                </c:pt>
                <c:pt idx="66">
                  <c:v>2.6238957728299344</c:v>
                </c:pt>
                <c:pt idx="67">
                  <c:v>-4.8432011422213108</c:v>
                </c:pt>
                <c:pt idx="68">
                  <c:v>-3.6537035719194879</c:v>
                </c:pt>
                <c:pt idx="69">
                  <c:v>-3.1293919617698549</c:v>
                </c:pt>
                <c:pt idx="70">
                  <c:v>-4.31408956672934</c:v>
                </c:pt>
                <c:pt idx="71">
                  <c:v>-3.2587800383717838</c:v>
                </c:pt>
                <c:pt idx="72">
                  <c:v>-1.6091508418543654</c:v>
                </c:pt>
                <c:pt idx="73">
                  <c:v>16.331077005200083</c:v>
                </c:pt>
                <c:pt idx="74">
                  <c:v>34.17929284637939</c:v>
                </c:pt>
                <c:pt idx="75">
                  <c:v>21.745330538549368</c:v>
                </c:pt>
                <c:pt idx="76">
                  <c:v>-4.8039679808852007</c:v>
                </c:pt>
                <c:pt idx="77">
                  <c:v>10.886366831125885</c:v>
                </c:pt>
                <c:pt idx="78">
                  <c:v>9.8994092749063949</c:v>
                </c:pt>
                <c:pt idx="79">
                  <c:v>5.9643148421636543</c:v>
                </c:pt>
                <c:pt idx="80">
                  <c:v>2.3208752193131126</c:v>
                </c:pt>
                <c:pt idx="81">
                  <c:v>0.42557719445873587</c:v>
                </c:pt>
                <c:pt idx="82">
                  <c:v>0.2120012588423652</c:v>
                </c:pt>
                <c:pt idx="83">
                  <c:v>-6.4046744047237656</c:v>
                </c:pt>
                <c:pt idx="84">
                  <c:v>-2.9050904795969199</c:v>
                </c:pt>
                <c:pt idx="85">
                  <c:v>-4.3468921080306782</c:v>
                </c:pt>
                <c:pt idx="86">
                  <c:v>-2.1939906015321302</c:v>
                </c:pt>
                <c:pt idx="87">
                  <c:v>-7.5303395937537712</c:v>
                </c:pt>
                <c:pt idx="88">
                  <c:v>-9.4096064214305013</c:v>
                </c:pt>
                <c:pt idx="89">
                  <c:v>-12.655956317168641</c:v>
                </c:pt>
                <c:pt idx="90">
                  <c:v>-13.888585927202621</c:v>
                </c:pt>
                <c:pt idx="91">
                  <c:v>-9.1871835266093189</c:v>
                </c:pt>
                <c:pt idx="92">
                  <c:v>-7.2882797533846926</c:v>
                </c:pt>
                <c:pt idx="93">
                  <c:v>2.9157608509568469</c:v>
                </c:pt>
                <c:pt idx="94">
                  <c:v>27.071263761096283</c:v>
                </c:pt>
                <c:pt idx="95">
                  <c:v>20.551833695058185</c:v>
                </c:pt>
                <c:pt idx="96">
                  <c:v>-1.1127503396728038</c:v>
                </c:pt>
                <c:pt idx="97">
                  <c:v>2.4784874219052337</c:v>
                </c:pt>
                <c:pt idx="98">
                  <c:v>0.59772302591520621</c:v>
                </c:pt>
                <c:pt idx="99">
                  <c:v>0.59772302591520621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1B2-429C-A2D5-51B8BF648ED8}"/>
            </c:ext>
          </c:extLst>
        </c:ser>
        <c:ser>
          <c:idx val="12"/>
          <c:order val="12"/>
          <c:tx>
            <c:strRef>
              <c:f>'BDS vs BDS'!$V$1</c:f>
              <c:strCache>
                <c:ptCount val="1"/>
                <c:pt idx="0">
                  <c:v>U12 diff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1">
                  <a:alpha val="5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'BDS vs BDS'!$A$2:$A$101</c:f>
              <c:numCache>
                <c:formatCode>0.0</c:formatCode>
                <c:ptCount val="100"/>
                <c:pt idx="0">
                  <c:v>0</c:v>
                </c:pt>
                <c:pt idx="1">
                  <c:v>1.01010101010101E-2</c:v>
                </c:pt>
                <c:pt idx="2">
                  <c:v>2.02020202020202E-2</c:v>
                </c:pt>
                <c:pt idx="3">
                  <c:v>3.03030303030303E-2</c:v>
                </c:pt>
                <c:pt idx="4">
                  <c:v>4.0404040404040401E-2</c:v>
                </c:pt>
                <c:pt idx="5">
                  <c:v>5.0505050505050497E-2</c:v>
                </c:pt>
                <c:pt idx="6">
                  <c:v>6.0606060606060601E-2</c:v>
                </c:pt>
                <c:pt idx="7">
                  <c:v>7.0707070707070704E-2</c:v>
                </c:pt>
                <c:pt idx="8">
                  <c:v>8.0808080808080801E-2</c:v>
                </c:pt>
                <c:pt idx="9">
                  <c:v>9.0909090909090898E-2</c:v>
                </c:pt>
                <c:pt idx="10">
                  <c:v>0.10101010101010099</c:v>
                </c:pt>
                <c:pt idx="11">
                  <c:v>0.11111111111111099</c:v>
                </c:pt>
                <c:pt idx="12">
                  <c:v>0.12121212121212099</c:v>
                </c:pt>
                <c:pt idx="13">
                  <c:v>0.13131313131313099</c:v>
                </c:pt>
                <c:pt idx="14">
                  <c:v>0.14141414141414099</c:v>
                </c:pt>
                <c:pt idx="15">
                  <c:v>0.15151515151515199</c:v>
                </c:pt>
                <c:pt idx="16">
                  <c:v>0.16161616161616199</c:v>
                </c:pt>
                <c:pt idx="17">
                  <c:v>0.17171717171717199</c:v>
                </c:pt>
                <c:pt idx="18">
                  <c:v>0.18181818181818199</c:v>
                </c:pt>
                <c:pt idx="19">
                  <c:v>0.19191919191919199</c:v>
                </c:pt>
                <c:pt idx="20">
                  <c:v>0.20202020202020199</c:v>
                </c:pt>
                <c:pt idx="21">
                  <c:v>0.21212121212121199</c:v>
                </c:pt>
                <c:pt idx="22">
                  <c:v>0.22222222222222199</c:v>
                </c:pt>
                <c:pt idx="23">
                  <c:v>0.23232323232323199</c:v>
                </c:pt>
                <c:pt idx="24">
                  <c:v>0.24242424242424199</c:v>
                </c:pt>
                <c:pt idx="25">
                  <c:v>0.25252525252525299</c:v>
                </c:pt>
                <c:pt idx="26">
                  <c:v>0.26262626262626299</c:v>
                </c:pt>
                <c:pt idx="27">
                  <c:v>0.27272727272727298</c:v>
                </c:pt>
                <c:pt idx="28">
                  <c:v>0.28282828282828298</c:v>
                </c:pt>
                <c:pt idx="29">
                  <c:v>0.29292929292929298</c:v>
                </c:pt>
                <c:pt idx="30">
                  <c:v>0.30303030303030298</c:v>
                </c:pt>
                <c:pt idx="31">
                  <c:v>0.31313131313131298</c:v>
                </c:pt>
                <c:pt idx="32">
                  <c:v>0.32323232323232298</c:v>
                </c:pt>
                <c:pt idx="33">
                  <c:v>0.33333333333333298</c:v>
                </c:pt>
                <c:pt idx="34">
                  <c:v>0.34343434343434298</c:v>
                </c:pt>
                <c:pt idx="35">
                  <c:v>0.35353535353535398</c:v>
                </c:pt>
                <c:pt idx="36">
                  <c:v>0.36363636363636398</c:v>
                </c:pt>
                <c:pt idx="37">
                  <c:v>0.37373737373737398</c:v>
                </c:pt>
                <c:pt idx="38">
                  <c:v>0.38383838383838398</c:v>
                </c:pt>
                <c:pt idx="39">
                  <c:v>0.39393939393939398</c:v>
                </c:pt>
                <c:pt idx="40">
                  <c:v>0.40404040404040398</c:v>
                </c:pt>
                <c:pt idx="41">
                  <c:v>0.41414141414141398</c:v>
                </c:pt>
                <c:pt idx="42">
                  <c:v>0.42424242424242398</c:v>
                </c:pt>
                <c:pt idx="43">
                  <c:v>0.43434343434343398</c:v>
                </c:pt>
                <c:pt idx="44">
                  <c:v>0.44444444444444398</c:v>
                </c:pt>
                <c:pt idx="45">
                  <c:v>0.45454545454545497</c:v>
                </c:pt>
                <c:pt idx="46">
                  <c:v>0.46464646464646497</c:v>
                </c:pt>
                <c:pt idx="47">
                  <c:v>0.47474747474747497</c:v>
                </c:pt>
                <c:pt idx="48">
                  <c:v>0.48484848484848497</c:v>
                </c:pt>
                <c:pt idx="49">
                  <c:v>0.49494949494949497</c:v>
                </c:pt>
                <c:pt idx="50">
                  <c:v>0.50505050505050497</c:v>
                </c:pt>
                <c:pt idx="51">
                  <c:v>0.51515151515151503</c:v>
                </c:pt>
                <c:pt idx="52">
                  <c:v>0.52525252525252497</c:v>
                </c:pt>
                <c:pt idx="53">
                  <c:v>0.53535353535353503</c:v>
                </c:pt>
                <c:pt idx="54">
                  <c:v>0.54545454545454497</c:v>
                </c:pt>
                <c:pt idx="55">
                  <c:v>0.55555555555555602</c:v>
                </c:pt>
                <c:pt idx="56">
                  <c:v>0.56565656565656597</c:v>
                </c:pt>
                <c:pt idx="57">
                  <c:v>0.57575757575757602</c:v>
                </c:pt>
                <c:pt idx="58">
                  <c:v>0.58585858585858597</c:v>
                </c:pt>
                <c:pt idx="59">
                  <c:v>0.59595959595959602</c:v>
                </c:pt>
                <c:pt idx="60">
                  <c:v>0.60606060606060597</c:v>
                </c:pt>
                <c:pt idx="61">
                  <c:v>0.61616161616161602</c:v>
                </c:pt>
                <c:pt idx="62">
                  <c:v>0.62626262626262597</c:v>
                </c:pt>
                <c:pt idx="63">
                  <c:v>0.63636363636363602</c:v>
                </c:pt>
                <c:pt idx="64">
                  <c:v>0.64646464646464696</c:v>
                </c:pt>
                <c:pt idx="65">
                  <c:v>0.65656565656565702</c:v>
                </c:pt>
                <c:pt idx="66">
                  <c:v>0.66666666666666696</c:v>
                </c:pt>
                <c:pt idx="67">
                  <c:v>0.67676767676767702</c:v>
                </c:pt>
                <c:pt idx="68">
                  <c:v>0.68686868686868696</c:v>
                </c:pt>
                <c:pt idx="69">
                  <c:v>0.69696969696969702</c:v>
                </c:pt>
                <c:pt idx="70">
                  <c:v>0.70707070707070696</c:v>
                </c:pt>
                <c:pt idx="71">
                  <c:v>0.71717171717171702</c:v>
                </c:pt>
                <c:pt idx="72">
                  <c:v>0.72727272727272696</c:v>
                </c:pt>
                <c:pt idx="73">
                  <c:v>0.73737373737373701</c:v>
                </c:pt>
                <c:pt idx="74">
                  <c:v>0.74747474747474796</c:v>
                </c:pt>
                <c:pt idx="75">
                  <c:v>0.75757575757575801</c:v>
                </c:pt>
                <c:pt idx="76">
                  <c:v>0.76767676767676796</c:v>
                </c:pt>
                <c:pt idx="77">
                  <c:v>0.77777777777777801</c:v>
                </c:pt>
                <c:pt idx="78">
                  <c:v>0.78787878787878796</c:v>
                </c:pt>
                <c:pt idx="79">
                  <c:v>0.79797979797979801</c:v>
                </c:pt>
                <c:pt idx="80">
                  <c:v>0.80808080808080796</c:v>
                </c:pt>
                <c:pt idx="81">
                  <c:v>0.81818181818181801</c:v>
                </c:pt>
                <c:pt idx="82">
                  <c:v>0.82828282828282795</c:v>
                </c:pt>
                <c:pt idx="83">
                  <c:v>0.83838383838383801</c:v>
                </c:pt>
                <c:pt idx="84">
                  <c:v>0.84848484848484895</c:v>
                </c:pt>
                <c:pt idx="85">
                  <c:v>0.85858585858585901</c:v>
                </c:pt>
                <c:pt idx="86">
                  <c:v>0.86868686868686895</c:v>
                </c:pt>
                <c:pt idx="87">
                  <c:v>0.87878787878787901</c:v>
                </c:pt>
                <c:pt idx="88">
                  <c:v>0.88888888888888895</c:v>
                </c:pt>
                <c:pt idx="89">
                  <c:v>0.89898989898989901</c:v>
                </c:pt>
                <c:pt idx="90">
                  <c:v>0.90909090909090895</c:v>
                </c:pt>
                <c:pt idx="91">
                  <c:v>0.919191919191919</c:v>
                </c:pt>
                <c:pt idx="92">
                  <c:v>0.92929292929292895</c:v>
                </c:pt>
                <c:pt idx="93">
                  <c:v>0.939393939393939</c:v>
                </c:pt>
                <c:pt idx="94">
                  <c:v>0.94949494949494995</c:v>
                </c:pt>
                <c:pt idx="95">
                  <c:v>0.95959595959596</c:v>
                </c:pt>
                <c:pt idx="96">
                  <c:v>0.96969696969696995</c:v>
                </c:pt>
                <c:pt idx="97">
                  <c:v>0.97979797979798</c:v>
                </c:pt>
                <c:pt idx="98">
                  <c:v>0.98989898989898994</c:v>
                </c:pt>
                <c:pt idx="99">
                  <c:v>1</c:v>
                </c:pt>
              </c:numCache>
            </c:numRef>
          </c:xVal>
          <c:yVal>
            <c:numRef>
              <c:f>'BDS vs BDS'!$V$2:$V$101</c:f>
              <c:numCache>
                <c:formatCode>0.00</c:formatCode>
                <c:ptCount val="100"/>
                <c:pt idx="0">
                  <c:v>1.7537389483853971</c:v>
                </c:pt>
                <c:pt idx="1">
                  <c:v>1.7537389483853971</c:v>
                </c:pt>
                <c:pt idx="2">
                  <c:v>0.74232624592591101</c:v>
                </c:pt>
                <c:pt idx="3">
                  <c:v>-0.48835822820926644</c:v>
                </c:pt>
                <c:pt idx="4">
                  <c:v>0.84046551539796432</c:v>
                </c:pt>
                <c:pt idx="5">
                  <c:v>0.93297641174514467</c:v>
                </c:pt>
                <c:pt idx="6">
                  <c:v>1.5994191252387537</c:v>
                </c:pt>
                <c:pt idx="7">
                  <c:v>1.3185578965240001</c:v>
                </c:pt>
                <c:pt idx="8">
                  <c:v>0.763675882999447</c:v>
                </c:pt>
                <c:pt idx="9">
                  <c:v>0.67126629325128917</c:v>
                </c:pt>
                <c:pt idx="10">
                  <c:v>0.63202775425680358</c:v>
                </c:pt>
                <c:pt idx="11">
                  <c:v>0.72810588598393977</c:v>
                </c:pt>
                <c:pt idx="12">
                  <c:v>0.66568265445511088</c:v>
                </c:pt>
                <c:pt idx="13">
                  <c:v>0.48602089643128643</c:v>
                </c:pt>
                <c:pt idx="14">
                  <c:v>0.50967494353580101</c:v>
                </c:pt>
                <c:pt idx="15">
                  <c:v>-0.50711770246327603</c:v>
                </c:pt>
                <c:pt idx="16">
                  <c:v>-0.36938640069503492</c:v>
                </c:pt>
                <c:pt idx="17">
                  <c:v>-8.4624668576827489E-2</c:v>
                </c:pt>
                <c:pt idx="18">
                  <c:v>-0.49187643345118026</c:v>
                </c:pt>
                <c:pt idx="19">
                  <c:v>-0.2173817521462702</c:v>
                </c:pt>
                <c:pt idx="20">
                  <c:v>-0.44416584771169099</c:v>
                </c:pt>
                <c:pt idx="21">
                  <c:v>-0.13684494028729333</c:v>
                </c:pt>
                <c:pt idx="22">
                  <c:v>-0.38650619189147584</c:v>
                </c:pt>
                <c:pt idx="23">
                  <c:v>-0.17419011626740755</c:v>
                </c:pt>
                <c:pt idx="24">
                  <c:v>0.17968437082855715</c:v>
                </c:pt>
                <c:pt idx="25">
                  <c:v>0.54046859872696196</c:v>
                </c:pt>
                <c:pt idx="26">
                  <c:v>0.90315250018547921</c:v>
                </c:pt>
                <c:pt idx="27">
                  <c:v>0.8372115937618716</c:v>
                </c:pt>
                <c:pt idx="28">
                  <c:v>1.617692229501829</c:v>
                </c:pt>
                <c:pt idx="29">
                  <c:v>1.4285806841410693</c:v>
                </c:pt>
                <c:pt idx="30">
                  <c:v>0.48351739807349858</c:v>
                </c:pt>
                <c:pt idx="31">
                  <c:v>1.0428361353356888</c:v>
                </c:pt>
                <c:pt idx="32">
                  <c:v>1.1973663042005462</c:v>
                </c:pt>
                <c:pt idx="33">
                  <c:v>0.20757305857529573</c:v>
                </c:pt>
                <c:pt idx="34">
                  <c:v>0.66281166373400247</c:v>
                </c:pt>
                <c:pt idx="35">
                  <c:v>-0.67183966844192078</c:v>
                </c:pt>
                <c:pt idx="36">
                  <c:v>-0.38209742273724245</c:v>
                </c:pt>
                <c:pt idx="37">
                  <c:v>1.8629081904538598</c:v>
                </c:pt>
                <c:pt idx="38">
                  <c:v>-0.43950483339062885</c:v>
                </c:pt>
                <c:pt idx="39">
                  <c:v>0.9983861168178354</c:v>
                </c:pt>
                <c:pt idx="40">
                  <c:v>-0.75173324836871735</c:v>
                </c:pt>
                <c:pt idx="41">
                  <c:v>2.432913547697888</c:v>
                </c:pt>
                <c:pt idx="42">
                  <c:v>-3.1288029635294752</c:v>
                </c:pt>
                <c:pt idx="43">
                  <c:v>-5.0455524004395453</c:v>
                </c:pt>
                <c:pt idx="44">
                  <c:v>0.21491305109356951</c:v>
                </c:pt>
                <c:pt idx="45">
                  <c:v>3.2833127533240578</c:v>
                </c:pt>
                <c:pt idx="46">
                  <c:v>6.2435738883279726</c:v>
                </c:pt>
                <c:pt idx="47">
                  <c:v>-1.2620985713265913</c:v>
                </c:pt>
                <c:pt idx="48">
                  <c:v>-2.7182521743444479</c:v>
                </c:pt>
                <c:pt idx="49">
                  <c:v>-8.1626192652170975</c:v>
                </c:pt>
                <c:pt idx="50">
                  <c:v>3.4456113283251533</c:v>
                </c:pt>
                <c:pt idx="51">
                  <c:v>2.0351953084208532</c:v>
                </c:pt>
                <c:pt idx="52">
                  <c:v>-3.4362410194391515</c:v>
                </c:pt>
                <c:pt idx="53">
                  <c:v>-1.5608078047978982</c:v>
                </c:pt>
                <c:pt idx="54">
                  <c:v>-5.9482013217326006</c:v>
                </c:pt>
                <c:pt idx="55">
                  <c:v>-2.9040556178457146</c:v>
                </c:pt>
                <c:pt idx="56">
                  <c:v>-1.5893017035554919</c:v>
                </c:pt>
                <c:pt idx="57">
                  <c:v>13.571327324039276</c:v>
                </c:pt>
                <c:pt idx="58">
                  <c:v>3.3602358893297914</c:v>
                </c:pt>
                <c:pt idx="59">
                  <c:v>1.1828590803102887</c:v>
                </c:pt>
                <c:pt idx="60">
                  <c:v>-8.5329135848833495</c:v>
                </c:pt>
                <c:pt idx="61">
                  <c:v>-2.5887920877493862</c:v>
                </c:pt>
                <c:pt idx="62">
                  <c:v>-4.3521733329043979</c:v>
                </c:pt>
                <c:pt idx="63">
                  <c:v>-3.0991689406569334</c:v>
                </c:pt>
                <c:pt idx="64">
                  <c:v>-4.1509829986722506</c:v>
                </c:pt>
                <c:pt idx="65">
                  <c:v>-0.66239421194582704</c:v>
                </c:pt>
                <c:pt idx="66">
                  <c:v>-2.3463685692003668</c:v>
                </c:pt>
                <c:pt idx="67">
                  <c:v>-2.9520323914098103</c:v>
                </c:pt>
                <c:pt idx="68">
                  <c:v>6.958275012161101</c:v>
                </c:pt>
                <c:pt idx="69">
                  <c:v>-1.212390563509496</c:v>
                </c:pt>
                <c:pt idx="70">
                  <c:v>-4.4391951209778586</c:v>
                </c:pt>
                <c:pt idx="71">
                  <c:v>0.23112419207351564</c:v>
                </c:pt>
                <c:pt idx="72">
                  <c:v>-1.6111257389903262</c:v>
                </c:pt>
                <c:pt idx="73">
                  <c:v>-3.2711386222253171</c:v>
                </c:pt>
                <c:pt idx="74">
                  <c:v>7.5265465218929961E-3</c:v>
                </c:pt>
                <c:pt idx="75">
                  <c:v>-0.92083159594471198</c:v>
                </c:pt>
                <c:pt idx="76">
                  <c:v>-2.6184427767062708</c:v>
                </c:pt>
                <c:pt idx="77">
                  <c:v>-2.2222923509200339</c:v>
                </c:pt>
                <c:pt idx="78">
                  <c:v>-2.2220528838644356</c:v>
                </c:pt>
                <c:pt idx="79">
                  <c:v>3.5693562915619541</c:v>
                </c:pt>
                <c:pt idx="80">
                  <c:v>0.86418035762051204</c:v>
                </c:pt>
                <c:pt idx="81">
                  <c:v>3.2560139854189956</c:v>
                </c:pt>
                <c:pt idx="82">
                  <c:v>-3.8058952597708151</c:v>
                </c:pt>
                <c:pt idx="83">
                  <c:v>-12.977872023672475</c:v>
                </c:pt>
                <c:pt idx="84">
                  <c:v>-1.7540061143341301</c:v>
                </c:pt>
                <c:pt idx="85">
                  <c:v>-2.4442005475290376</c:v>
                </c:pt>
                <c:pt idx="86">
                  <c:v>-1.0704091852991304</c:v>
                </c:pt>
                <c:pt idx="87">
                  <c:v>-7.5792565079546819</c:v>
                </c:pt>
                <c:pt idx="88">
                  <c:v>-8.1808683289714015</c:v>
                </c:pt>
                <c:pt idx="89">
                  <c:v>-14.892980666771221</c:v>
                </c:pt>
                <c:pt idx="90">
                  <c:v>14.808073257599819</c:v>
                </c:pt>
                <c:pt idx="91">
                  <c:v>16.715649517818878</c:v>
                </c:pt>
                <c:pt idx="92">
                  <c:v>16.332987028979787</c:v>
                </c:pt>
                <c:pt idx="93">
                  <c:v>20.582152652595845</c:v>
                </c:pt>
                <c:pt idx="94">
                  <c:v>0.55216943248148453</c:v>
                </c:pt>
                <c:pt idx="95">
                  <c:v>-3.521418017580217</c:v>
                </c:pt>
                <c:pt idx="96">
                  <c:v>-16.178244515729759</c:v>
                </c:pt>
                <c:pt idx="97">
                  <c:v>-7.0162642100072175</c:v>
                </c:pt>
                <c:pt idx="98">
                  <c:v>6.3442748695826054</c:v>
                </c:pt>
                <c:pt idx="99">
                  <c:v>6.3442748695826054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81B2-429C-A2D5-51B8BF648ED8}"/>
            </c:ext>
          </c:extLst>
        </c:ser>
        <c:ser>
          <c:idx val="13"/>
          <c:order val="13"/>
          <c:spPr>
            <a:ln w="12700" cap="rnd">
              <a:solidFill>
                <a:schemeClr val="tx1">
                  <a:alpha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figures!$Q$3:$Q$4</c:f>
              <c:numCache>
                <c:formatCode>General</c:formatCode>
                <c:ptCount val="2"/>
                <c:pt idx="0">
                  <c:v>0.1</c:v>
                </c:pt>
                <c:pt idx="1">
                  <c:v>0.1</c:v>
                </c:pt>
              </c:numCache>
            </c:numRef>
          </c:xVal>
          <c:yVal>
            <c:numRef>
              <c:f>figures!$R$3:$R$4</c:f>
              <c:numCache>
                <c:formatCode>General</c:formatCode>
                <c:ptCount val="2"/>
                <c:pt idx="0">
                  <c:v>-35</c:v>
                </c:pt>
                <c:pt idx="1">
                  <c:v>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81B2-429C-A2D5-51B8BF648ED8}"/>
            </c:ext>
          </c:extLst>
        </c:ser>
        <c:ser>
          <c:idx val="14"/>
          <c:order val="14"/>
          <c:spPr>
            <a:ln w="12700" cap="rnd">
              <a:solidFill>
                <a:schemeClr val="tx1">
                  <a:alpha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figures!$Q$5:$Q$6</c:f>
              <c:numCache>
                <c:formatCode>General</c:formatCode>
                <c:ptCount val="2"/>
                <c:pt idx="0">
                  <c:v>0.2</c:v>
                </c:pt>
                <c:pt idx="1">
                  <c:v>0.2</c:v>
                </c:pt>
              </c:numCache>
            </c:numRef>
          </c:xVal>
          <c:yVal>
            <c:numRef>
              <c:f>figures!$R$3:$R$4</c:f>
              <c:numCache>
                <c:formatCode>General</c:formatCode>
                <c:ptCount val="2"/>
                <c:pt idx="0">
                  <c:v>-35</c:v>
                </c:pt>
                <c:pt idx="1">
                  <c:v>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81B2-429C-A2D5-51B8BF648ED8}"/>
            </c:ext>
          </c:extLst>
        </c:ser>
        <c:ser>
          <c:idx val="15"/>
          <c:order val="15"/>
          <c:spPr>
            <a:ln w="12700" cap="rnd">
              <a:solidFill>
                <a:schemeClr val="tx1">
                  <a:alpha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figures!$Q$7:$Q$8</c:f>
              <c:numCache>
                <c:formatCode>General</c:formatCode>
                <c:ptCount val="2"/>
                <c:pt idx="0">
                  <c:v>0.3</c:v>
                </c:pt>
                <c:pt idx="1">
                  <c:v>0.3</c:v>
                </c:pt>
              </c:numCache>
            </c:numRef>
          </c:xVal>
          <c:yVal>
            <c:numRef>
              <c:f>figures!$R$3:$R$4</c:f>
              <c:numCache>
                <c:formatCode>General</c:formatCode>
                <c:ptCount val="2"/>
                <c:pt idx="0">
                  <c:v>-35</c:v>
                </c:pt>
                <c:pt idx="1">
                  <c:v>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81B2-429C-A2D5-51B8BF648ED8}"/>
            </c:ext>
          </c:extLst>
        </c:ser>
        <c:ser>
          <c:idx val="16"/>
          <c:order val="16"/>
          <c:spPr>
            <a:ln w="12700" cap="rnd">
              <a:solidFill>
                <a:schemeClr val="tx1">
                  <a:alpha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figures!$Q$9:$Q$10</c:f>
              <c:numCache>
                <c:formatCode>General</c:formatCode>
                <c:ptCount val="2"/>
                <c:pt idx="0">
                  <c:v>0.4</c:v>
                </c:pt>
                <c:pt idx="1">
                  <c:v>0.4</c:v>
                </c:pt>
              </c:numCache>
            </c:numRef>
          </c:xVal>
          <c:yVal>
            <c:numRef>
              <c:f>figures!$R$3:$R$4</c:f>
              <c:numCache>
                <c:formatCode>General</c:formatCode>
                <c:ptCount val="2"/>
                <c:pt idx="0">
                  <c:v>-35</c:v>
                </c:pt>
                <c:pt idx="1">
                  <c:v>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81B2-429C-A2D5-51B8BF648ED8}"/>
            </c:ext>
          </c:extLst>
        </c:ser>
        <c:ser>
          <c:idx val="17"/>
          <c:order val="17"/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figures!$Q$11:$Q$12</c:f>
              <c:numCache>
                <c:formatCode>General</c:formatCode>
                <c:ptCount val="2"/>
                <c:pt idx="0">
                  <c:v>0.5</c:v>
                </c:pt>
                <c:pt idx="1">
                  <c:v>0.5</c:v>
                </c:pt>
              </c:numCache>
            </c:numRef>
          </c:xVal>
          <c:yVal>
            <c:numRef>
              <c:f>figures!$R$3:$R$4</c:f>
              <c:numCache>
                <c:formatCode>General</c:formatCode>
                <c:ptCount val="2"/>
                <c:pt idx="0">
                  <c:v>-35</c:v>
                </c:pt>
                <c:pt idx="1">
                  <c:v>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81B2-429C-A2D5-51B8BF648ED8}"/>
            </c:ext>
          </c:extLst>
        </c:ser>
        <c:ser>
          <c:idx val="18"/>
          <c:order val="18"/>
          <c:spPr>
            <a:ln w="12700" cap="rnd">
              <a:solidFill>
                <a:schemeClr val="tx1">
                  <a:alpha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figures!$Q$13:$Q$14</c:f>
              <c:numCache>
                <c:formatCode>General</c:formatCode>
                <c:ptCount val="2"/>
                <c:pt idx="0">
                  <c:v>0.6</c:v>
                </c:pt>
                <c:pt idx="1">
                  <c:v>0.6</c:v>
                </c:pt>
              </c:numCache>
            </c:numRef>
          </c:xVal>
          <c:yVal>
            <c:numRef>
              <c:f>figures!$R$13:$R$14</c:f>
              <c:numCache>
                <c:formatCode>General</c:formatCode>
                <c:ptCount val="2"/>
                <c:pt idx="0">
                  <c:v>-35</c:v>
                </c:pt>
                <c:pt idx="1">
                  <c:v>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81B2-429C-A2D5-51B8BF648ED8}"/>
            </c:ext>
          </c:extLst>
        </c:ser>
        <c:ser>
          <c:idx val="19"/>
          <c:order val="19"/>
          <c:spPr>
            <a:ln w="12700" cap="rnd">
              <a:solidFill>
                <a:schemeClr val="tx1">
                  <a:alpha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figures!$Q$15:$Q$16</c:f>
              <c:numCache>
                <c:formatCode>General</c:formatCode>
                <c:ptCount val="2"/>
                <c:pt idx="0">
                  <c:v>0.7</c:v>
                </c:pt>
                <c:pt idx="1">
                  <c:v>0.7</c:v>
                </c:pt>
              </c:numCache>
            </c:numRef>
          </c:xVal>
          <c:yVal>
            <c:numRef>
              <c:f>figures!$R$3:$R$4</c:f>
              <c:numCache>
                <c:formatCode>General</c:formatCode>
                <c:ptCount val="2"/>
                <c:pt idx="0">
                  <c:v>-35</c:v>
                </c:pt>
                <c:pt idx="1">
                  <c:v>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81B2-429C-A2D5-51B8BF648ED8}"/>
            </c:ext>
          </c:extLst>
        </c:ser>
        <c:ser>
          <c:idx val="20"/>
          <c:order val="20"/>
          <c:spPr>
            <a:ln w="12700" cap="rnd">
              <a:solidFill>
                <a:schemeClr val="tx1">
                  <a:alpha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figures!$Q$17:$Q$18</c:f>
              <c:numCache>
                <c:formatCode>General</c:formatCode>
                <c:ptCount val="2"/>
                <c:pt idx="0">
                  <c:v>0.8</c:v>
                </c:pt>
                <c:pt idx="1">
                  <c:v>0.8</c:v>
                </c:pt>
              </c:numCache>
            </c:numRef>
          </c:xVal>
          <c:yVal>
            <c:numRef>
              <c:f>figures!$R$17:$R$18</c:f>
              <c:numCache>
                <c:formatCode>General</c:formatCode>
                <c:ptCount val="2"/>
                <c:pt idx="0">
                  <c:v>-35</c:v>
                </c:pt>
                <c:pt idx="1">
                  <c:v>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81B2-429C-A2D5-51B8BF648ED8}"/>
            </c:ext>
          </c:extLst>
        </c:ser>
        <c:ser>
          <c:idx val="21"/>
          <c:order val="21"/>
          <c:spPr>
            <a:ln w="12700" cap="rnd">
              <a:solidFill>
                <a:schemeClr val="tx1">
                  <a:alpha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figures!$Q$19:$Q$20</c:f>
              <c:numCache>
                <c:formatCode>General</c:formatCode>
                <c:ptCount val="2"/>
                <c:pt idx="0">
                  <c:v>0.9</c:v>
                </c:pt>
                <c:pt idx="1">
                  <c:v>0.9</c:v>
                </c:pt>
              </c:numCache>
            </c:numRef>
          </c:xVal>
          <c:yVal>
            <c:numRef>
              <c:f>figures!$R$19:$R$20</c:f>
              <c:numCache>
                <c:formatCode>General</c:formatCode>
                <c:ptCount val="2"/>
                <c:pt idx="0">
                  <c:v>-35</c:v>
                </c:pt>
                <c:pt idx="1">
                  <c:v>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81B2-429C-A2D5-51B8BF648ED8}"/>
            </c:ext>
          </c:extLst>
        </c:ser>
        <c:ser>
          <c:idx val="22"/>
          <c:order val="22"/>
          <c:spPr>
            <a:ln w="12700" cap="rnd">
              <a:solidFill>
                <a:schemeClr val="tx1">
                  <a:alpha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figures!$Q$21:$Q$22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xVal>
          <c:yVal>
            <c:numRef>
              <c:f>figures!$R$3:$R$4</c:f>
              <c:numCache>
                <c:formatCode>General</c:formatCode>
                <c:ptCount val="2"/>
                <c:pt idx="0">
                  <c:v>-35</c:v>
                </c:pt>
                <c:pt idx="1">
                  <c:v>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0B-4B9A-AB12-9D33E61AB9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4652751"/>
        <c:axId val="1734635279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'BDS vs BDS'!$V$20</c15:sqref>
                        </c15:formulaRef>
                      </c:ext>
                    </c:extLst>
                    <c:strCache>
                      <c:ptCount val="1"/>
                      <c:pt idx="0">
                        <c:v>-0.49</c:v>
                      </c:pt>
                    </c:strCache>
                  </c:strRef>
                </c:tx>
                <c:spPr>
                  <a:ln w="25400" cap="rnd">
                    <a:solidFill>
                      <a:schemeClr val="tx1"/>
                    </a:solidFill>
                    <a:prstDash val="sysDash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'BDS vs BDS'!$T$20:$T$21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1.7499564460796595</c:v>
                      </c:pt>
                      <c:pt idx="1">
                        <c:v>2.8081616344973401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'BDS vs BDS'!$U$20:$U$21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0.44794431985113903</c:v>
                      </c:pt>
                      <c:pt idx="1">
                        <c:v>-2.1090646815759229E-2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A-81B2-429C-A2D5-51B8BF648ED8}"/>
                  </c:ext>
                </c:extLst>
              </c15:ser>
            </c15:filteredScatterSeries>
            <c15:filteredScatterSeries>
              <c15:ser>
                <c:idx val="2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'BDS vs BDS'!$V$22</c15:sqref>
                        </c15:formulaRef>
                      </c:ext>
                    </c:extLst>
                    <c:strCache>
                      <c:ptCount val="1"/>
                      <c:pt idx="0">
                        <c:v>-0.44</c:v>
                      </c:pt>
                    </c:strCache>
                  </c:strRef>
                </c:tx>
                <c:spPr>
                  <a:ln w="25400" cap="rnd">
                    <a:solidFill>
                      <a:schemeClr val="tx1"/>
                    </a:solidFill>
                    <a:prstDash val="sysDash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'BDS vs BDS'!$T$22:$T$23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2.6493625225627699</c:v>
                      </c:pt>
                      <c:pt idx="1">
                        <c:v>2.1587909184408076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'BDS vs BDS'!$U$22:$U$23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-0.19204806940824071</c:v>
                      </c:pt>
                      <c:pt idx="1">
                        <c:v>-0.19751428101032253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81B2-429C-A2D5-51B8BF648ED8}"/>
                  </c:ext>
                </c:extLst>
              </c15:ser>
            </c15:filteredScatterSeries>
            <c15:filteredScatterSeries>
              <c15:ser>
                <c:idx val="3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'BDS vs BDS'!$V$24</c15:sqref>
                        </c15:formulaRef>
                      </c:ext>
                    </c:extLst>
                    <c:strCache>
                      <c:ptCount val="1"/>
                      <c:pt idx="0">
                        <c:v>-0.39</c:v>
                      </c:pt>
                    </c:strCache>
                  </c:strRef>
                </c:tx>
                <c:spPr>
                  <a:ln w="25400" cap="rnd">
                    <a:solidFill>
                      <a:schemeClr val="tx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'BDS vs BDS'!$T$24:$T$25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1.0559798799202937</c:v>
                      </c:pt>
                      <c:pt idx="1">
                        <c:v>0.7435842609897616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'BDS vs BDS'!$U$24:$U$25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-0.83730865446138658</c:v>
                      </c:pt>
                      <c:pt idx="1">
                        <c:v>-0.93621760139351728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81B2-429C-A2D5-51B8BF648ED8}"/>
                  </c:ext>
                </c:extLst>
              </c15:ser>
            </c15:filteredScatterSeries>
          </c:ext>
        </c:extLst>
      </c:scatterChart>
      <c:valAx>
        <c:axId val="1734652751"/>
        <c:scaling>
          <c:orientation val="minMax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Normalised time (0-1)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34635279"/>
        <c:crosses val="autoZero"/>
        <c:crossBetween val="midCat"/>
        <c:majorUnit val="0.1"/>
      </c:valAx>
      <c:valAx>
        <c:axId val="1734635279"/>
        <c:scaling>
          <c:orientation val="minMax"/>
          <c:max val="35"/>
          <c:min val="-3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Acceleration difference (m/s²)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34652751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3"/>
          <c:tx>
            <c:strRef>
              <c:f>'BDS vs BDS'!$M$1</c:f>
              <c:strCache>
                <c:ptCount val="1"/>
                <c:pt idx="0">
                  <c:v>U01 diff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1">
                  <a:alpha val="5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'BDS vs BDS'!$A$2:$A$101</c:f>
              <c:numCache>
                <c:formatCode>0.0</c:formatCode>
                <c:ptCount val="100"/>
                <c:pt idx="0">
                  <c:v>0</c:v>
                </c:pt>
                <c:pt idx="1">
                  <c:v>1.01010101010101E-2</c:v>
                </c:pt>
                <c:pt idx="2">
                  <c:v>2.02020202020202E-2</c:v>
                </c:pt>
                <c:pt idx="3">
                  <c:v>3.03030303030303E-2</c:v>
                </c:pt>
                <c:pt idx="4">
                  <c:v>4.0404040404040401E-2</c:v>
                </c:pt>
                <c:pt idx="5">
                  <c:v>5.0505050505050497E-2</c:v>
                </c:pt>
                <c:pt idx="6">
                  <c:v>6.0606060606060601E-2</c:v>
                </c:pt>
                <c:pt idx="7">
                  <c:v>7.0707070707070704E-2</c:v>
                </c:pt>
                <c:pt idx="8">
                  <c:v>8.0808080808080801E-2</c:v>
                </c:pt>
                <c:pt idx="9">
                  <c:v>9.0909090909090898E-2</c:v>
                </c:pt>
                <c:pt idx="10">
                  <c:v>0.10101010101010099</c:v>
                </c:pt>
                <c:pt idx="11">
                  <c:v>0.11111111111111099</c:v>
                </c:pt>
                <c:pt idx="12">
                  <c:v>0.12121212121212099</c:v>
                </c:pt>
                <c:pt idx="13">
                  <c:v>0.13131313131313099</c:v>
                </c:pt>
                <c:pt idx="14">
                  <c:v>0.14141414141414099</c:v>
                </c:pt>
                <c:pt idx="15">
                  <c:v>0.15151515151515199</c:v>
                </c:pt>
                <c:pt idx="16">
                  <c:v>0.16161616161616199</c:v>
                </c:pt>
                <c:pt idx="17">
                  <c:v>0.17171717171717199</c:v>
                </c:pt>
                <c:pt idx="18">
                  <c:v>0.18181818181818199</c:v>
                </c:pt>
                <c:pt idx="19">
                  <c:v>0.19191919191919199</c:v>
                </c:pt>
                <c:pt idx="20">
                  <c:v>0.20202020202020199</c:v>
                </c:pt>
                <c:pt idx="21">
                  <c:v>0.21212121212121199</c:v>
                </c:pt>
                <c:pt idx="22">
                  <c:v>0.22222222222222199</c:v>
                </c:pt>
                <c:pt idx="23">
                  <c:v>0.23232323232323199</c:v>
                </c:pt>
                <c:pt idx="24">
                  <c:v>0.24242424242424199</c:v>
                </c:pt>
                <c:pt idx="25">
                  <c:v>0.25252525252525299</c:v>
                </c:pt>
                <c:pt idx="26">
                  <c:v>0.26262626262626299</c:v>
                </c:pt>
                <c:pt idx="27">
                  <c:v>0.27272727272727298</c:v>
                </c:pt>
                <c:pt idx="28">
                  <c:v>0.28282828282828298</c:v>
                </c:pt>
                <c:pt idx="29">
                  <c:v>0.29292929292929298</c:v>
                </c:pt>
                <c:pt idx="30">
                  <c:v>0.30303030303030298</c:v>
                </c:pt>
                <c:pt idx="31">
                  <c:v>0.31313131313131298</c:v>
                </c:pt>
                <c:pt idx="32">
                  <c:v>0.32323232323232298</c:v>
                </c:pt>
                <c:pt idx="33">
                  <c:v>0.33333333333333298</c:v>
                </c:pt>
                <c:pt idx="34">
                  <c:v>0.34343434343434298</c:v>
                </c:pt>
                <c:pt idx="35">
                  <c:v>0.35353535353535398</c:v>
                </c:pt>
                <c:pt idx="36">
                  <c:v>0.36363636363636398</c:v>
                </c:pt>
                <c:pt idx="37">
                  <c:v>0.37373737373737398</c:v>
                </c:pt>
                <c:pt idx="38">
                  <c:v>0.38383838383838398</c:v>
                </c:pt>
                <c:pt idx="39">
                  <c:v>0.39393939393939398</c:v>
                </c:pt>
                <c:pt idx="40">
                  <c:v>0.40404040404040398</c:v>
                </c:pt>
                <c:pt idx="41">
                  <c:v>0.41414141414141398</c:v>
                </c:pt>
                <c:pt idx="42">
                  <c:v>0.42424242424242398</c:v>
                </c:pt>
                <c:pt idx="43">
                  <c:v>0.43434343434343398</c:v>
                </c:pt>
                <c:pt idx="44">
                  <c:v>0.44444444444444398</c:v>
                </c:pt>
                <c:pt idx="45">
                  <c:v>0.45454545454545497</c:v>
                </c:pt>
                <c:pt idx="46">
                  <c:v>0.46464646464646497</c:v>
                </c:pt>
                <c:pt idx="47">
                  <c:v>0.47474747474747497</c:v>
                </c:pt>
                <c:pt idx="48">
                  <c:v>0.48484848484848497</c:v>
                </c:pt>
                <c:pt idx="49">
                  <c:v>0.49494949494949497</c:v>
                </c:pt>
                <c:pt idx="50">
                  <c:v>0.50505050505050497</c:v>
                </c:pt>
                <c:pt idx="51">
                  <c:v>0.51515151515151503</c:v>
                </c:pt>
                <c:pt idx="52">
                  <c:v>0.52525252525252497</c:v>
                </c:pt>
                <c:pt idx="53">
                  <c:v>0.53535353535353503</c:v>
                </c:pt>
                <c:pt idx="54">
                  <c:v>0.54545454545454497</c:v>
                </c:pt>
                <c:pt idx="55">
                  <c:v>0.55555555555555602</c:v>
                </c:pt>
                <c:pt idx="56">
                  <c:v>0.56565656565656597</c:v>
                </c:pt>
                <c:pt idx="57">
                  <c:v>0.57575757575757602</c:v>
                </c:pt>
                <c:pt idx="58">
                  <c:v>0.58585858585858597</c:v>
                </c:pt>
                <c:pt idx="59">
                  <c:v>0.59595959595959602</c:v>
                </c:pt>
                <c:pt idx="60">
                  <c:v>0.60606060606060597</c:v>
                </c:pt>
                <c:pt idx="61">
                  <c:v>0.61616161616161602</c:v>
                </c:pt>
                <c:pt idx="62">
                  <c:v>0.62626262626262597</c:v>
                </c:pt>
                <c:pt idx="63">
                  <c:v>0.63636363636363602</c:v>
                </c:pt>
                <c:pt idx="64">
                  <c:v>0.64646464646464696</c:v>
                </c:pt>
                <c:pt idx="65">
                  <c:v>0.65656565656565702</c:v>
                </c:pt>
                <c:pt idx="66">
                  <c:v>0.66666666666666696</c:v>
                </c:pt>
                <c:pt idx="67">
                  <c:v>0.67676767676767702</c:v>
                </c:pt>
                <c:pt idx="68">
                  <c:v>0.68686868686868696</c:v>
                </c:pt>
                <c:pt idx="69">
                  <c:v>0.69696969696969702</c:v>
                </c:pt>
                <c:pt idx="70">
                  <c:v>0.70707070707070696</c:v>
                </c:pt>
                <c:pt idx="71">
                  <c:v>0.71717171717171702</c:v>
                </c:pt>
                <c:pt idx="72">
                  <c:v>0.72727272727272696</c:v>
                </c:pt>
                <c:pt idx="73">
                  <c:v>0.73737373737373701</c:v>
                </c:pt>
                <c:pt idx="74">
                  <c:v>0.74747474747474796</c:v>
                </c:pt>
                <c:pt idx="75">
                  <c:v>0.75757575757575801</c:v>
                </c:pt>
                <c:pt idx="76">
                  <c:v>0.76767676767676796</c:v>
                </c:pt>
                <c:pt idx="77">
                  <c:v>0.77777777777777801</c:v>
                </c:pt>
                <c:pt idx="78">
                  <c:v>0.78787878787878796</c:v>
                </c:pt>
                <c:pt idx="79">
                  <c:v>0.79797979797979801</c:v>
                </c:pt>
                <c:pt idx="80">
                  <c:v>0.80808080808080796</c:v>
                </c:pt>
                <c:pt idx="81">
                  <c:v>0.81818181818181801</c:v>
                </c:pt>
                <c:pt idx="82">
                  <c:v>0.82828282828282795</c:v>
                </c:pt>
                <c:pt idx="83">
                  <c:v>0.83838383838383801</c:v>
                </c:pt>
                <c:pt idx="84">
                  <c:v>0.84848484848484895</c:v>
                </c:pt>
                <c:pt idx="85">
                  <c:v>0.85858585858585901</c:v>
                </c:pt>
                <c:pt idx="86">
                  <c:v>0.86868686868686895</c:v>
                </c:pt>
                <c:pt idx="87">
                  <c:v>0.87878787878787901</c:v>
                </c:pt>
                <c:pt idx="88">
                  <c:v>0.88888888888888895</c:v>
                </c:pt>
                <c:pt idx="89">
                  <c:v>0.89898989898989901</c:v>
                </c:pt>
                <c:pt idx="90">
                  <c:v>0.90909090909090895</c:v>
                </c:pt>
                <c:pt idx="91">
                  <c:v>0.919191919191919</c:v>
                </c:pt>
                <c:pt idx="92">
                  <c:v>0.92929292929292895</c:v>
                </c:pt>
                <c:pt idx="93">
                  <c:v>0.939393939393939</c:v>
                </c:pt>
                <c:pt idx="94">
                  <c:v>0.94949494949494995</c:v>
                </c:pt>
                <c:pt idx="95">
                  <c:v>0.95959595959596</c:v>
                </c:pt>
                <c:pt idx="96">
                  <c:v>0.96969696969696995</c:v>
                </c:pt>
                <c:pt idx="97">
                  <c:v>0.97979797979798</c:v>
                </c:pt>
                <c:pt idx="98">
                  <c:v>0.98989898989898994</c:v>
                </c:pt>
                <c:pt idx="99">
                  <c:v>1</c:v>
                </c:pt>
              </c:numCache>
            </c:numRef>
          </c:xVal>
          <c:yVal>
            <c:numRef>
              <c:f>'BDS vs BDS'!$AI$2:$AI$101</c:f>
              <c:numCache>
                <c:formatCode>0.00</c:formatCode>
                <c:ptCount val="100"/>
                <c:pt idx="0">
                  <c:v>-36.66152188132844</c:v>
                </c:pt>
                <c:pt idx="1">
                  <c:v>-36.66152188132844</c:v>
                </c:pt>
                <c:pt idx="2">
                  <c:v>-49.670527368753255</c:v>
                </c:pt>
                <c:pt idx="3">
                  <c:v>-66.355053721953368</c:v>
                </c:pt>
                <c:pt idx="4">
                  <c:v>-82.916926455241537</c:v>
                </c:pt>
                <c:pt idx="5">
                  <c:v>-81.12939943695153</c:v>
                </c:pt>
                <c:pt idx="6">
                  <c:v>-80.101578634815155</c:v>
                </c:pt>
                <c:pt idx="7">
                  <c:v>-87.192882869776554</c:v>
                </c:pt>
                <c:pt idx="8">
                  <c:v>-94.458044369753225</c:v>
                </c:pt>
                <c:pt idx="9">
                  <c:v>-99.943478407146813</c:v>
                </c:pt>
                <c:pt idx="10">
                  <c:v>-102.89504945525493</c:v>
                </c:pt>
                <c:pt idx="11">
                  <c:v>-104.58690071634317</c:v>
                </c:pt>
                <c:pt idx="12">
                  <c:v>-106.05124091055143</c:v>
                </c:pt>
                <c:pt idx="13">
                  <c:v>-109.20621844200343</c:v>
                </c:pt>
                <c:pt idx="14">
                  <c:v>-113.51017930850003</c:v>
                </c:pt>
                <c:pt idx="15">
                  <c:v>-121.66929639108503</c:v>
                </c:pt>
                <c:pt idx="16">
                  <c:v>-120.73934441892993</c:v>
                </c:pt>
                <c:pt idx="17">
                  <c:v>-120.0191896644335</c:v>
                </c:pt>
                <c:pt idx="18">
                  <c:v>-127.10539885879655</c:v>
                </c:pt>
                <c:pt idx="19">
                  <c:v>-131.51704279210674</c:v>
                </c:pt>
                <c:pt idx="20">
                  <c:v>-135.39908688906485</c:v>
                </c:pt>
                <c:pt idx="21">
                  <c:v>-141.24448461891348</c:v>
                </c:pt>
                <c:pt idx="22">
                  <c:v>-149.01235250034347</c:v>
                </c:pt>
                <c:pt idx="23">
                  <c:v>-145.88905460442004</c:v>
                </c:pt>
                <c:pt idx="24">
                  <c:v>-149.33626089814845</c:v>
                </c:pt>
                <c:pt idx="25">
                  <c:v>-151.43067715095663</c:v>
                </c:pt>
                <c:pt idx="26">
                  <c:v>-148.02280375338319</c:v>
                </c:pt>
                <c:pt idx="27">
                  <c:v>-151.47827662753332</c:v>
                </c:pt>
                <c:pt idx="28">
                  <c:v>-156.96732263109016</c:v>
                </c:pt>
                <c:pt idx="29">
                  <c:v>-158.58418059664496</c:v>
                </c:pt>
                <c:pt idx="30">
                  <c:v>-165.00141042320331</c:v>
                </c:pt>
                <c:pt idx="31">
                  <c:v>-183.2899642069284</c:v>
                </c:pt>
                <c:pt idx="32">
                  <c:v>-202.3882568693399</c:v>
                </c:pt>
                <c:pt idx="33">
                  <c:v>-209.77880698245178</c:v>
                </c:pt>
                <c:pt idx="34">
                  <c:v>-207.89146500778497</c:v>
                </c:pt>
                <c:pt idx="35">
                  <c:v>-200.4710170165315</c:v>
                </c:pt>
                <c:pt idx="36">
                  <c:v>-197.7099819107334</c:v>
                </c:pt>
                <c:pt idx="37">
                  <c:v>-187.48635082022179</c:v>
                </c:pt>
                <c:pt idx="38">
                  <c:v>-175.59178279023854</c:v>
                </c:pt>
                <c:pt idx="39">
                  <c:v>-142.90296960322166</c:v>
                </c:pt>
                <c:pt idx="40">
                  <c:v>-58.908636441703038</c:v>
                </c:pt>
                <c:pt idx="41">
                  <c:v>8.3768646682767667</c:v>
                </c:pt>
                <c:pt idx="42">
                  <c:v>34.34652386042012</c:v>
                </c:pt>
                <c:pt idx="43">
                  <c:v>53.545168503876766</c:v>
                </c:pt>
                <c:pt idx="44">
                  <c:v>86.053667785618245</c:v>
                </c:pt>
                <c:pt idx="45">
                  <c:v>76.646411967276435</c:v>
                </c:pt>
                <c:pt idx="46">
                  <c:v>45.396448020031585</c:v>
                </c:pt>
                <c:pt idx="47">
                  <c:v>45.704494697533391</c:v>
                </c:pt>
                <c:pt idx="48">
                  <c:v>29.711837850375105</c:v>
                </c:pt>
                <c:pt idx="49">
                  <c:v>63.314801569289784</c:v>
                </c:pt>
                <c:pt idx="50">
                  <c:v>-28.808217665663278</c:v>
                </c:pt>
                <c:pt idx="51">
                  <c:v>-52.247794577546529</c:v>
                </c:pt>
                <c:pt idx="52">
                  <c:v>-15.645328437503395</c:v>
                </c:pt>
                <c:pt idx="53">
                  <c:v>-20.737484019991598</c:v>
                </c:pt>
                <c:pt idx="54">
                  <c:v>31.477339924331545</c:v>
                </c:pt>
                <c:pt idx="55">
                  <c:v>39.915388573846712</c:v>
                </c:pt>
                <c:pt idx="56">
                  <c:v>55.174481572006016</c:v>
                </c:pt>
                <c:pt idx="57">
                  <c:v>53.302773518684489</c:v>
                </c:pt>
                <c:pt idx="58">
                  <c:v>35.334531605618167</c:v>
                </c:pt>
                <c:pt idx="59">
                  <c:v>20.622875533566003</c:v>
                </c:pt>
                <c:pt idx="60">
                  <c:v>-0.69173182821634782</c:v>
                </c:pt>
                <c:pt idx="61">
                  <c:v>-25.053164186223171</c:v>
                </c:pt>
                <c:pt idx="62">
                  <c:v>-49.627091812354138</c:v>
                </c:pt>
                <c:pt idx="63">
                  <c:v>-36.911676029840464</c:v>
                </c:pt>
                <c:pt idx="64">
                  <c:v>-16.185102413140044</c:v>
                </c:pt>
                <c:pt idx="65">
                  <c:v>-14.897634087790266</c:v>
                </c:pt>
                <c:pt idx="66">
                  <c:v>-22.790409414745</c:v>
                </c:pt>
                <c:pt idx="67">
                  <c:v>-15.618955907160398</c:v>
                </c:pt>
                <c:pt idx="68">
                  <c:v>-23.23749977399757</c:v>
                </c:pt>
                <c:pt idx="69">
                  <c:v>-33.898179016963809</c:v>
                </c:pt>
                <c:pt idx="70">
                  <c:v>-33.439778933445382</c:v>
                </c:pt>
                <c:pt idx="71">
                  <c:v>-30.564387924708058</c:v>
                </c:pt>
                <c:pt idx="72">
                  <c:v>-21.450930852860438</c:v>
                </c:pt>
                <c:pt idx="73">
                  <c:v>-22.53368393059327</c:v>
                </c:pt>
                <c:pt idx="74">
                  <c:v>-22.977308588448409</c:v>
                </c:pt>
                <c:pt idx="75">
                  <c:v>-21.387076424643396</c:v>
                </c:pt>
                <c:pt idx="76">
                  <c:v>-15.757474035021914</c:v>
                </c:pt>
                <c:pt idx="77">
                  <c:v>-12.989117975108343</c:v>
                </c:pt>
                <c:pt idx="78">
                  <c:v>-19.247871468928224</c:v>
                </c:pt>
                <c:pt idx="79">
                  <c:v>-22.720781723294749</c:v>
                </c:pt>
                <c:pt idx="80">
                  <c:v>-14.921605237201902</c:v>
                </c:pt>
                <c:pt idx="81">
                  <c:v>-4.8029758495528085</c:v>
                </c:pt>
                <c:pt idx="82">
                  <c:v>-11.02927349472418</c:v>
                </c:pt>
                <c:pt idx="83">
                  <c:v>-13.319200229639364</c:v>
                </c:pt>
                <c:pt idx="84">
                  <c:v>-12.211079485013443</c:v>
                </c:pt>
                <c:pt idx="85">
                  <c:v>-16.799874467243058</c:v>
                </c:pt>
                <c:pt idx="86">
                  <c:v>-14.977558328519422</c:v>
                </c:pt>
                <c:pt idx="87">
                  <c:v>7.3810922994556449</c:v>
                </c:pt>
                <c:pt idx="88">
                  <c:v>-8.1974946048994752</c:v>
                </c:pt>
                <c:pt idx="89">
                  <c:v>-24.641799190042661</c:v>
                </c:pt>
                <c:pt idx="90">
                  <c:v>-7.5289581994575201</c:v>
                </c:pt>
                <c:pt idx="91">
                  <c:v>13.339274138224937</c:v>
                </c:pt>
                <c:pt idx="92">
                  <c:v>40.00527637435539</c:v>
                </c:pt>
                <c:pt idx="93">
                  <c:v>44.357159678820153</c:v>
                </c:pt>
                <c:pt idx="94">
                  <c:v>46.084547656660106</c:v>
                </c:pt>
                <c:pt idx="95">
                  <c:v>18.394474351771578</c:v>
                </c:pt>
                <c:pt idx="96">
                  <c:v>-8.949878771513113</c:v>
                </c:pt>
                <c:pt idx="97">
                  <c:v>-49.331744087566676</c:v>
                </c:pt>
                <c:pt idx="98">
                  <c:v>-51.961707197821625</c:v>
                </c:pt>
                <c:pt idx="99">
                  <c:v>-51.961707197821625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1E-46A7-A132-1B1D29D32A07}"/>
            </c:ext>
          </c:extLst>
        </c:ser>
        <c:ser>
          <c:idx val="4"/>
          <c:order val="4"/>
          <c:tx>
            <c:strRef>
              <c:f>'BDS vs BDS'!$N$1</c:f>
              <c:strCache>
                <c:ptCount val="1"/>
                <c:pt idx="0">
                  <c:v>U03 diff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1">
                  <a:alpha val="5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'BDS vs BDS'!$A$2:$A$101</c:f>
              <c:numCache>
                <c:formatCode>0.0</c:formatCode>
                <c:ptCount val="100"/>
                <c:pt idx="0">
                  <c:v>0</c:v>
                </c:pt>
                <c:pt idx="1">
                  <c:v>1.01010101010101E-2</c:v>
                </c:pt>
                <c:pt idx="2">
                  <c:v>2.02020202020202E-2</c:v>
                </c:pt>
                <c:pt idx="3">
                  <c:v>3.03030303030303E-2</c:v>
                </c:pt>
                <c:pt idx="4">
                  <c:v>4.0404040404040401E-2</c:v>
                </c:pt>
                <c:pt idx="5">
                  <c:v>5.0505050505050497E-2</c:v>
                </c:pt>
                <c:pt idx="6">
                  <c:v>6.0606060606060601E-2</c:v>
                </c:pt>
                <c:pt idx="7">
                  <c:v>7.0707070707070704E-2</c:v>
                </c:pt>
                <c:pt idx="8">
                  <c:v>8.0808080808080801E-2</c:v>
                </c:pt>
                <c:pt idx="9">
                  <c:v>9.0909090909090898E-2</c:v>
                </c:pt>
                <c:pt idx="10">
                  <c:v>0.10101010101010099</c:v>
                </c:pt>
                <c:pt idx="11">
                  <c:v>0.11111111111111099</c:v>
                </c:pt>
                <c:pt idx="12">
                  <c:v>0.12121212121212099</c:v>
                </c:pt>
                <c:pt idx="13">
                  <c:v>0.13131313131313099</c:v>
                </c:pt>
                <c:pt idx="14">
                  <c:v>0.14141414141414099</c:v>
                </c:pt>
                <c:pt idx="15">
                  <c:v>0.15151515151515199</c:v>
                </c:pt>
                <c:pt idx="16">
                  <c:v>0.16161616161616199</c:v>
                </c:pt>
                <c:pt idx="17">
                  <c:v>0.17171717171717199</c:v>
                </c:pt>
                <c:pt idx="18">
                  <c:v>0.18181818181818199</c:v>
                </c:pt>
                <c:pt idx="19">
                  <c:v>0.19191919191919199</c:v>
                </c:pt>
                <c:pt idx="20">
                  <c:v>0.20202020202020199</c:v>
                </c:pt>
                <c:pt idx="21">
                  <c:v>0.21212121212121199</c:v>
                </c:pt>
                <c:pt idx="22">
                  <c:v>0.22222222222222199</c:v>
                </c:pt>
                <c:pt idx="23">
                  <c:v>0.23232323232323199</c:v>
                </c:pt>
                <c:pt idx="24">
                  <c:v>0.24242424242424199</c:v>
                </c:pt>
                <c:pt idx="25">
                  <c:v>0.25252525252525299</c:v>
                </c:pt>
                <c:pt idx="26">
                  <c:v>0.26262626262626299</c:v>
                </c:pt>
                <c:pt idx="27">
                  <c:v>0.27272727272727298</c:v>
                </c:pt>
                <c:pt idx="28">
                  <c:v>0.28282828282828298</c:v>
                </c:pt>
                <c:pt idx="29">
                  <c:v>0.29292929292929298</c:v>
                </c:pt>
                <c:pt idx="30">
                  <c:v>0.30303030303030298</c:v>
                </c:pt>
                <c:pt idx="31">
                  <c:v>0.31313131313131298</c:v>
                </c:pt>
                <c:pt idx="32">
                  <c:v>0.32323232323232298</c:v>
                </c:pt>
                <c:pt idx="33">
                  <c:v>0.33333333333333298</c:v>
                </c:pt>
                <c:pt idx="34">
                  <c:v>0.34343434343434298</c:v>
                </c:pt>
                <c:pt idx="35">
                  <c:v>0.35353535353535398</c:v>
                </c:pt>
                <c:pt idx="36">
                  <c:v>0.36363636363636398</c:v>
                </c:pt>
                <c:pt idx="37">
                  <c:v>0.37373737373737398</c:v>
                </c:pt>
                <c:pt idx="38">
                  <c:v>0.38383838383838398</c:v>
                </c:pt>
                <c:pt idx="39">
                  <c:v>0.39393939393939398</c:v>
                </c:pt>
                <c:pt idx="40">
                  <c:v>0.40404040404040398</c:v>
                </c:pt>
                <c:pt idx="41">
                  <c:v>0.41414141414141398</c:v>
                </c:pt>
                <c:pt idx="42">
                  <c:v>0.42424242424242398</c:v>
                </c:pt>
                <c:pt idx="43">
                  <c:v>0.43434343434343398</c:v>
                </c:pt>
                <c:pt idx="44">
                  <c:v>0.44444444444444398</c:v>
                </c:pt>
                <c:pt idx="45">
                  <c:v>0.45454545454545497</c:v>
                </c:pt>
                <c:pt idx="46">
                  <c:v>0.46464646464646497</c:v>
                </c:pt>
                <c:pt idx="47">
                  <c:v>0.47474747474747497</c:v>
                </c:pt>
                <c:pt idx="48">
                  <c:v>0.48484848484848497</c:v>
                </c:pt>
                <c:pt idx="49">
                  <c:v>0.49494949494949497</c:v>
                </c:pt>
                <c:pt idx="50">
                  <c:v>0.50505050505050497</c:v>
                </c:pt>
                <c:pt idx="51">
                  <c:v>0.51515151515151503</c:v>
                </c:pt>
                <c:pt idx="52">
                  <c:v>0.52525252525252497</c:v>
                </c:pt>
                <c:pt idx="53">
                  <c:v>0.53535353535353503</c:v>
                </c:pt>
                <c:pt idx="54">
                  <c:v>0.54545454545454497</c:v>
                </c:pt>
                <c:pt idx="55">
                  <c:v>0.55555555555555602</c:v>
                </c:pt>
                <c:pt idx="56">
                  <c:v>0.56565656565656597</c:v>
                </c:pt>
                <c:pt idx="57">
                  <c:v>0.57575757575757602</c:v>
                </c:pt>
                <c:pt idx="58">
                  <c:v>0.58585858585858597</c:v>
                </c:pt>
                <c:pt idx="59">
                  <c:v>0.59595959595959602</c:v>
                </c:pt>
                <c:pt idx="60">
                  <c:v>0.60606060606060597</c:v>
                </c:pt>
                <c:pt idx="61">
                  <c:v>0.61616161616161602</c:v>
                </c:pt>
                <c:pt idx="62">
                  <c:v>0.62626262626262597</c:v>
                </c:pt>
                <c:pt idx="63">
                  <c:v>0.63636363636363602</c:v>
                </c:pt>
                <c:pt idx="64">
                  <c:v>0.64646464646464696</c:v>
                </c:pt>
                <c:pt idx="65">
                  <c:v>0.65656565656565702</c:v>
                </c:pt>
                <c:pt idx="66">
                  <c:v>0.66666666666666696</c:v>
                </c:pt>
                <c:pt idx="67">
                  <c:v>0.67676767676767702</c:v>
                </c:pt>
                <c:pt idx="68">
                  <c:v>0.68686868686868696</c:v>
                </c:pt>
                <c:pt idx="69">
                  <c:v>0.69696969696969702</c:v>
                </c:pt>
                <c:pt idx="70">
                  <c:v>0.70707070707070696</c:v>
                </c:pt>
                <c:pt idx="71">
                  <c:v>0.71717171717171702</c:v>
                </c:pt>
                <c:pt idx="72">
                  <c:v>0.72727272727272696</c:v>
                </c:pt>
                <c:pt idx="73">
                  <c:v>0.73737373737373701</c:v>
                </c:pt>
                <c:pt idx="74">
                  <c:v>0.74747474747474796</c:v>
                </c:pt>
                <c:pt idx="75">
                  <c:v>0.75757575757575801</c:v>
                </c:pt>
                <c:pt idx="76">
                  <c:v>0.76767676767676796</c:v>
                </c:pt>
                <c:pt idx="77">
                  <c:v>0.77777777777777801</c:v>
                </c:pt>
                <c:pt idx="78">
                  <c:v>0.78787878787878796</c:v>
                </c:pt>
                <c:pt idx="79">
                  <c:v>0.79797979797979801</c:v>
                </c:pt>
                <c:pt idx="80">
                  <c:v>0.80808080808080796</c:v>
                </c:pt>
                <c:pt idx="81">
                  <c:v>0.81818181818181801</c:v>
                </c:pt>
                <c:pt idx="82">
                  <c:v>0.82828282828282795</c:v>
                </c:pt>
                <c:pt idx="83">
                  <c:v>0.83838383838383801</c:v>
                </c:pt>
                <c:pt idx="84">
                  <c:v>0.84848484848484895</c:v>
                </c:pt>
                <c:pt idx="85">
                  <c:v>0.85858585858585901</c:v>
                </c:pt>
                <c:pt idx="86">
                  <c:v>0.86868686868686895</c:v>
                </c:pt>
                <c:pt idx="87">
                  <c:v>0.87878787878787901</c:v>
                </c:pt>
                <c:pt idx="88">
                  <c:v>0.88888888888888895</c:v>
                </c:pt>
                <c:pt idx="89">
                  <c:v>0.89898989898989901</c:v>
                </c:pt>
                <c:pt idx="90">
                  <c:v>0.90909090909090895</c:v>
                </c:pt>
                <c:pt idx="91">
                  <c:v>0.919191919191919</c:v>
                </c:pt>
                <c:pt idx="92">
                  <c:v>0.92929292929292895</c:v>
                </c:pt>
                <c:pt idx="93">
                  <c:v>0.939393939393939</c:v>
                </c:pt>
                <c:pt idx="94">
                  <c:v>0.94949494949494995</c:v>
                </c:pt>
                <c:pt idx="95">
                  <c:v>0.95959595959596</c:v>
                </c:pt>
                <c:pt idx="96">
                  <c:v>0.96969696969696995</c:v>
                </c:pt>
                <c:pt idx="97">
                  <c:v>0.97979797979798</c:v>
                </c:pt>
                <c:pt idx="98">
                  <c:v>0.98989898989898994</c:v>
                </c:pt>
                <c:pt idx="99">
                  <c:v>1</c:v>
                </c:pt>
              </c:numCache>
            </c:numRef>
          </c:xVal>
          <c:yVal>
            <c:numRef>
              <c:f>'BDS vs BDS'!$AJ$2:$AJ$101</c:f>
              <c:numCache>
                <c:formatCode>0.00</c:formatCode>
                <c:ptCount val="100"/>
                <c:pt idx="0">
                  <c:v>4.9764265872015585</c:v>
                </c:pt>
                <c:pt idx="1">
                  <c:v>4.9764265872015585</c:v>
                </c:pt>
                <c:pt idx="2">
                  <c:v>-7.3268085992233409</c:v>
                </c:pt>
                <c:pt idx="3">
                  <c:v>9.1866487695067462</c:v>
                </c:pt>
                <c:pt idx="4">
                  <c:v>8.2941553840284996</c:v>
                </c:pt>
                <c:pt idx="5">
                  <c:v>12.163290381928391</c:v>
                </c:pt>
                <c:pt idx="6">
                  <c:v>11.538926497414877</c:v>
                </c:pt>
                <c:pt idx="7">
                  <c:v>15.384374016673519</c:v>
                </c:pt>
                <c:pt idx="8">
                  <c:v>18.325753829326686</c:v>
                </c:pt>
                <c:pt idx="9">
                  <c:v>24.009748603613161</c:v>
                </c:pt>
                <c:pt idx="10">
                  <c:v>26.352336195025146</c:v>
                </c:pt>
                <c:pt idx="11">
                  <c:v>28.461125868676845</c:v>
                </c:pt>
                <c:pt idx="12">
                  <c:v>30.365873448368575</c:v>
                </c:pt>
                <c:pt idx="13">
                  <c:v>31.274977748776564</c:v>
                </c:pt>
                <c:pt idx="14">
                  <c:v>30.082447727199906</c:v>
                </c:pt>
                <c:pt idx="15">
                  <c:v>30.283801460815084</c:v>
                </c:pt>
                <c:pt idx="16">
                  <c:v>29.769170006840113</c:v>
                </c:pt>
                <c:pt idx="17">
                  <c:v>29.506362410846577</c:v>
                </c:pt>
                <c:pt idx="18">
                  <c:v>26.793172557403523</c:v>
                </c:pt>
                <c:pt idx="19">
                  <c:v>23.668621591773217</c:v>
                </c:pt>
                <c:pt idx="20">
                  <c:v>20.37379627430505</c:v>
                </c:pt>
                <c:pt idx="21">
                  <c:v>20.000859158666572</c:v>
                </c:pt>
                <c:pt idx="22">
                  <c:v>19.398022860876608</c:v>
                </c:pt>
                <c:pt idx="23">
                  <c:v>19.145717991430047</c:v>
                </c:pt>
                <c:pt idx="24">
                  <c:v>19.663862945491474</c:v>
                </c:pt>
                <c:pt idx="25">
                  <c:v>17.821597636743263</c:v>
                </c:pt>
                <c:pt idx="26">
                  <c:v>22.283370368856822</c:v>
                </c:pt>
                <c:pt idx="27">
                  <c:v>32.7094629689866</c:v>
                </c:pt>
                <c:pt idx="28">
                  <c:v>38.392811506329735</c:v>
                </c:pt>
                <c:pt idx="29">
                  <c:v>43.973335040255051</c:v>
                </c:pt>
                <c:pt idx="30">
                  <c:v>40.928285988916741</c:v>
                </c:pt>
                <c:pt idx="31">
                  <c:v>40.959669650421574</c:v>
                </c:pt>
                <c:pt idx="32">
                  <c:v>34.823772303160013</c:v>
                </c:pt>
                <c:pt idx="33">
                  <c:v>30.481084888948317</c:v>
                </c:pt>
                <c:pt idx="34">
                  <c:v>32.561848864335161</c:v>
                </c:pt>
                <c:pt idx="35">
                  <c:v>41.161334004838409</c:v>
                </c:pt>
                <c:pt idx="36">
                  <c:v>55.269142807686649</c:v>
                </c:pt>
                <c:pt idx="37">
                  <c:v>59.553476034158393</c:v>
                </c:pt>
                <c:pt idx="38">
                  <c:v>54.284191166911341</c:v>
                </c:pt>
                <c:pt idx="39">
                  <c:v>50.333582801228204</c:v>
                </c:pt>
                <c:pt idx="40">
                  <c:v>20.974024077216882</c:v>
                </c:pt>
                <c:pt idx="41">
                  <c:v>14.286344835166801</c:v>
                </c:pt>
                <c:pt idx="42">
                  <c:v>20.667625790050124</c:v>
                </c:pt>
                <c:pt idx="43">
                  <c:v>13.872272821336765</c:v>
                </c:pt>
                <c:pt idx="44">
                  <c:v>-10.840440785161718</c:v>
                </c:pt>
                <c:pt idx="45">
                  <c:v>-25.909170347823419</c:v>
                </c:pt>
                <c:pt idx="46">
                  <c:v>-31.89951830183827</c:v>
                </c:pt>
                <c:pt idx="47">
                  <c:v>-72.06870297112664</c:v>
                </c:pt>
                <c:pt idx="48">
                  <c:v>-105.51101004616498</c:v>
                </c:pt>
                <c:pt idx="49">
                  <c:v>-85.830561743230191</c:v>
                </c:pt>
                <c:pt idx="50">
                  <c:v>25.992311817256677</c:v>
                </c:pt>
                <c:pt idx="51">
                  <c:v>3.659645797233452</c:v>
                </c:pt>
                <c:pt idx="52">
                  <c:v>-78.392949942943233</c:v>
                </c:pt>
                <c:pt idx="53">
                  <c:v>-91.800875268511618</c:v>
                </c:pt>
                <c:pt idx="54">
                  <c:v>-85.522091173458421</c:v>
                </c:pt>
                <c:pt idx="55">
                  <c:v>-69.008887240023341</c:v>
                </c:pt>
                <c:pt idx="56">
                  <c:v>-45.641899388974025</c:v>
                </c:pt>
                <c:pt idx="57">
                  <c:v>-26.53597429929539</c:v>
                </c:pt>
                <c:pt idx="58">
                  <c:v>12.169729797868285</c:v>
                </c:pt>
                <c:pt idx="59">
                  <c:v>7.2519975279058144</c:v>
                </c:pt>
                <c:pt idx="60">
                  <c:v>10.308575054563562</c:v>
                </c:pt>
                <c:pt idx="61">
                  <c:v>28.191818600493775</c:v>
                </c:pt>
                <c:pt idx="62">
                  <c:v>32.341175661908778</c:v>
                </c:pt>
                <c:pt idx="63">
                  <c:v>21.441873054600478</c:v>
                </c:pt>
                <c:pt idx="64">
                  <c:v>11.47234207064696</c:v>
                </c:pt>
                <c:pt idx="65">
                  <c:v>12.318131672050754</c:v>
                </c:pt>
                <c:pt idx="66">
                  <c:v>7.8636771427439953</c:v>
                </c:pt>
                <c:pt idx="67">
                  <c:v>5.2151486640796065</c:v>
                </c:pt>
                <c:pt idx="68">
                  <c:v>18.119356564151417</c:v>
                </c:pt>
                <c:pt idx="69">
                  <c:v>33.278506642540151</c:v>
                </c:pt>
                <c:pt idx="70">
                  <c:v>31.645237975091504</c:v>
                </c:pt>
                <c:pt idx="71">
                  <c:v>10.936073095139818</c:v>
                </c:pt>
                <c:pt idx="72">
                  <c:v>-18.769681494048427</c:v>
                </c:pt>
                <c:pt idx="73">
                  <c:v>-32.049254548946237</c:v>
                </c:pt>
                <c:pt idx="74">
                  <c:v>-12.831035014544454</c:v>
                </c:pt>
                <c:pt idx="75">
                  <c:v>1.4214720851946367</c:v>
                </c:pt>
                <c:pt idx="76">
                  <c:v>-19.301469480660899</c:v>
                </c:pt>
                <c:pt idx="77">
                  <c:v>-6.6316560083805598E-3</c:v>
                </c:pt>
                <c:pt idx="78">
                  <c:v>23.604153706469901</c:v>
                </c:pt>
                <c:pt idx="79">
                  <c:v>32.238642611182172</c:v>
                </c:pt>
                <c:pt idx="80">
                  <c:v>59.586775670118072</c:v>
                </c:pt>
                <c:pt idx="81">
                  <c:v>44.727971915417243</c:v>
                </c:pt>
                <c:pt idx="82">
                  <c:v>35.324747101315893</c:v>
                </c:pt>
                <c:pt idx="83">
                  <c:v>33.018432372060602</c:v>
                </c:pt>
                <c:pt idx="84">
                  <c:v>29.369715201215627</c:v>
                </c:pt>
                <c:pt idx="85">
                  <c:v>24.24398284648089</c:v>
                </c:pt>
                <c:pt idx="86">
                  <c:v>18.307736963791513</c:v>
                </c:pt>
                <c:pt idx="87">
                  <c:v>-2.9019985619843283</c:v>
                </c:pt>
                <c:pt idx="88">
                  <c:v>-10.015267790420467</c:v>
                </c:pt>
                <c:pt idx="89">
                  <c:v>-6.9258588262766807</c:v>
                </c:pt>
                <c:pt idx="90">
                  <c:v>-22.230382943239533</c:v>
                </c:pt>
                <c:pt idx="91">
                  <c:v>-25.274912097784977</c:v>
                </c:pt>
                <c:pt idx="92">
                  <c:v>-41.691732570176555</c:v>
                </c:pt>
                <c:pt idx="93">
                  <c:v>-48.309976809880823</c:v>
                </c:pt>
                <c:pt idx="94">
                  <c:v>-62.877608863629916</c:v>
                </c:pt>
                <c:pt idx="95">
                  <c:v>-64.532451753258329</c:v>
                </c:pt>
                <c:pt idx="96">
                  <c:v>-74.227619981723137</c:v>
                </c:pt>
                <c:pt idx="97">
                  <c:v>-82.897465913856763</c:v>
                </c:pt>
                <c:pt idx="98">
                  <c:v>-82.846119675891714</c:v>
                </c:pt>
                <c:pt idx="99">
                  <c:v>-82.846119675891714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1E-46A7-A132-1B1D29D32A07}"/>
            </c:ext>
          </c:extLst>
        </c:ser>
        <c:ser>
          <c:idx val="5"/>
          <c:order val="5"/>
          <c:tx>
            <c:strRef>
              <c:f>'BDS vs BDS'!$O$1</c:f>
              <c:strCache>
                <c:ptCount val="1"/>
                <c:pt idx="0">
                  <c:v>U04 diff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1">
                  <a:alpha val="5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'BDS vs BDS'!$A$2:$A$101</c:f>
              <c:numCache>
                <c:formatCode>0.0</c:formatCode>
                <c:ptCount val="100"/>
                <c:pt idx="0">
                  <c:v>0</c:v>
                </c:pt>
                <c:pt idx="1">
                  <c:v>1.01010101010101E-2</c:v>
                </c:pt>
                <c:pt idx="2">
                  <c:v>2.02020202020202E-2</c:v>
                </c:pt>
                <c:pt idx="3">
                  <c:v>3.03030303030303E-2</c:v>
                </c:pt>
                <c:pt idx="4">
                  <c:v>4.0404040404040401E-2</c:v>
                </c:pt>
                <c:pt idx="5">
                  <c:v>5.0505050505050497E-2</c:v>
                </c:pt>
                <c:pt idx="6">
                  <c:v>6.0606060606060601E-2</c:v>
                </c:pt>
                <c:pt idx="7">
                  <c:v>7.0707070707070704E-2</c:v>
                </c:pt>
                <c:pt idx="8">
                  <c:v>8.0808080808080801E-2</c:v>
                </c:pt>
                <c:pt idx="9">
                  <c:v>9.0909090909090898E-2</c:v>
                </c:pt>
                <c:pt idx="10">
                  <c:v>0.10101010101010099</c:v>
                </c:pt>
                <c:pt idx="11">
                  <c:v>0.11111111111111099</c:v>
                </c:pt>
                <c:pt idx="12">
                  <c:v>0.12121212121212099</c:v>
                </c:pt>
                <c:pt idx="13">
                  <c:v>0.13131313131313099</c:v>
                </c:pt>
                <c:pt idx="14">
                  <c:v>0.14141414141414099</c:v>
                </c:pt>
                <c:pt idx="15">
                  <c:v>0.15151515151515199</c:v>
                </c:pt>
                <c:pt idx="16">
                  <c:v>0.16161616161616199</c:v>
                </c:pt>
                <c:pt idx="17">
                  <c:v>0.17171717171717199</c:v>
                </c:pt>
                <c:pt idx="18">
                  <c:v>0.18181818181818199</c:v>
                </c:pt>
                <c:pt idx="19">
                  <c:v>0.19191919191919199</c:v>
                </c:pt>
                <c:pt idx="20">
                  <c:v>0.20202020202020199</c:v>
                </c:pt>
                <c:pt idx="21">
                  <c:v>0.21212121212121199</c:v>
                </c:pt>
                <c:pt idx="22">
                  <c:v>0.22222222222222199</c:v>
                </c:pt>
                <c:pt idx="23">
                  <c:v>0.23232323232323199</c:v>
                </c:pt>
                <c:pt idx="24">
                  <c:v>0.24242424242424199</c:v>
                </c:pt>
                <c:pt idx="25">
                  <c:v>0.25252525252525299</c:v>
                </c:pt>
                <c:pt idx="26">
                  <c:v>0.26262626262626299</c:v>
                </c:pt>
                <c:pt idx="27">
                  <c:v>0.27272727272727298</c:v>
                </c:pt>
                <c:pt idx="28">
                  <c:v>0.28282828282828298</c:v>
                </c:pt>
                <c:pt idx="29">
                  <c:v>0.29292929292929298</c:v>
                </c:pt>
                <c:pt idx="30">
                  <c:v>0.30303030303030298</c:v>
                </c:pt>
                <c:pt idx="31">
                  <c:v>0.31313131313131298</c:v>
                </c:pt>
                <c:pt idx="32">
                  <c:v>0.32323232323232298</c:v>
                </c:pt>
                <c:pt idx="33">
                  <c:v>0.33333333333333298</c:v>
                </c:pt>
                <c:pt idx="34">
                  <c:v>0.34343434343434298</c:v>
                </c:pt>
                <c:pt idx="35">
                  <c:v>0.35353535353535398</c:v>
                </c:pt>
                <c:pt idx="36">
                  <c:v>0.36363636363636398</c:v>
                </c:pt>
                <c:pt idx="37">
                  <c:v>0.37373737373737398</c:v>
                </c:pt>
                <c:pt idx="38">
                  <c:v>0.38383838383838398</c:v>
                </c:pt>
                <c:pt idx="39">
                  <c:v>0.39393939393939398</c:v>
                </c:pt>
                <c:pt idx="40">
                  <c:v>0.40404040404040398</c:v>
                </c:pt>
                <c:pt idx="41">
                  <c:v>0.41414141414141398</c:v>
                </c:pt>
                <c:pt idx="42">
                  <c:v>0.42424242424242398</c:v>
                </c:pt>
                <c:pt idx="43">
                  <c:v>0.43434343434343398</c:v>
                </c:pt>
                <c:pt idx="44">
                  <c:v>0.44444444444444398</c:v>
                </c:pt>
                <c:pt idx="45">
                  <c:v>0.45454545454545497</c:v>
                </c:pt>
                <c:pt idx="46">
                  <c:v>0.46464646464646497</c:v>
                </c:pt>
                <c:pt idx="47">
                  <c:v>0.47474747474747497</c:v>
                </c:pt>
                <c:pt idx="48">
                  <c:v>0.48484848484848497</c:v>
                </c:pt>
                <c:pt idx="49">
                  <c:v>0.49494949494949497</c:v>
                </c:pt>
                <c:pt idx="50">
                  <c:v>0.50505050505050497</c:v>
                </c:pt>
                <c:pt idx="51">
                  <c:v>0.51515151515151503</c:v>
                </c:pt>
                <c:pt idx="52">
                  <c:v>0.52525252525252497</c:v>
                </c:pt>
                <c:pt idx="53">
                  <c:v>0.53535353535353503</c:v>
                </c:pt>
                <c:pt idx="54">
                  <c:v>0.54545454545454497</c:v>
                </c:pt>
                <c:pt idx="55">
                  <c:v>0.55555555555555602</c:v>
                </c:pt>
                <c:pt idx="56">
                  <c:v>0.56565656565656597</c:v>
                </c:pt>
                <c:pt idx="57">
                  <c:v>0.57575757575757602</c:v>
                </c:pt>
                <c:pt idx="58">
                  <c:v>0.58585858585858597</c:v>
                </c:pt>
                <c:pt idx="59">
                  <c:v>0.59595959595959602</c:v>
                </c:pt>
                <c:pt idx="60">
                  <c:v>0.60606060606060597</c:v>
                </c:pt>
                <c:pt idx="61">
                  <c:v>0.61616161616161602</c:v>
                </c:pt>
                <c:pt idx="62">
                  <c:v>0.62626262626262597</c:v>
                </c:pt>
                <c:pt idx="63">
                  <c:v>0.63636363636363602</c:v>
                </c:pt>
                <c:pt idx="64">
                  <c:v>0.64646464646464696</c:v>
                </c:pt>
                <c:pt idx="65">
                  <c:v>0.65656565656565702</c:v>
                </c:pt>
                <c:pt idx="66">
                  <c:v>0.66666666666666696</c:v>
                </c:pt>
                <c:pt idx="67">
                  <c:v>0.67676767676767702</c:v>
                </c:pt>
                <c:pt idx="68">
                  <c:v>0.68686868686868696</c:v>
                </c:pt>
                <c:pt idx="69">
                  <c:v>0.69696969696969702</c:v>
                </c:pt>
                <c:pt idx="70">
                  <c:v>0.70707070707070696</c:v>
                </c:pt>
                <c:pt idx="71">
                  <c:v>0.71717171717171702</c:v>
                </c:pt>
                <c:pt idx="72">
                  <c:v>0.72727272727272696</c:v>
                </c:pt>
                <c:pt idx="73">
                  <c:v>0.73737373737373701</c:v>
                </c:pt>
                <c:pt idx="74">
                  <c:v>0.74747474747474796</c:v>
                </c:pt>
                <c:pt idx="75">
                  <c:v>0.75757575757575801</c:v>
                </c:pt>
                <c:pt idx="76">
                  <c:v>0.76767676767676796</c:v>
                </c:pt>
                <c:pt idx="77">
                  <c:v>0.77777777777777801</c:v>
                </c:pt>
                <c:pt idx="78">
                  <c:v>0.78787878787878796</c:v>
                </c:pt>
                <c:pt idx="79">
                  <c:v>0.79797979797979801</c:v>
                </c:pt>
                <c:pt idx="80">
                  <c:v>0.80808080808080796</c:v>
                </c:pt>
                <c:pt idx="81">
                  <c:v>0.81818181818181801</c:v>
                </c:pt>
                <c:pt idx="82">
                  <c:v>0.82828282828282795</c:v>
                </c:pt>
                <c:pt idx="83">
                  <c:v>0.83838383838383801</c:v>
                </c:pt>
                <c:pt idx="84">
                  <c:v>0.84848484848484895</c:v>
                </c:pt>
                <c:pt idx="85">
                  <c:v>0.85858585858585901</c:v>
                </c:pt>
                <c:pt idx="86">
                  <c:v>0.86868686868686895</c:v>
                </c:pt>
                <c:pt idx="87">
                  <c:v>0.87878787878787901</c:v>
                </c:pt>
                <c:pt idx="88">
                  <c:v>0.88888888888888895</c:v>
                </c:pt>
                <c:pt idx="89">
                  <c:v>0.89898989898989901</c:v>
                </c:pt>
                <c:pt idx="90">
                  <c:v>0.90909090909090895</c:v>
                </c:pt>
                <c:pt idx="91">
                  <c:v>0.919191919191919</c:v>
                </c:pt>
                <c:pt idx="92">
                  <c:v>0.92929292929292895</c:v>
                </c:pt>
                <c:pt idx="93">
                  <c:v>0.939393939393939</c:v>
                </c:pt>
                <c:pt idx="94">
                  <c:v>0.94949494949494995</c:v>
                </c:pt>
                <c:pt idx="95">
                  <c:v>0.95959595959596</c:v>
                </c:pt>
                <c:pt idx="96">
                  <c:v>0.96969696969696995</c:v>
                </c:pt>
                <c:pt idx="97">
                  <c:v>0.97979797979798</c:v>
                </c:pt>
                <c:pt idx="98">
                  <c:v>0.98989898989898994</c:v>
                </c:pt>
                <c:pt idx="99">
                  <c:v>1</c:v>
                </c:pt>
              </c:numCache>
            </c:numRef>
          </c:xVal>
          <c:yVal>
            <c:numRef>
              <c:f>'BDS vs BDS'!$AK$2:$AK$101</c:f>
              <c:numCache>
                <c:formatCode>0.00</c:formatCode>
                <c:ptCount val="100"/>
                <c:pt idx="0">
                  <c:v>24.330497009391593</c:v>
                </c:pt>
                <c:pt idx="1">
                  <c:v>24.330497009391593</c:v>
                </c:pt>
                <c:pt idx="2">
                  <c:v>24.899692600896742</c:v>
                </c:pt>
                <c:pt idx="3">
                  <c:v>29.291817392176654</c:v>
                </c:pt>
                <c:pt idx="4">
                  <c:v>27.381674817398562</c:v>
                </c:pt>
                <c:pt idx="5">
                  <c:v>25.280698053878496</c:v>
                </c:pt>
                <c:pt idx="6">
                  <c:v>19.630189034114892</c:v>
                </c:pt>
                <c:pt idx="7">
                  <c:v>17.353113010753304</c:v>
                </c:pt>
                <c:pt idx="8">
                  <c:v>16.045775683856846</c:v>
                </c:pt>
                <c:pt idx="9">
                  <c:v>16.958637325793234</c:v>
                </c:pt>
                <c:pt idx="10">
                  <c:v>17.940444154085071</c:v>
                </c:pt>
                <c:pt idx="11">
                  <c:v>18.076793986176881</c:v>
                </c:pt>
                <c:pt idx="12">
                  <c:v>17.893182058478487</c:v>
                </c:pt>
                <c:pt idx="13">
                  <c:v>15.930031711146512</c:v>
                </c:pt>
                <c:pt idx="14">
                  <c:v>13.394352485310037</c:v>
                </c:pt>
                <c:pt idx="15">
                  <c:v>9.0537961063851071</c:v>
                </c:pt>
                <c:pt idx="16">
                  <c:v>7.251750882280021</c:v>
                </c:pt>
                <c:pt idx="17">
                  <c:v>5.978667139706431</c:v>
                </c:pt>
                <c:pt idx="18">
                  <c:v>3.4376137986034792</c:v>
                </c:pt>
                <c:pt idx="19">
                  <c:v>1.9160628543634175</c:v>
                </c:pt>
                <c:pt idx="20">
                  <c:v>3.1274368335061808E-2</c:v>
                </c:pt>
                <c:pt idx="21">
                  <c:v>2.0397427730165418</c:v>
                </c:pt>
                <c:pt idx="22">
                  <c:v>2.7717847659964718</c:v>
                </c:pt>
                <c:pt idx="23">
                  <c:v>2.5863286140499895</c:v>
                </c:pt>
                <c:pt idx="24">
                  <c:v>3.2119942493015969</c:v>
                </c:pt>
                <c:pt idx="25">
                  <c:v>1.776511594813428</c:v>
                </c:pt>
                <c:pt idx="26">
                  <c:v>2.5064220867568565</c:v>
                </c:pt>
                <c:pt idx="27">
                  <c:v>3.7351406904867872</c:v>
                </c:pt>
                <c:pt idx="28">
                  <c:v>5.0388925804397786</c:v>
                </c:pt>
                <c:pt idx="29">
                  <c:v>4.277785181515128</c:v>
                </c:pt>
                <c:pt idx="30">
                  <c:v>1.6640220666668029</c:v>
                </c:pt>
                <c:pt idx="31">
                  <c:v>-1.8706129368483744</c:v>
                </c:pt>
                <c:pt idx="32">
                  <c:v>-7.1201146253799834</c:v>
                </c:pt>
                <c:pt idx="33">
                  <c:v>-4.0648536992816844</c:v>
                </c:pt>
                <c:pt idx="34">
                  <c:v>2.5876030820850247</c:v>
                </c:pt>
                <c:pt idx="35">
                  <c:v>12.677136136268473</c:v>
                </c:pt>
                <c:pt idx="36">
                  <c:v>31.884338592206632</c:v>
                </c:pt>
                <c:pt idx="37">
                  <c:v>49.256321211638351</c:v>
                </c:pt>
                <c:pt idx="38">
                  <c:v>60.262877284381375</c:v>
                </c:pt>
                <c:pt idx="39">
                  <c:v>60.224985707038286</c:v>
                </c:pt>
                <c:pt idx="40">
                  <c:v>38.206199932166783</c:v>
                </c:pt>
                <c:pt idx="41">
                  <c:v>10.392366462226619</c:v>
                </c:pt>
                <c:pt idx="42">
                  <c:v>-10.546033732279966</c:v>
                </c:pt>
                <c:pt idx="43">
                  <c:v>-20.83854830828318</c:v>
                </c:pt>
                <c:pt idx="44">
                  <c:v>-17.214014656081645</c:v>
                </c:pt>
                <c:pt idx="45">
                  <c:v>-13.547866855193433</c:v>
                </c:pt>
                <c:pt idx="46">
                  <c:v>0.20772954711173952</c:v>
                </c:pt>
                <c:pt idx="47">
                  <c:v>-4.2035109548667151</c:v>
                </c:pt>
                <c:pt idx="48">
                  <c:v>18.631352450495115</c:v>
                </c:pt>
                <c:pt idx="49">
                  <c:v>-36.460386719910048</c:v>
                </c:pt>
                <c:pt idx="50">
                  <c:v>44.02220240378665</c:v>
                </c:pt>
                <c:pt idx="51">
                  <c:v>38.131811051183377</c:v>
                </c:pt>
                <c:pt idx="52">
                  <c:v>32.048754821366629</c:v>
                </c:pt>
                <c:pt idx="53">
                  <c:v>53.305269274508419</c:v>
                </c:pt>
                <c:pt idx="54">
                  <c:v>20.120393829051636</c:v>
                </c:pt>
                <c:pt idx="55">
                  <c:v>11.12157838179678</c:v>
                </c:pt>
                <c:pt idx="56">
                  <c:v>-23.887798809653987</c:v>
                </c:pt>
                <c:pt idx="57">
                  <c:v>-29.354661822425442</c:v>
                </c:pt>
                <c:pt idx="58">
                  <c:v>-45.08667688634182</c:v>
                </c:pt>
                <c:pt idx="59">
                  <c:v>-13.894733966054105</c:v>
                </c:pt>
                <c:pt idx="60">
                  <c:v>21.228261876223769</c:v>
                </c:pt>
                <c:pt idx="61">
                  <c:v>31.587069820363809</c:v>
                </c:pt>
                <c:pt idx="62">
                  <c:v>54.136523292688821</c:v>
                </c:pt>
                <c:pt idx="63">
                  <c:v>43.582153268010529</c:v>
                </c:pt>
                <c:pt idx="64">
                  <c:v>19.85420508767686</c:v>
                </c:pt>
                <c:pt idx="65">
                  <c:v>5.3759601180807977</c:v>
                </c:pt>
                <c:pt idx="66">
                  <c:v>28.138019566594153</c:v>
                </c:pt>
                <c:pt idx="67">
                  <c:v>38.891937947239626</c:v>
                </c:pt>
                <c:pt idx="68">
                  <c:v>30.049389221861361</c:v>
                </c:pt>
                <c:pt idx="69">
                  <c:v>25.779808834300184</c:v>
                </c:pt>
                <c:pt idx="70">
                  <c:v>20.144488326581723</c:v>
                </c:pt>
                <c:pt idx="71">
                  <c:v>23.264256267109886</c:v>
                </c:pt>
                <c:pt idx="72">
                  <c:v>14.574471035823535</c:v>
                </c:pt>
                <c:pt idx="73">
                  <c:v>10.345367584424707</c:v>
                </c:pt>
                <c:pt idx="74">
                  <c:v>-5.510213531984391</c:v>
                </c:pt>
                <c:pt idx="75">
                  <c:v>-4.1588115205253189</c:v>
                </c:pt>
                <c:pt idx="76">
                  <c:v>-4.6624858653568708</c:v>
                </c:pt>
                <c:pt idx="77">
                  <c:v>-9.7599636323583354</c:v>
                </c:pt>
                <c:pt idx="78">
                  <c:v>-6.1148576662501455</c:v>
                </c:pt>
                <c:pt idx="79">
                  <c:v>-10.404523094717774</c:v>
                </c:pt>
                <c:pt idx="80">
                  <c:v>-2.528652389681838</c:v>
                </c:pt>
                <c:pt idx="81">
                  <c:v>-9.8162241048028136</c:v>
                </c:pt>
                <c:pt idx="82">
                  <c:v>-27.945477184889114</c:v>
                </c:pt>
                <c:pt idx="83">
                  <c:v>-28.216682553332362</c:v>
                </c:pt>
                <c:pt idx="84">
                  <c:v>-20.172586173048444</c:v>
                </c:pt>
                <c:pt idx="85">
                  <c:v>-24.675735626061055</c:v>
                </c:pt>
                <c:pt idx="86">
                  <c:v>-18.350704590277473</c:v>
                </c:pt>
                <c:pt idx="87">
                  <c:v>-27.408707842652348</c:v>
                </c:pt>
                <c:pt idx="88">
                  <c:v>-8.3444090515395146</c:v>
                </c:pt>
                <c:pt idx="89">
                  <c:v>-12.001351686880753</c:v>
                </c:pt>
                <c:pt idx="90">
                  <c:v>-22.545986756510501</c:v>
                </c:pt>
                <c:pt idx="91">
                  <c:v>-15.654780801874949</c:v>
                </c:pt>
                <c:pt idx="92">
                  <c:v>-15.092894814104511</c:v>
                </c:pt>
                <c:pt idx="93">
                  <c:v>7.1170137431802232</c:v>
                </c:pt>
                <c:pt idx="94">
                  <c:v>25.184236363260197</c:v>
                </c:pt>
                <c:pt idx="95">
                  <c:v>55.811852010971734</c:v>
                </c:pt>
                <c:pt idx="96">
                  <c:v>67.188597981646808</c:v>
                </c:pt>
                <c:pt idx="97">
                  <c:v>67.871217174103322</c:v>
                </c:pt>
                <c:pt idx="98">
                  <c:v>49.813182146668396</c:v>
                </c:pt>
                <c:pt idx="99">
                  <c:v>49.813182146668396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01E-46A7-A132-1B1D29D32A07}"/>
            </c:ext>
          </c:extLst>
        </c:ser>
        <c:ser>
          <c:idx val="6"/>
          <c:order val="6"/>
          <c:tx>
            <c:strRef>
              <c:f>'BDS vs BDS'!$P$1</c:f>
              <c:strCache>
                <c:ptCount val="1"/>
                <c:pt idx="0">
                  <c:v>U06 diff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1">
                  <a:alpha val="5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'BDS vs BDS'!$A$2:$A$101</c:f>
              <c:numCache>
                <c:formatCode>0.0</c:formatCode>
                <c:ptCount val="100"/>
                <c:pt idx="0">
                  <c:v>0</c:v>
                </c:pt>
                <c:pt idx="1">
                  <c:v>1.01010101010101E-2</c:v>
                </c:pt>
                <c:pt idx="2">
                  <c:v>2.02020202020202E-2</c:v>
                </c:pt>
                <c:pt idx="3">
                  <c:v>3.03030303030303E-2</c:v>
                </c:pt>
                <c:pt idx="4">
                  <c:v>4.0404040404040401E-2</c:v>
                </c:pt>
                <c:pt idx="5">
                  <c:v>5.0505050505050497E-2</c:v>
                </c:pt>
                <c:pt idx="6">
                  <c:v>6.0606060606060601E-2</c:v>
                </c:pt>
                <c:pt idx="7">
                  <c:v>7.0707070707070704E-2</c:v>
                </c:pt>
                <c:pt idx="8">
                  <c:v>8.0808080808080801E-2</c:v>
                </c:pt>
                <c:pt idx="9">
                  <c:v>9.0909090909090898E-2</c:v>
                </c:pt>
                <c:pt idx="10">
                  <c:v>0.10101010101010099</c:v>
                </c:pt>
                <c:pt idx="11">
                  <c:v>0.11111111111111099</c:v>
                </c:pt>
                <c:pt idx="12">
                  <c:v>0.12121212121212099</c:v>
                </c:pt>
                <c:pt idx="13">
                  <c:v>0.13131313131313099</c:v>
                </c:pt>
                <c:pt idx="14">
                  <c:v>0.14141414141414099</c:v>
                </c:pt>
                <c:pt idx="15">
                  <c:v>0.15151515151515199</c:v>
                </c:pt>
                <c:pt idx="16">
                  <c:v>0.16161616161616199</c:v>
                </c:pt>
                <c:pt idx="17">
                  <c:v>0.17171717171717199</c:v>
                </c:pt>
                <c:pt idx="18">
                  <c:v>0.18181818181818199</c:v>
                </c:pt>
                <c:pt idx="19">
                  <c:v>0.19191919191919199</c:v>
                </c:pt>
                <c:pt idx="20">
                  <c:v>0.20202020202020199</c:v>
                </c:pt>
                <c:pt idx="21">
                  <c:v>0.21212121212121199</c:v>
                </c:pt>
                <c:pt idx="22">
                  <c:v>0.22222222222222199</c:v>
                </c:pt>
                <c:pt idx="23">
                  <c:v>0.23232323232323199</c:v>
                </c:pt>
                <c:pt idx="24">
                  <c:v>0.24242424242424199</c:v>
                </c:pt>
                <c:pt idx="25">
                  <c:v>0.25252525252525299</c:v>
                </c:pt>
                <c:pt idx="26">
                  <c:v>0.26262626262626299</c:v>
                </c:pt>
                <c:pt idx="27">
                  <c:v>0.27272727272727298</c:v>
                </c:pt>
                <c:pt idx="28">
                  <c:v>0.28282828282828298</c:v>
                </c:pt>
                <c:pt idx="29">
                  <c:v>0.29292929292929298</c:v>
                </c:pt>
                <c:pt idx="30">
                  <c:v>0.30303030303030298</c:v>
                </c:pt>
                <c:pt idx="31">
                  <c:v>0.31313131313131298</c:v>
                </c:pt>
                <c:pt idx="32">
                  <c:v>0.32323232323232298</c:v>
                </c:pt>
                <c:pt idx="33">
                  <c:v>0.33333333333333298</c:v>
                </c:pt>
                <c:pt idx="34">
                  <c:v>0.34343434343434298</c:v>
                </c:pt>
                <c:pt idx="35">
                  <c:v>0.35353535353535398</c:v>
                </c:pt>
                <c:pt idx="36">
                  <c:v>0.36363636363636398</c:v>
                </c:pt>
                <c:pt idx="37">
                  <c:v>0.37373737373737398</c:v>
                </c:pt>
                <c:pt idx="38">
                  <c:v>0.38383838383838398</c:v>
                </c:pt>
                <c:pt idx="39">
                  <c:v>0.39393939393939398</c:v>
                </c:pt>
                <c:pt idx="40">
                  <c:v>0.40404040404040398</c:v>
                </c:pt>
                <c:pt idx="41">
                  <c:v>0.41414141414141398</c:v>
                </c:pt>
                <c:pt idx="42">
                  <c:v>0.42424242424242398</c:v>
                </c:pt>
                <c:pt idx="43">
                  <c:v>0.43434343434343398</c:v>
                </c:pt>
                <c:pt idx="44">
                  <c:v>0.44444444444444398</c:v>
                </c:pt>
                <c:pt idx="45">
                  <c:v>0.45454545454545497</c:v>
                </c:pt>
                <c:pt idx="46">
                  <c:v>0.46464646464646497</c:v>
                </c:pt>
                <c:pt idx="47">
                  <c:v>0.47474747474747497</c:v>
                </c:pt>
                <c:pt idx="48">
                  <c:v>0.48484848484848497</c:v>
                </c:pt>
                <c:pt idx="49">
                  <c:v>0.49494949494949497</c:v>
                </c:pt>
                <c:pt idx="50">
                  <c:v>0.50505050505050497</c:v>
                </c:pt>
                <c:pt idx="51">
                  <c:v>0.51515151515151503</c:v>
                </c:pt>
                <c:pt idx="52">
                  <c:v>0.52525252525252497</c:v>
                </c:pt>
                <c:pt idx="53">
                  <c:v>0.53535353535353503</c:v>
                </c:pt>
                <c:pt idx="54">
                  <c:v>0.54545454545454497</c:v>
                </c:pt>
                <c:pt idx="55">
                  <c:v>0.55555555555555602</c:v>
                </c:pt>
                <c:pt idx="56">
                  <c:v>0.56565656565656597</c:v>
                </c:pt>
                <c:pt idx="57">
                  <c:v>0.57575757575757602</c:v>
                </c:pt>
                <c:pt idx="58">
                  <c:v>0.58585858585858597</c:v>
                </c:pt>
                <c:pt idx="59">
                  <c:v>0.59595959595959602</c:v>
                </c:pt>
                <c:pt idx="60">
                  <c:v>0.60606060606060597</c:v>
                </c:pt>
                <c:pt idx="61">
                  <c:v>0.61616161616161602</c:v>
                </c:pt>
                <c:pt idx="62">
                  <c:v>0.62626262626262597</c:v>
                </c:pt>
                <c:pt idx="63">
                  <c:v>0.63636363636363602</c:v>
                </c:pt>
                <c:pt idx="64">
                  <c:v>0.64646464646464696</c:v>
                </c:pt>
                <c:pt idx="65">
                  <c:v>0.65656565656565702</c:v>
                </c:pt>
                <c:pt idx="66">
                  <c:v>0.66666666666666696</c:v>
                </c:pt>
                <c:pt idx="67">
                  <c:v>0.67676767676767702</c:v>
                </c:pt>
                <c:pt idx="68">
                  <c:v>0.68686868686868696</c:v>
                </c:pt>
                <c:pt idx="69">
                  <c:v>0.69696969696969702</c:v>
                </c:pt>
                <c:pt idx="70">
                  <c:v>0.70707070707070696</c:v>
                </c:pt>
                <c:pt idx="71">
                  <c:v>0.71717171717171702</c:v>
                </c:pt>
                <c:pt idx="72">
                  <c:v>0.72727272727272696</c:v>
                </c:pt>
                <c:pt idx="73">
                  <c:v>0.73737373737373701</c:v>
                </c:pt>
                <c:pt idx="74">
                  <c:v>0.74747474747474796</c:v>
                </c:pt>
                <c:pt idx="75">
                  <c:v>0.75757575757575801</c:v>
                </c:pt>
                <c:pt idx="76">
                  <c:v>0.76767676767676796</c:v>
                </c:pt>
                <c:pt idx="77">
                  <c:v>0.77777777777777801</c:v>
                </c:pt>
                <c:pt idx="78">
                  <c:v>0.78787878787878796</c:v>
                </c:pt>
                <c:pt idx="79">
                  <c:v>0.79797979797979801</c:v>
                </c:pt>
                <c:pt idx="80">
                  <c:v>0.80808080808080796</c:v>
                </c:pt>
                <c:pt idx="81">
                  <c:v>0.81818181818181801</c:v>
                </c:pt>
                <c:pt idx="82">
                  <c:v>0.82828282828282795</c:v>
                </c:pt>
                <c:pt idx="83">
                  <c:v>0.83838383838383801</c:v>
                </c:pt>
                <c:pt idx="84">
                  <c:v>0.84848484848484895</c:v>
                </c:pt>
                <c:pt idx="85">
                  <c:v>0.85858585858585901</c:v>
                </c:pt>
                <c:pt idx="86">
                  <c:v>0.86868686868686895</c:v>
                </c:pt>
                <c:pt idx="87">
                  <c:v>0.87878787878787901</c:v>
                </c:pt>
                <c:pt idx="88">
                  <c:v>0.88888888888888895</c:v>
                </c:pt>
                <c:pt idx="89">
                  <c:v>0.89898989898989901</c:v>
                </c:pt>
                <c:pt idx="90">
                  <c:v>0.90909090909090895</c:v>
                </c:pt>
                <c:pt idx="91">
                  <c:v>0.919191919191919</c:v>
                </c:pt>
                <c:pt idx="92">
                  <c:v>0.92929292929292895</c:v>
                </c:pt>
                <c:pt idx="93">
                  <c:v>0.939393939393939</c:v>
                </c:pt>
                <c:pt idx="94">
                  <c:v>0.94949494949494995</c:v>
                </c:pt>
                <c:pt idx="95">
                  <c:v>0.95959595959596</c:v>
                </c:pt>
                <c:pt idx="96">
                  <c:v>0.96969696969696995</c:v>
                </c:pt>
                <c:pt idx="97">
                  <c:v>0.97979797979798</c:v>
                </c:pt>
                <c:pt idx="98">
                  <c:v>0.98989898989898994</c:v>
                </c:pt>
                <c:pt idx="99">
                  <c:v>1</c:v>
                </c:pt>
              </c:numCache>
            </c:numRef>
          </c:xVal>
          <c:yVal>
            <c:numRef>
              <c:f>'BDS vs BDS'!$AL$2:$AL$101</c:f>
              <c:numCache>
                <c:formatCode>0.00</c:formatCode>
                <c:ptCount val="100"/>
                <c:pt idx="0">
                  <c:v>16.951722662441625</c:v>
                </c:pt>
                <c:pt idx="1">
                  <c:v>16.951722662441625</c:v>
                </c:pt>
                <c:pt idx="2">
                  <c:v>35.302939179626719</c:v>
                </c:pt>
                <c:pt idx="3">
                  <c:v>41.020891569296737</c:v>
                </c:pt>
                <c:pt idx="4">
                  <c:v>51.503627501648452</c:v>
                </c:pt>
                <c:pt idx="5">
                  <c:v>55.184104149368522</c:v>
                </c:pt>
                <c:pt idx="6">
                  <c:v>59.870604373814786</c:v>
                </c:pt>
                <c:pt idx="7">
                  <c:v>64.561297946863306</c:v>
                </c:pt>
                <c:pt idx="8">
                  <c:v>69.084751314296682</c:v>
                </c:pt>
                <c:pt idx="9">
                  <c:v>68.945630605293218</c:v>
                </c:pt>
                <c:pt idx="10">
                  <c:v>67.202776487085202</c:v>
                </c:pt>
                <c:pt idx="11">
                  <c:v>68.259317262246896</c:v>
                </c:pt>
                <c:pt idx="12">
                  <c:v>71.621824375678443</c:v>
                </c:pt>
                <c:pt idx="13">
                  <c:v>75.698621090566576</c:v>
                </c:pt>
                <c:pt idx="14">
                  <c:v>83.69194309580007</c:v>
                </c:pt>
                <c:pt idx="15">
                  <c:v>95.380409672754922</c:v>
                </c:pt>
                <c:pt idx="16">
                  <c:v>93.83828677802012</c:v>
                </c:pt>
                <c:pt idx="17">
                  <c:v>91.925941828186524</c:v>
                </c:pt>
                <c:pt idx="18">
                  <c:v>111.91151025547333</c:v>
                </c:pt>
                <c:pt idx="19">
                  <c:v>126.76539946771322</c:v>
                </c:pt>
                <c:pt idx="20">
                  <c:v>136.63287914403509</c:v>
                </c:pt>
                <c:pt idx="21">
                  <c:v>142.92705547167657</c:v>
                </c:pt>
                <c:pt idx="22">
                  <c:v>149.12103635661651</c:v>
                </c:pt>
                <c:pt idx="23">
                  <c:v>147.16110638628993</c:v>
                </c:pt>
                <c:pt idx="24">
                  <c:v>146.99560421710157</c:v>
                </c:pt>
                <c:pt idx="25">
                  <c:v>146.71605139710323</c:v>
                </c:pt>
                <c:pt idx="26">
                  <c:v>131.65050264896672</c:v>
                </c:pt>
                <c:pt idx="27">
                  <c:v>117.16888560897678</c:v>
                </c:pt>
                <c:pt idx="28">
                  <c:v>108.69384790410982</c:v>
                </c:pt>
                <c:pt idx="29">
                  <c:v>102.73613774182513</c:v>
                </c:pt>
                <c:pt idx="30">
                  <c:v>105.38571797728673</c:v>
                </c:pt>
                <c:pt idx="31">
                  <c:v>116.94239861461165</c:v>
                </c:pt>
                <c:pt idx="32">
                  <c:v>129.20690464729</c:v>
                </c:pt>
                <c:pt idx="33">
                  <c:v>141.88385777544818</c:v>
                </c:pt>
                <c:pt idx="34">
                  <c:v>156.50448629883522</c:v>
                </c:pt>
                <c:pt idx="35">
                  <c:v>166.00213290218858</c:v>
                </c:pt>
                <c:pt idx="36">
                  <c:v>175.8949782077666</c:v>
                </c:pt>
                <c:pt idx="37">
                  <c:v>178.14997732289839</c:v>
                </c:pt>
                <c:pt idx="38">
                  <c:v>167.89181870659127</c:v>
                </c:pt>
                <c:pt idx="39">
                  <c:v>137.78964338956825</c:v>
                </c:pt>
                <c:pt idx="40">
                  <c:v>89.310942440636836</c:v>
                </c:pt>
                <c:pt idx="41">
                  <c:v>38.864036873236728</c:v>
                </c:pt>
                <c:pt idx="42">
                  <c:v>1.977532446180021</c:v>
                </c:pt>
                <c:pt idx="43">
                  <c:v>-22.020946796013277</c:v>
                </c:pt>
                <c:pt idx="44">
                  <c:v>-38.154717578091777</c:v>
                </c:pt>
                <c:pt idx="45">
                  <c:v>-27.712121644773561</c:v>
                </c:pt>
                <c:pt idx="46">
                  <c:v>-19.484805028848314</c:v>
                </c:pt>
                <c:pt idx="47">
                  <c:v>14.852270496173333</c:v>
                </c:pt>
                <c:pt idx="48">
                  <c:v>3.0607880013551494</c:v>
                </c:pt>
                <c:pt idx="49">
                  <c:v>18.744384452789973</c:v>
                </c:pt>
                <c:pt idx="50">
                  <c:v>-6.6007772472332817</c:v>
                </c:pt>
                <c:pt idx="51">
                  <c:v>16.402554554403423</c:v>
                </c:pt>
                <c:pt idx="52">
                  <c:v>27.359699686006707</c:v>
                </c:pt>
                <c:pt idx="53">
                  <c:v>60.342716310938386</c:v>
                </c:pt>
                <c:pt idx="54">
                  <c:v>71.606730153201624</c:v>
                </c:pt>
                <c:pt idx="55">
                  <c:v>55.438747406086577</c:v>
                </c:pt>
                <c:pt idx="56">
                  <c:v>59.007805624715957</c:v>
                </c:pt>
                <c:pt idx="57">
                  <c:v>48.879674543424471</c:v>
                </c:pt>
                <c:pt idx="58">
                  <c:v>25.47259378850822</c:v>
                </c:pt>
                <c:pt idx="59">
                  <c:v>7.0002378396259246</c:v>
                </c:pt>
                <c:pt idx="60">
                  <c:v>-7.0700438564463184</c:v>
                </c:pt>
                <c:pt idx="61">
                  <c:v>-34.351281660190125</c:v>
                </c:pt>
                <c:pt idx="62">
                  <c:v>-45.22625389400514</c:v>
                </c:pt>
                <c:pt idx="63">
                  <c:v>-39.705831927832492</c:v>
                </c:pt>
                <c:pt idx="64">
                  <c:v>-21.837438679698039</c:v>
                </c:pt>
                <c:pt idx="65">
                  <c:v>-11.379541746226209</c:v>
                </c:pt>
                <c:pt idx="66">
                  <c:v>-9.5274911412859637</c:v>
                </c:pt>
                <c:pt idx="67">
                  <c:v>-8.8282236992304206</c:v>
                </c:pt>
                <c:pt idx="68">
                  <c:v>-8.1445886827485765</c:v>
                </c:pt>
                <c:pt idx="69">
                  <c:v>-5.4785377121897909</c:v>
                </c:pt>
                <c:pt idx="70">
                  <c:v>0.1025413209515591</c:v>
                </c:pt>
                <c:pt idx="71">
                  <c:v>10.283777827549784</c:v>
                </c:pt>
                <c:pt idx="72">
                  <c:v>30.4565925983336</c:v>
                </c:pt>
                <c:pt idx="73">
                  <c:v>32.704347633334805</c:v>
                </c:pt>
                <c:pt idx="74">
                  <c:v>35.013209263695558</c:v>
                </c:pt>
                <c:pt idx="75">
                  <c:v>40.59078770668475</c:v>
                </c:pt>
                <c:pt idx="76">
                  <c:v>38.404475127273031</c:v>
                </c:pt>
                <c:pt idx="77">
                  <c:v>12.120725462561609</c:v>
                </c:pt>
                <c:pt idx="78">
                  <c:v>17.670839130669833</c:v>
                </c:pt>
                <c:pt idx="79">
                  <c:v>18.20254246349225</c:v>
                </c:pt>
                <c:pt idx="80">
                  <c:v>-8.1059507366618391</c:v>
                </c:pt>
                <c:pt idx="81">
                  <c:v>-9.507535522552871</c:v>
                </c:pt>
                <c:pt idx="82">
                  <c:v>13.968572824675789</c:v>
                </c:pt>
                <c:pt idx="83">
                  <c:v>9.102987506420618</c:v>
                </c:pt>
                <c:pt idx="84">
                  <c:v>1.8765567923454682</c:v>
                </c:pt>
                <c:pt idx="85">
                  <c:v>-6.2225476357890557</c:v>
                </c:pt>
                <c:pt idx="86">
                  <c:v>-14.335881857117442</c:v>
                </c:pt>
                <c:pt idx="87">
                  <c:v>-21.931816948780352</c:v>
                </c:pt>
                <c:pt idx="88">
                  <c:v>-26.755981635691455</c:v>
                </c:pt>
                <c:pt idx="89">
                  <c:v>2.8060061524932962</c:v>
                </c:pt>
                <c:pt idx="90">
                  <c:v>11.146403395332527</c:v>
                </c:pt>
                <c:pt idx="91">
                  <c:v>-17.320532453165015</c:v>
                </c:pt>
                <c:pt idx="92">
                  <c:v>-7.1916497493544966</c:v>
                </c:pt>
                <c:pt idx="93">
                  <c:v>-9.6207405707998532</c:v>
                </c:pt>
                <c:pt idx="94">
                  <c:v>13.964761187210115</c:v>
                </c:pt>
                <c:pt idx="95">
                  <c:v>31.064971052191595</c:v>
                </c:pt>
                <c:pt idx="96">
                  <c:v>47.734446458136972</c:v>
                </c:pt>
                <c:pt idx="97">
                  <c:v>52.973382178893189</c:v>
                </c:pt>
                <c:pt idx="98">
                  <c:v>52.581925865538324</c:v>
                </c:pt>
                <c:pt idx="99">
                  <c:v>52.581925865538324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01E-46A7-A132-1B1D29D32A07}"/>
            </c:ext>
          </c:extLst>
        </c:ser>
        <c:ser>
          <c:idx val="7"/>
          <c:order val="7"/>
          <c:tx>
            <c:strRef>
              <c:f>'BDS vs BDS'!$Q$1</c:f>
              <c:strCache>
                <c:ptCount val="1"/>
                <c:pt idx="0">
                  <c:v>U07 diff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1">
                  <a:alpha val="5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'BDS vs BDS'!$A$2:$A$101</c:f>
              <c:numCache>
                <c:formatCode>0.0</c:formatCode>
                <c:ptCount val="100"/>
                <c:pt idx="0">
                  <c:v>0</c:v>
                </c:pt>
                <c:pt idx="1">
                  <c:v>1.01010101010101E-2</c:v>
                </c:pt>
                <c:pt idx="2">
                  <c:v>2.02020202020202E-2</c:v>
                </c:pt>
                <c:pt idx="3">
                  <c:v>3.03030303030303E-2</c:v>
                </c:pt>
                <c:pt idx="4">
                  <c:v>4.0404040404040401E-2</c:v>
                </c:pt>
                <c:pt idx="5">
                  <c:v>5.0505050505050497E-2</c:v>
                </c:pt>
                <c:pt idx="6">
                  <c:v>6.0606060606060601E-2</c:v>
                </c:pt>
                <c:pt idx="7">
                  <c:v>7.0707070707070704E-2</c:v>
                </c:pt>
                <c:pt idx="8">
                  <c:v>8.0808080808080801E-2</c:v>
                </c:pt>
                <c:pt idx="9">
                  <c:v>9.0909090909090898E-2</c:v>
                </c:pt>
                <c:pt idx="10">
                  <c:v>0.10101010101010099</c:v>
                </c:pt>
                <c:pt idx="11">
                  <c:v>0.11111111111111099</c:v>
                </c:pt>
                <c:pt idx="12">
                  <c:v>0.12121212121212099</c:v>
                </c:pt>
                <c:pt idx="13">
                  <c:v>0.13131313131313099</c:v>
                </c:pt>
                <c:pt idx="14">
                  <c:v>0.14141414141414099</c:v>
                </c:pt>
                <c:pt idx="15">
                  <c:v>0.15151515151515199</c:v>
                </c:pt>
                <c:pt idx="16">
                  <c:v>0.16161616161616199</c:v>
                </c:pt>
                <c:pt idx="17">
                  <c:v>0.17171717171717199</c:v>
                </c:pt>
                <c:pt idx="18">
                  <c:v>0.18181818181818199</c:v>
                </c:pt>
                <c:pt idx="19">
                  <c:v>0.19191919191919199</c:v>
                </c:pt>
                <c:pt idx="20">
                  <c:v>0.20202020202020199</c:v>
                </c:pt>
                <c:pt idx="21">
                  <c:v>0.21212121212121199</c:v>
                </c:pt>
                <c:pt idx="22">
                  <c:v>0.22222222222222199</c:v>
                </c:pt>
                <c:pt idx="23">
                  <c:v>0.23232323232323199</c:v>
                </c:pt>
                <c:pt idx="24">
                  <c:v>0.24242424242424199</c:v>
                </c:pt>
                <c:pt idx="25">
                  <c:v>0.25252525252525299</c:v>
                </c:pt>
                <c:pt idx="26">
                  <c:v>0.26262626262626299</c:v>
                </c:pt>
                <c:pt idx="27">
                  <c:v>0.27272727272727298</c:v>
                </c:pt>
                <c:pt idx="28">
                  <c:v>0.28282828282828298</c:v>
                </c:pt>
                <c:pt idx="29">
                  <c:v>0.29292929292929298</c:v>
                </c:pt>
                <c:pt idx="30">
                  <c:v>0.30303030303030298</c:v>
                </c:pt>
                <c:pt idx="31">
                  <c:v>0.31313131313131298</c:v>
                </c:pt>
                <c:pt idx="32">
                  <c:v>0.32323232323232298</c:v>
                </c:pt>
                <c:pt idx="33">
                  <c:v>0.33333333333333298</c:v>
                </c:pt>
                <c:pt idx="34">
                  <c:v>0.34343434343434298</c:v>
                </c:pt>
                <c:pt idx="35">
                  <c:v>0.35353535353535398</c:v>
                </c:pt>
                <c:pt idx="36">
                  <c:v>0.36363636363636398</c:v>
                </c:pt>
                <c:pt idx="37">
                  <c:v>0.37373737373737398</c:v>
                </c:pt>
                <c:pt idx="38">
                  <c:v>0.38383838383838398</c:v>
                </c:pt>
                <c:pt idx="39">
                  <c:v>0.39393939393939398</c:v>
                </c:pt>
                <c:pt idx="40">
                  <c:v>0.40404040404040398</c:v>
                </c:pt>
                <c:pt idx="41">
                  <c:v>0.41414141414141398</c:v>
                </c:pt>
                <c:pt idx="42">
                  <c:v>0.42424242424242398</c:v>
                </c:pt>
                <c:pt idx="43">
                  <c:v>0.43434343434343398</c:v>
                </c:pt>
                <c:pt idx="44">
                  <c:v>0.44444444444444398</c:v>
                </c:pt>
                <c:pt idx="45">
                  <c:v>0.45454545454545497</c:v>
                </c:pt>
                <c:pt idx="46">
                  <c:v>0.46464646464646497</c:v>
                </c:pt>
                <c:pt idx="47">
                  <c:v>0.47474747474747497</c:v>
                </c:pt>
                <c:pt idx="48">
                  <c:v>0.48484848484848497</c:v>
                </c:pt>
                <c:pt idx="49">
                  <c:v>0.49494949494949497</c:v>
                </c:pt>
                <c:pt idx="50">
                  <c:v>0.50505050505050497</c:v>
                </c:pt>
                <c:pt idx="51">
                  <c:v>0.51515151515151503</c:v>
                </c:pt>
                <c:pt idx="52">
                  <c:v>0.52525252525252497</c:v>
                </c:pt>
                <c:pt idx="53">
                  <c:v>0.53535353535353503</c:v>
                </c:pt>
                <c:pt idx="54">
                  <c:v>0.54545454545454497</c:v>
                </c:pt>
                <c:pt idx="55">
                  <c:v>0.55555555555555602</c:v>
                </c:pt>
                <c:pt idx="56">
                  <c:v>0.56565656565656597</c:v>
                </c:pt>
                <c:pt idx="57">
                  <c:v>0.57575757575757602</c:v>
                </c:pt>
                <c:pt idx="58">
                  <c:v>0.58585858585858597</c:v>
                </c:pt>
                <c:pt idx="59">
                  <c:v>0.59595959595959602</c:v>
                </c:pt>
                <c:pt idx="60">
                  <c:v>0.60606060606060597</c:v>
                </c:pt>
                <c:pt idx="61">
                  <c:v>0.61616161616161602</c:v>
                </c:pt>
                <c:pt idx="62">
                  <c:v>0.62626262626262597</c:v>
                </c:pt>
                <c:pt idx="63">
                  <c:v>0.63636363636363602</c:v>
                </c:pt>
                <c:pt idx="64">
                  <c:v>0.64646464646464696</c:v>
                </c:pt>
                <c:pt idx="65">
                  <c:v>0.65656565656565702</c:v>
                </c:pt>
                <c:pt idx="66">
                  <c:v>0.66666666666666696</c:v>
                </c:pt>
                <c:pt idx="67">
                  <c:v>0.67676767676767702</c:v>
                </c:pt>
                <c:pt idx="68">
                  <c:v>0.68686868686868696</c:v>
                </c:pt>
                <c:pt idx="69">
                  <c:v>0.69696969696969702</c:v>
                </c:pt>
                <c:pt idx="70">
                  <c:v>0.70707070707070696</c:v>
                </c:pt>
                <c:pt idx="71">
                  <c:v>0.71717171717171702</c:v>
                </c:pt>
                <c:pt idx="72">
                  <c:v>0.72727272727272696</c:v>
                </c:pt>
                <c:pt idx="73">
                  <c:v>0.73737373737373701</c:v>
                </c:pt>
                <c:pt idx="74">
                  <c:v>0.74747474747474796</c:v>
                </c:pt>
                <c:pt idx="75">
                  <c:v>0.75757575757575801</c:v>
                </c:pt>
                <c:pt idx="76">
                  <c:v>0.76767676767676796</c:v>
                </c:pt>
                <c:pt idx="77">
                  <c:v>0.77777777777777801</c:v>
                </c:pt>
                <c:pt idx="78">
                  <c:v>0.78787878787878796</c:v>
                </c:pt>
                <c:pt idx="79">
                  <c:v>0.79797979797979801</c:v>
                </c:pt>
                <c:pt idx="80">
                  <c:v>0.80808080808080796</c:v>
                </c:pt>
                <c:pt idx="81">
                  <c:v>0.81818181818181801</c:v>
                </c:pt>
                <c:pt idx="82">
                  <c:v>0.82828282828282795</c:v>
                </c:pt>
                <c:pt idx="83">
                  <c:v>0.83838383838383801</c:v>
                </c:pt>
                <c:pt idx="84">
                  <c:v>0.84848484848484895</c:v>
                </c:pt>
                <c:pt idx="85">
                  <c:v>0.85858585858585901</c:v>
                </c:pt>
                <c:pt idx="86">
                  <c:v>0.86868686868686895</c:v>
                </c:pt>
                <c:pt idx="87">
                  <c:v>0.87878787878787901</c:v>
                </c:pt>
                <c:pt idx="88">
                  <c:v>0.88888888888888895</c:v>
                </c:pt>
                <c:pt idx="89">
                  <c:v>0.89898989898989901</c:v>
                </c:pt>
                <c:pt idx="90">
                  <c:v>0.90909090909090895</c:v>
                </c:pt>
                <c:pt idx="91">
                  <c:v>0.919191919191919</c:v>
                </c:pt>
                <c:pt idx="92">
                  <c:v>0.92929292929292895</c:v>
                </c:pt>
                <c:pt idx="93">
                  <c:v>0.939393939393939</c:v>
                </c:pt>
                <c:pt idx="94">
                  <c:v>0.94949494949494995</c:v>
                </c:pt>
                <c:pt idx="95">
                  <c:v>0.95959595959596</c:v>
                </c:pt>
                <c:pt idx="96">
                  <c:v>0.96969696969696995</c:v>
                </c:pt>
                <c:pt idx="97">
                  <c:v>0.97979797979798</c:v>
                </c:pt>
                <c:pt idx="98">
                  <c:v>0.98989898989898994</c:v>
                </c:pt>
                <c:pt idx="99">
                  <c:v>1</c:v>
                </c:pt>
              </c:numCache>
            </c:numRef>
          </c:xVal>
          <c:yVal>
            <c:numRef>
              <c:f>'BDS vs BDS'!$AM$2:$AM$101</c:f>
              <c:numCache>
                <c:formatCode>0.00</c:formatCode>
                <c:ptCount val="100"/>
                <c:pt idx="0">
                  <c:v>-7.7213663571383222</c:v>
                </c:pt>
                <c:pt idx="1">
                  <c:v>-7.7213663571383222</c:v>
                </c:pt>
                <c:pt idx="2">
                  <c:v>5.5971317786265899</c:v>
                </c:pt>
                <c:pt idx="3">
                  <c:v>3.090836837536699</c:v>
                </c:pt>
                <c:pt idx="4">
                  <c:v>10.163514592828506</c:v>
                </c:pt>
                <c:pt idx="5">
                  <c:v>5.148883441428552</c:v>
                </c:pt>
                <c:pt idx="6">
                  <c:v>4.6736029112648794</c:v>
                </c:pt>
                <c:pt idx="7">
                  <c:v>5.2942602857533529</c:v>
                </c:pt>
                <c:pt idx="8">
                  <c:v>6.9871082168267549</c:v>
                </c:pt>
                <c:pt idx="9">
                  <c:v>7.8140894180130545</c:v>
                </c:pt>
                <c:pt idx="10">
                  <c:v>9.622612999965213</c:v>
                </c:pt>
                <c:pt idx="11">
                  <c:v>9.4034772928168877</c:v>
                </c:pt>
                <c:pt idx="12">
                  <c:v>6.9908184439384513</c:v>
                </c:pt>
                <c:pt idx="13">
                  <c:v>6.0088469840766265</c:v>
                </c:pt>
                <c:pt idx="14">
                  <c:v>5.4977356018000592</c:v>
                </c:pt>
                <c:pt idx="15">
                  <c:v>6.3258559468449675</c:v>
                </c:pt>
                <c:pt idx="16">
                  <c:v>10.098107377900078</c:v>
                </c:pt>
                <c:pt idx="17">
                  <c:v>12.507048861596559</c:v>
                </c:pt>
                <c:pt idx="18">
                  <c:v>8.1763203974135195</c:v>
                </c:pt>
                <c:pt idx="19">
                  <c:v>5.657593499573295</c:v>
                </c:pt>
                <c:pt idx="20">
                  <c:v>6.9624421898652145</c:v>
                </c:pt>
                <c:pt idx="21">
                  <c:v>5.3066477325764936</c:v>
                </c:pt>
                <c:pt idx="22">
                  <c:v>5.5946095649264862</c:v>
                </c:pt>
                <c:pt idx="23">
                  <c:v>5.0835108182600379</c:v>
                </c:pt>
                <c:pt idx="24">
                  <c:v>5.3335474134714786</c:v>
                </c:pt>
                <c:pt idx="25">
                  <c:v>9.0637379325432903</c:v>
                </c:pt>
                <c:pt idx="26">
                  <c:v>14.596302327386866</c:v>
                </c:pt>
                <c:pt idx="27">
                  <c:v>21.219957075816637</c:v>
                </c:pt>
                <c:pt idx="28">
                  <c:v>27.758922625649802</c:v>
                </c:pt>
                <c:pt idx="29">
                  <c:v>34.57643156016502</c:v>
                </c:pt>
                <c:pt idx="30">
                  <c:v>48.072110022636707</c:v>
                </c:pt>
                <c:pt idx="31">
                  <c:v>65.757378288671589</c:v>
                </c:pt>
                <c:pt idx="32">
                  <c:v>100.21886075712018</c:v>
                </c:pt>
                <c:pt idx="33">
                  <c:v>109.3661747143683</c:v>
                </c:pt>
                <c:pt idx="34">
                  <c:v>88.395181894805091</c:v>
                </c:pt>
                <c:pt idx="35">
                  <c:v>49.936644312948602</c:v>
                </c:pt>
                <c:pt idx="36">
                  <c:v>-2.9543559925134559</c:v>
                </c:pt>
                <c:pt idx="37">
                  <c:v>-33.911486197961722</c:v>
                </c:pt>
                <c:pt idx="38">
                  <c:v>-30.879571167208724</c:v>
                </c:pt>
                <c:pt idx="39">
                  <c:v>-13.869364709481715</c:v>
                </c:pt>
                <c:pt idx="40">
                  <c:v>20.97465525999678</c:v>
                </c:pt>
                <c:pt idx="41">
                  <c:v>48.572651073326824</c:v>
                </c:pt>
                <c:pt idx="42">
                  <c:v>74.589268968210035</c:v>
                </c:pt>
                <c:pt idx="43">
                  <c:v>82.02748076752664</c:v>
                </c:pt>
                <c:pt idx="44">
                  <c:v>63.082778248768363</c:v>
                </c:pt>
                <c:pt idx="45">
                  <c:v>38.64918981606661</c:v>
                </c:pt>
                <c:pt idx="46">
                  <c:v>13.275498994001737</c:v>
                </c:pt>
                <c:pt idx="47">
                  <c:v>17.360411892883349</c:v>
                </c:pt>
                <c:pt idx="48">
                  <c:v>58.662995448405127</c:v>
                </c:pt>
                <c:pt idx="49">
                  <c:v>58.307450627249864</c:v>
                </c:pt>
                <c:pt idx="50">
                  <c:v>-26.769941348213251</c:v>
                </c:pt>
                <c:pt idx="51">
                  <c:v>3.4597180166035741</c:v>
                </c:pt>
                <c:pt idx="52">
                  <c:v>56.587483115316672</c:v>
                </c:pt>
                <c:pt idx="53">
                  <c:v>59.330341198958422</c:v>
                </c:pt>
                <c:pt idx="54">
                  <c:v>47.33649157354148</c:v>
                </c:pt>
                <c:pt idx="55">
                  <c:v>26.815568518446753</c:v>
                </c:pt>
                <c:pt idx="56">
                  <c:v>23.676400254056034</c:v>
                </c:pt>
                <c:pt idx="57">
                  <c:v>11.242466939634596</c:v>
                </c:pt>
                <c:pt idx="58">
                  <c:v>-4.3044450535417127</c:v>
                </c:pt>
                <c:pt idx="59">
                  <c:v>-24.362820976760077</c:v>
                </c:pt>
                <c:pt idx="60">
                  <c:v>-49.630950736828368</c:v>
                </c:pt>
                <c:pt idx="61">
                  <c:v>-45.494855541318202</c:v>
                </c:pt>
                <c:pt idx="62">
                  <c:v>-20.508019049737072</c:v>
                </c:pt>
                <c:pt idx="63">
                  <c:v>-12.831436174237524</c:v>
                </c:pt>
                <c:pt idx="64">
                  <c:v>-17.087997466792103</c:v>
                </c:pt>
                <c:pt idx="65">
                  <c:v>-19.257421349176298</c:v>
                </c:pt>
                <c:pt idx="66">
                  <c:v>-22.920160525850974</c:v>
                </c:pt>
                <c:pt idx="67">
                  <c:v>-28.966041625568437</c:v>
                </c:pt>
                <c:pt idx="68">
                  <c:v>-31.914563884177596</c:v>
                </c:pt>
                <c:pt idx="69">
                  <c:v>-35.864831920636789</c:v>
                </c:pt>
                <c:pt idx="70">
                  <c:v>-36.355302754971376</c:v>
                </c:pt>
                <c:pt idx="71">
                  <c:v>-33.869226030921141</c:v>
                </c:pt>
                <c:pt idx="72">
                  <c:v>-17.9895748104924</c:v>
                </c:pt>
                <c:pt idx="73">
                  <c:v>-11.606096197545185</c:v>
                </c:pt>
                <c:pt idx="74">
                  <c:v>-14.385245243744407</c:v>
                </c:pt>
                <c:pt idx="75">
                  <c:v>-10.296907673915371</c:v>
                </c:pt>
                <c:pt idx="76">
                  <c:v>5.166917279493191</c:v>
                </c:pt>
                <c:pt idx="77">
                  <c:v>1.0188806067416181</c:v>
                </c:pt>
                <c:pt idx="78">
                  <c:v>-16.633929546892205</c:v>
                </c:pt>
                <c:pt idx="79">
                  <c:v>-14.622082217364778</c:v>
                </c:pt>
                <c:pt idx="80">
                  <c:v>2.290749360578161</c:v>
                </c:pt>
                <c:pt idx="81">
                  <c:v>9.9283158286172011</c:v>
                </c:pt>
                <c:pt idx="82">
                  <c:v>0.42900677880584226</c:v>
                </c:pt>
                <c:pt idx="83">
                  <c:v>-3.18871844096941</c:v>
                </c:pt>
                <c:pt idx="84">
                  <c:v>-3.7503386540645351</c:v>
                </c:pt>
                <c:pt idx="85">
                  <c:v>-2.1116219561290563</c:v>
                </c:pt>
                <c:pt idx="86">
                  <c:v>-16.525992005249464</c:v>
                </c:pt>
                <c:pt idx="87">
                  <c:v>-1.2903483189043072</c:v>
                </c:pt>
                <c:pt idx="88">
                  <c:v>5.5496839267505038</c:v>
                </c:pt>
                <c:pt idx="89">
                  <c:v>-2.9890327629767626</c:v>
                </c:pt>
                <c:pt idx="90">
                  <c:v>-0.99557398464753533</c:v>
                </c:pt>
                <c:pt idx="91">
                  <c:v>6.746008341254992</c:v>
                </c:pt>
                <c:pt idx="92">
                  <c:v>17.63930581694558</c:v>
                </c:pt>
                <c:pt idx="93">
                  <c:v>22.914260624330154</c:v>
                </c:pt>
                <c:pt idx="94">
                  <c:v>18.32172419325002</c:v>
                </c:pt>
                <c:pt idx="95">
                  <c:v>16.050063957811744</c:v>
                </c:pt>
                <c:pt idx="96">
                  <c:v>30.577790427906848</c:v>
                </c:pt>
                <c:pt idx="97">
                  <c:v>48.963743504753211</c:v>
                </c:pt>
                <c:pt idx="98">
                  <c:v>60.222006379568256</c:v>
                </c:pt>
                <c:pt idx="99">
                  <c:v>60.222006379568256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01E-46A7-A132-1B1D29D32A07}"/>
            </c:ext>
          </c:extLst>
        </c:ser>
        <c:ser>
          <c:idx val="8"/>
          <c:order val="8"/>
          <c:tx>
            <c:strRef>
              <c:f>'BDS vs BDS'!$R$1</c:f>
              <c:strCache>
                <c:ptCount val="1"/>
                <c:pt idx="0">
                  <c:v>U08 diff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1">
                  <a:alpha val="5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'BDS vs BDS'!$A$2:$A$101</c:f>
              <c:numCache>
                <c:formatCode>0.0</c:formatCode>
                <c:ptCount val="100"/>
                <c:pt idx="0">
                  <c:v>0</c:v>
                </c:pt>
                <c:pt idx="1">
                  <c:v>1.01010101010101E-2</c:v>
                </c:pt>
                <c:pt idx="2">
                  <c:v>2.02020202020202E-2</c:v>
                </c:pt>
                <c:pt idx="3">
                  <c:v>3.03030303030303E-2</c:v>
                </c:pt>
                <c:pt idx="4">
                  <c:v>4.0404040404040401E-2</c:v>
                </c:pt>
                <c:pt idx="5">
                  <c:v>5.0505050505050497E-2</c:v>
                </c:pt>
                <c:pt idx="6">
                  <c:v>6.0606060606060601E-2</c:v>
                </c:pt>
                <c:pt idx="7">
                  <c:v>7.0707070707070704E-2</c:v>
                </c:pt>
                <c:pt idx="8">
                  <c:v>8.0808080808080801E-2</c:v>
                </c:pt>
                <c:pt idx="9">
                  <c:v>9.0909090909090898E-2</c:v>
                </c:pt>
                <c:pt idx="10">
                  <c:v>0.10101010101010099</c:v>
                </c:pt>
                <c:pt idx="11">
                  <c:v>0.11111111111111099</c:v>
                </c:pt>
                <c:pt idx="12">
                  <c:v>0.12121212121212099</c:v>
                </c:pt>
                <c:pt idx="13">
                  <c:v>0.13131313131313099</c:v>
                </c:pt>
                <c:pt idx="14">
                  <c:v>0.14141414141414099</c:v>
                </c:pt>
                <c:pt idx="15">
                  <c:v>0.15151515151515199</c:v>
                </c:pt>
                <c:pt idx="16">
                  <c:v>0.16161616161616199</c:v>
                </c:pt>
                <c:pt idx="17">
                  <c:v>0.17171717171717199</c:v>
                </c:pt>
                <c:pt idx="18">
                  <c:v>0.18181818181818199</c:v>
                </c:pt>
                <c:pt idx="19">
                  <c:v>0.19191919191919199</c:v>
                </c:pt>
                <c:pt idx="20">
                  <c:v>0.20202020202020199</c:v>
                </c:pt>
                <c:pt idx="21">
                  <c:v>0.21212121212121199</c:v>
                </c:pt>
                <c:pt idx="22">
                  <c:v>0.22222222222222199</c:v>
                </c:pt>
                <c:pt idx="23">
                  <c:v>0.23232323232323199</c:v>
                </c:pt>
                <c:pt idx="24">
                  <c:v>0.24242424242424199</c:v>
                </c:pt>
                <c:pt idx="25">
                  <c:v>0.25252525252525299</c:v>
                </c:pt>
                <c:pt idx="26">
                  <c:v>0.26262626262626299</c:v>
                </c:pt>
                <c:pt idx="27">
                  <c:v>0.27272727272727298</c:v>
                </c:pt>
                <c:pt idx="28">
                  <c:v>0.28282828282828298</c:v>
                </c:pt>
                <c:pt idx="29">
                  <c:v>0.29292929292929298</c:v>
                </c:pt>
                <c:pt idx="30">
                  <c:v>0.30303030303030298</c:v>
                </c:pt>
                <c:pt idx="31">
                  <c:v>0.31313131313131298</c:v>
                </c:pt>
                <c:pt idx="32">
                  <c:v>0.32323232323232298</c:v>
                </c:pt>
                <c:pt idx="33">
                  <c:v>0.33333333333333298</c:v>
                </c:pt>
                <c:pt idx="34">
                  <c:v>0.34343434343434298</c:v>
                </c:pt>
                <c:pt idx="35">
                  <c:v>0.35353535353535398</c:v>
                </c:pt>
                <c:pt idx="36">
                  <c:v>0.36363636363636398</c:v>
                </c:pt>
                <c:pt idx="37">
                  <c:v>0.37373737373737398</c:v>
                </c:pt>
                <c:pt idx="38">
                  <c:v>0.38383838383838398</c:v>
                </c:pt>
                <c:pt idx="39">
                  <c:v>0.39393939393939398</c:v>
                </c:pt>
                <c:pt idx="40">
                  <c:v>0.40404040404040398</c:v>
                </c:pt>
                <c:pt idx="41">
                  <c:v>0.41414141414141398</c:v>
                </c:pt>
                <c:pt idx="42">
                  <c:v>0.42424242424242398</c:v>
                </c:pt>
                <c:pt idx="43">
                  <c:v>0.43434343434343398</c:v>
                </c:pt>
                <c:pt idx="44">
                  <c:v>0.44444444444444398</c:v>
                </c:pt>
                <c:pt idx="45">
                  <c:v>0.45454545454545497</c:v>
                </c:pt>
                <c:pt idx="46">
                  <c:v>0.46464646464646497</c:v>
                </c:pt>
                <c:pt idx="47">
                  <c:v>0.47474747474747497</c:v>
                </c:pt>
                <c:pt idx="48">
                  <c:v>0.48484848484848497</c:v>
                </c:pt>
                <c:pt idx="49">
                  <c:v>0.49494949494949497</c:v>
                </c:pt>
                <c:pt idx="50">
                  <c:v>0.50505050505050497</c:v>
                </c:pt>
                <c:pt idx="51">
                  <c:v>0.51515151515151503</c:v>
                </c:pt>
                <c:pt idx="52">
                  <c:v>0.52525252525252497</c:v>
                </c:pt>
                <c:pt idx="53">
                  <c:v>0.53535353535353503</c:v>
                </c:pt>
                <c:pt idx="54">
                  <c:v>0.54545454545454497</c:v>
                </c:pt>
                <c:pt idx="55">
                  <c:v>0.55555555555555602</c:v>
                </c:pt>
                <c:pt idx="56">
                  <c:v>0.56565656565656597</c:v>
                </c:pt>
                <c:pt idx="57">
                  <c:v>0.57575757575757602</c:v>
                </c:pt>
                <c:pt idx="58">
                  <c:v>0.58585858585858597</c:v>
                </c:pt>
                <c:pt idx="59">
                  <c:v>0.59595959595959602</c:v>
                </c:pt>
                <c:pt idx="60">
                  <c:v>0.60606060606060597</c:v>
                </c:pt>
                <c:pt idx="61">
                  <c:v>0.61616161616161602</c:v>
                </c:pt>
                <c:pt idx="62">
                  <c:v>0.62626262626262597</c:v>
                </c:pt>
                <c:pt idx="63">
                  <c:v>0.63636363636363602</c:v>
                </c:pt>
                <c:pt idx="64">
                  <c:v>0.64646464646464696</c:v>
                </c:pt>
                <c:pt idx="65">
                  <c:v>0.65656565656565702</c:v>
                </c:pt>
                <c:pt idx="66">
                  <c:v>0.66666666666666696</c:v>
                </c:pt>
                <c:pt idx="67">
                  <c:v>0.67676767676767702</c:v>
                </c:pt>
                <c:pt idx="68">
                  <c:v>0.68686868686868696</c:v>
                </c:pt>
                <c:pt idx="69">
                  <c:v>0.69696969696969702</c:v>
                </c:pt>
                <c:pt idx="70">
                  <c:v>0.70707070707070696</c:v>
                </c:pt>
                <c:pt idx="71">
                  <c:v>0.71717171717171702</c:v>
                </c:pt>
                <c:pt idx="72">
                  <c:v>0.72727272727272696</c:v>
                </c:pt>
                <c:pt idx="73">
                  <c:v>0.73737373737373701</c:v>
                </c:pt>
                <c:pt idx="74">
                  <c:v>0.74747474747474796</c:v>
                </c:pt>
                <c:pt idx="75">
                  <c:v>0.75757575757575801</c:v>
                </c:pt>
                <c:pt idx="76">
                  <c:v>0.76767676767676796</c:v>
                </c:pt>
                <c:pt idx="77">
                  <c:v>0.77777777777777801</c:v>
                </c:pt>
                <c:pt idx="78">
                  <c:v>0.78787878787878796</c:v>
                </c:pt>
                <c:pt idx="79">
                  <c:v>0.79797979797979801</c:v>
                </c:pt>
                <c:pt idx="80">
                  <c:v>0.80808080808080796</c:v>
                </c:pt>
                <c:pt idx="81">
                  <c:v>0.81818181818181801</c:v>
                </c:pt>
                <c:pt idx="82">
                  <c:v>0.82828282828282795</c:v>
                </c:pt>
                <c:pt idx="83">
                  <c:v>0.83838383838383801</c:v>
                </c:pt>
                <c:pt idx="84">
                  <c:v>0.84848484848484895</c:v>
                </c:pt>
                <c:pt idx="85">
                  <c:v>0.85858585858585901</c:v>
                </c:pt>
                <c:pt idx="86">
                  <c:v>0.86868686868686895</c:v>
                </c:pt>
                <c:pt idx="87">
                  <c:v>0.87878787878787901</c:v>
                </c:pt>
                <c:pt idx="88">
                  <c:v>0.88888888888888895</c:v>
                </c:pt>
                <c:pt idx="89">
                  <c:v>0.89898989898989901</c:v>
                </c:pt>
                <c:pt idx="90">
                  <c:v>0.90909090909090895</c:v>
                </c:pt>
                <c:pt idx="91">
                  <c:v>0.919191919191919</c:v>
                </c:pt>
                <c:pt idx="92">
                  <c:v>0.92929292929292895</c:v>
                </c:pt>
                <c:pt idx="93">
                  <c:v>0.939393939393939</c:v>
                </c:pt>
                <c:pt idx="94">
                  <c:v>0.94949494949494995</c:v>
                </c:pt>
                <c:pt idx="95">
                  <c:v>0.95959595959596</c:v>
                </c:pt>
                <c:pt idx="96">
                  <c:v>0.96969696969696995</c:v>
                </c:pt>
                <c:pt idx="97">
                  <c:v>0.97979797979798</c:v>
                </c:pt>
                <c:pt idx="98">
                  <c:v>0.98989898989898994</c:v>
                </c:pt>
                <c:pt idx="99">
                  <c:v>1</c:v>
                </c:pt>
              </c:numCache>
            </c:numRef>
          </c:xVal>
          <c:yVal>
            <c:numRef>
              <c:f>'BDS vs BDS'!$AN$2:$AN$101</c:f>
              <c:numCache>
                <c:formatCode>0.00</c:formatCode>
                <c:ptCount val="100"/>
                <c:pt idx="0">
                  <c:v>-1.8757580205683553</c:v>
                </c:pt>
                <c:pt idx="1">
                  <c:v>-1.8757580205683553</c:v>
                </c:pt>
                <c:pt idx="2">
                  <c:v>-8.8024275911732275</c:v>
                </c:pt>
                <c:pt idx="3">
                  <c:v>-16.235140846563354</c:v>
                </c:pt>
                <c:pt idx="4">
                  <c:v>-14.426045840661573</c:v>
                </c:pt>
                <c:pt idx="5">
                  <c:v>-16.647576589651635</c:v>
                </c:pt>
                <c:pt idx="6">
                  <c:v>-15.611744181795075</c:v>
                </c:pt>
                <c:pt idx="7">
                  <c:v>-15.400162390266587</c:v>
                </c:pt>
                <c:pt idx="8">
                  <c:v>-15.985344674553289</c:v>
                </c:pt>
                <c:pt idx="9">
                  <c:v>-17.784627545566764</c:v>
                </c:pt>
                <c:pt idx="10">
                  <c:v>-18.223120380904902</c:v>
                </c:pt>
                <c:pt idx="11">
                  <c:v>-19.613813693573093</c:v>
                </c:pt>
                <c:pt idx="12">
                  <c:v>-20.820457415911505</c:v>
                </c:pt>
                <c:pt idx="13">
                  <c:v>-19.706259092563414</c:v>
                </c:pt>
                <c:pt idx="14">
                  <c:v>-19.156299601610044</c:v>
                </c:pt>
                <c:pt idx="15">
                  <c:v>-19.374566795715054</c:v>
                </c:pt>
                <c:pt idx="16">
                  <c:v>-20.217970626109945</c:v>
                </c:pt>
                <c:pt idx="17">
                  <c:v>-19.898830575903503</c:v>
                </c:pt>
                <c:pt idx="18">
                  <c:v>-23.213218150096509</c:v>
                </c:pt>
                <c:pt idx="19">
                  <c:v>-26.490634621316758</c:v>
                </c:pt>
                <c:pt idx="20">
                  <c:v>-28.601305087474884</c:v>
                </c:pt>
                <c:pt idx="21">
                  <c:v>-29.029820517023381</c:v>
                </c:pt>
                <c:pt idx="22">
                  <c:v>-27.873101048073522</c:v>
                </c:pt>
                <c:pt idx="23">
                  <c:v>-28.087609205610079</c:v>
                </c:pt>
                <c:pt idx="24">
                  <c:v>-25.868747927218465</c:v>
                </c:pt>
                <c:pt idx="25">
                  <c:v>-23.947221410246584</c:v>
                </c:pt>
                <c:pt idx="26">
                  <c:v>-23.01379367858317</c:v>
                </c:pt>
                <c:pt idx="27">
                  <c:v>-23.355169716733371</c:v>
                </c:pt>
                <c:pt idx="28">
                  <c:v>-22.917151985440114</c:v>
                </c:pt>
                <c:pt idx="29">
                  <c:v>-26.979508927114921</c:v>
                </c:pt>
                <c:pt idx="30">
                  <c:v>-31.048725632303331</c:v>
                </c:pt>
                <c:pt idx="31">
                  <c:v>-38.498869409928375</c:v>
                </c:pt>
                <c:pt idx="32">
                  <c:v>-54.741166212849976</c:v>
                </c:pt>
                <c:pt idx="33">
                  <c:v>-67.887456697031666</c:v>
                </c:pt>
                <c:pt idx="34">
                  <c:v>-72.15765513227484</c:v>
                </c:pt>
                <c:pt idx="35">
                  <c:v>-69.306230339711419</c:v>
                </c:pt>
                <c:pt idx="36">
                  <c:v>-62.384121704413474</c:v>
                </c:pt>
                <c:pt idx="37">
                  <c:v>-65.56193755051163</c:v>
                </c:pt>
                <c:pt idx="38">
                  <c:v>-75.967533200438538</c:v>
                </c:pt>
                <c:pt idx="39">
                  <c:v>-91.575877585131821</c:v>
                </c:pt>
                <c:pt idx="40">
                  <c:v>-110.55718526831311</c:v>
                </c:pt>
                <c:pt idx="41">
                  <c:v>-120.49226391223328</c:v>
                </c:pt>
                <c:pt idx="42">
                  <c:v>-121.03491733257988</c:v>
                </c:pt>
                <c:pt idx="43">
                  <c:v>-106.58542698844326</c:v>
                </c:pt>
                <c:pt idx="44">
                  <c:v>-82.927273015051696</c:v>
                </c:pt>
                <c:pt idx="45">
                  <c:v>-48.126442935553541</c:v>
                </c:pt>
                <c:pt idx="46">
                  <c:v>-7.4953532304584769</c:v>
                </c:pt>
                <c:pt idx="47">
                  <c:v>-1.644963160596717</c:v>
                </c:pt>
                <c:pt idx="48">
                  <c:v>-4.5559637044648298</c:v>
                </c:pt>
                <c:pt idx="49">
                  <c:v>-18.075688186190064</c:v>
                </c:pt>
                <c:pt idx="50">
                  <c:v>-7.8355779599332891</c:v>
                </c:pt>
                <c:pt idx="51">
                  <c:v>-9.4059348418766149</c:v>
                </c:pt>
                <c:pt idx="52">
                  <c:v>-21.957659242243381</c:v>
                </c:pt>
                <c:pt idx="53">
                  <c:v>-60.439967495901556</c:v>
                </c:pt>
                <c:pt idx="54">
                  <c:v>-85.01886430666832</c:v>
                </c:pt>
                <c:pt idx="55">
                  <c:v>-64.282395640153254</c:v>
                </c:pt>
                <c:pt idx="56">
                  <c:v>-68.328989252151018</c:v>
                </c:pt>
                <c:pt idx="57">
                  <c:v>-57.534278880023408</c:v>
                </c:pt>
                <c:pt idx="58">
                  <c:v>-23.585733252111822</c:v>
                </c:pt>
                <c:pt idx="59">
                  <c:v>3.3824440417158712</c:v>
                </c:pt>
                <c:pt idx="60">
                  <c:v>25.855889490703703</c:v>
                </c:pt>
                <c:pt idx="61">
                  <c:v>45.120412966873914</c:v>
                </c:pt>
                <c:pt idx="62">
                  <c:v>28.883665801498978</c:v>
                </c:pt>
                <c:pt idx="63">
                  <c:v>24.424917809300609</c:v>
                </c:pt>
                <c:pt idx="64">
                  <c:v>23.783991401306935</c:v>
                </c:pt>
                <c:pt idx="65">
                  <c:v>27.840505393060653</c:v>
                </c:pt>
                <c:pt idx="66">
                  <c:v>19.236364372544017</c:v>
                </c:pt>
                <c:pt idx="67">
                  <c:v>9.306134620639682</c:v>
                </c:pt>
                <c:pt idx="68">
                  <c:v>15.127906554911419</c:v>
                </c:pt>
                <c:pt idx="69">
                  <c:v>16.183233172950167</c:v>
                </c:pt>
                <c:pt idx="70">
                  <c:v>17.902814065791517</c:v>
                </c:pt>
                <c:pt idx="71">
                  <c:v>19.949506765829938</c:v>
                </c:pt>
                <c:pt idx="72">
                  <c:v>13.179123523243561</c:v>
                </c:pt>
                <c:pt idx="73">
                  <c:v>23.139319459324838</c:v>
                </c:pt>
                <c:pt idx="74">
                  <c:v>20.690593115025536</c:v>
                </c:pt>
                <c:pt idx="75">
                  <c:v>-6.1694641727953012</c:v>
                </c:pt>
                <c:pt idx="76">
                  <c:v>-3.8499630257268791</c:v>
                </c:pt>
                <c:pt idx="77">
                  <c:v>9.6161071941716045</c:v>
                </c:pt>
                <c:pt idx="78">
                  <c:v>0.72166584492981656</c:v>
                </c:pt>
                <c:pt idx="79">
                  <c:v>-2.6937980392978034</c:v>
                </c:pt>
                <c:pt idx="80">
                  <c:v>-36.321316667150882</c:v>
                </c:pt>
                <c:pt idx="81">
                  <c:v>-30.529552267125837</c:v>
                </c:pt>
                <c:pt idx="82">
                  <c:v>-10.747576025184117</c:v>
                </c:pt>
                <c:pt idx="83">
                  <c:v>2.6031813454605981</c:v>
                </c:pt>
                <c:pt idx="84">
                  <c:v>4.8877323185655541</c:v>
                </c:pt>
                <c:pt idx="85">
                  <c:v>25.565796838740994</c:v>
                </c:pt>
                <c:pt idx="86">
                  <c:v>45.882399817371606</c:v>
                </c:pt>
                <c:pt idx="87">
                  <c:v>46.15177937286569</c:v>
                </c:pt>
                <c:pt idx="88">
                  <c:v>47.763469155800408</c:v>
                </c:pt>
                <c:pt idx="89">
                  <c:v>43.752036313683334</c:v>
                </c:pt>
                <c:pt idx="90">
                  <c:v>42.154498488522449</c:v>
                </c:pt>
                <c:pt idx="91">
                  <c:v>38.164942873344899</c:v>
                </c:pt>
                <c:pt idx="92">
                  <c:v>6.331694942335389</c:v>
                </c:pt>
                <c:pt idx="93">
                  <c:v>-16.457716665649741</c:v>
                </c:pt>
                <c:pt idx="94">
                  <c:v>-40.677660536749841</c:v>
                </c:pt>
                <c:pt idx="95">
                  <c:v>-56.788909619488322</c:v>
                </c:pt>
                <c:pt idx="96">
                  <c:v>-62.323336114453241</c:v>
                </c:pt>
                <c:pt idx="97">
                  <c:v>-37.579132856326623</c:v>
                </c:pt>
                <c:pt idx="98">
                  <c:v>-27.809287518061637</c:v>
                </c:pt>
                <c:pt idx="99">
                  <c:v>-27.809287518061637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01E-46A7-A132-1B1D29D32A07}"/>
            </c:ext>
          </c:extLst>
        </c:ser>
        <c:ser>
          <c:idx val="9"/>
          <c:order val="9"/>
          <c:tx>
            <c:strRef>
              <c:f>'BDS vs BDS'!$S$1</c:f>
              <c:strCache>
                <c:ptCount val="1"/>
                <c:pt idx="0">
                  <c:v>U09 diff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1">
                  <a:alpha val="5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'BDS vs BDS'!$A$2:$A$101</c:f>
              <c:numCache>
                <c:formatCode>0.0</c:formatCode>
                <c:ptCount val="100"/>
                <c:pt idx="0">
                  <c:v>0</c:v>
                </c:pt>
                <c:pt idx="1">
                  <c:v>1.01010101010101E-2</c:v>
                </c:pt>
                <c:pt idx="2">
                  <c:v>2.02020202020202E-2</c:v>
                </c:pt>
                <c:pt idx="3">
                  <c:v>3.03030303030303E-2</c:v>
                </c:pt>
                <c:pt idx="4">
                  <c:v>4.0404040404040401E-2</c:v>
                </c:pt>
                <c:pt idx="5">
                  <c:v>5.0505050505050497E-2</c:v>
                </c:pt>
                <c:pt idx="6">
                  <c:v>6.0606060606060601E-2</c:v>
                </c:pt>
                <c:pt idx="7">
                  <c:v>7.0707070707070704E-2</c:v>
                </c:pt>
                <c:pt idx="8">
                  <c:v>8.0808080808080801E-2</c:v>
                </c:pt>
                <c:pt idx="9">
                  <c:v>9.0909090909090898E-2</c:v>
                </c:pt>
                <c:pt idx="10">
                  <c:v>0.10101010101010099</c:v>
                </c:pt>
                <c:pt idx="11">
                  <c:v>0.11111111111111099</c:v>
                </c:pt>
                <c:pt idx="12">
                  <c:v>0.12121212121212099</c:v>
                </c:pt>
                <c:pt idx="13">
                  <c:v>0.13131313131313099</c:v>
                </c:pt>
                <c:pt idx="14">
                  <c:v>0.14141414141414099</c:v>
                </c:pt>
                <c:pt idx="15">
                  <c:v>0.15151515151515199</c:v>
                </c:pt>
                <c:pt idx="16">
                  <c:v>0.16161616161616199</c:v>
                </c:pt>
                <c:pt idx="17">
                  <c:v>0.17171717171717199</c:v>
                </c:pt>
                <c:pt idx="18">
                  <c:v>0.18181818181818199</c:v>
                </c:pt>
                <c:pt idx="19">
                  <c:v>0.19191919191919199</c:v>
                </c:pt>
                <c:pt idx="20">
                  <c:v>0.20202020202020199</c:v>
                </c:pt>
                <c:pt idx="21">
                  <c:v>0.21212121212121199</c:v>
                </c:pt>
                <c:pt idx="22">
                  <c:v>0.22222222222222199</c:v>
                </c:pt>
                <c:pt idx="23">
                  <c:v>0.23232323232323199</c:v>
                </c:pt>
                <c:pt idx="24">
                  <c:v>0.24242424242424199</c:v>
                </c:pt>
                <c:pt idx="25">
                  <c:v>0.25252525252525299</c:v>
                </c:pt>
                <c:pt idx="26">
                  <c:v>0.26262626262626299</c:v>
                </c:pt>
                <c:pt idx="27">
                  <c:v>0.27272727272727298</c:v>
                </c:pt>
                <c:pt idx="28">
                  <c:v>0.28282828282828298</c:v>
                </c:pt>
                <c:pt idx="29">
                  <c:v>0.29292929292929298</c:v>
                </c:pt>
                <c:pt idx="30">
                  <c:v>0.30303030303030298</c:v>
                </c:pt>
                <c:pt idx="31">
                  <c:v>0.31313131313131298</c:v>
                </c:pt>
                <c:pt idx="32">
                  <c:v>0.32323232323232298</c:v>
                </c:pt>
                <c:pt idx="33">
                  <c:v>0.33333333333333298</c:v>
                </c:pt>
                <c:pt idx="34">
                  <c:v>0.34343434343434298</c:v>
                </c:pt>
                <c:pt idx="35">
                  <c:v>0.35353535353535398</c:v>
                </c:pt>
                <c:pt idx="36">
                  <c:v>0.36363636363636398</c:v>
                </c:pt>
                <c:pt idx="37">
                  <c:v>0.37373737373737398</c:v>
                </c:pt>
                <c:pt idx="38">
                  <c:v>0.38383838383838398</c:v>
                </c:pt>
                <c:pt idx="39">
                  <c:v>0.39393939393939398</c:v>
                </c:pt>
                <c:pt idx="40">
                  <c:v>0.40404040404040398</c:v>
                </c:pt>
                <c:pt idx="41">
                  <c:v>0.41414141414141398</c:v>
                </c:pt>
                <c:pt idx="42">
                  <c:v>0.42424242424242398</c:v>
                </c:pt>
                <c:pt idx="43">
                  <c:v>0.43434343434343398</c:v>
                </c:pt>
                <c:pt idx="44">
                  <c:v>0.44444444444444398</c:v>
                </c:pt>
                <c:pt idx="45">
                  <c:v>0.45454545454545497</c:v>
                </c:pt>
                <c:pt idx="46">
                  <c:v>0.46464646464646497</c:v>
                </c:pt>
                <c:pt idx="47">
                  <c:v>0.47474747474747497</c:v>
                </c:pt>
                <c:pt idx="48">
                  <c:v>0.48484848484848497</c:v>
                </c:pt>
                <c:pt idx="49">
                  <c:v>0.49494949494949497</c:v>
                </c:pt>
                <c:pt idx="50">
                  <c:v>0.50505050505050497</c:v>
                </c:pt>
                <c:pt idx="51">
                  <c:v>0.51515151515151503</c:v>
                </c:pt>
                <c:pt idx="52">
                  <c:v>0.52525252525252497</c:v>
                </c:pt>
                <c:pt idx="53">
                  <c:v>0.53535353535353503</c:v>
                </c:pt>
                <c:pt idx="54">
                  <c:v>0.54545454545454497</c:v>
                </c:pt>
                <c:pt idx="55">
                  <c:v>0.55555555555555602</c:v>
                </c:pt>
                <c:pt idx="56">
                  <c:v>0.56565656565656597</c:v>
                </c:pt>
                <c:pt idx="57">
                  <c:v>0.57575757575757602</c:v>
                </c:pt>
                <c:pt idx="58">
                  <c:v>0.58585858585858597</c:v>
                </c:pt>
                <c:pt idx="59">
                  <c:v>0.59595959595959602</c:v>
                </c:pt>
                <c:pt idx="60">
                  <c:v>0.60606060606060597</c:v>
                </c:pt>
                <c:pt idx="61">
                  <c:v>0.61616161616161602</c:v>
                </c:pt>
                <c:pt idx="62">
                  <c:v>0.62626262626262597</c:v>
                </c:pt>
                <c:pt idx="63">
                  <c:v>0.63636363636363602</c:v>
                </c:pt>
                <c:pt idx="64">
                  <c:v>0.64646464646464696</c:v>
                </c:pt>
                <c:pt idx="65">
                  <c:v>0.65656565656565702</c:v>
                </c:pt>
                <c:pt idx="66">
                  <c:v>0.66666666666666696</c:v>
                </c:pt>
                <c:pt idx="67">
                  <c:v>0.67676767676767702</c:v>
                </c:pt>
                <c:pt idx="68">
                  <c:v>0.68686868686868696</c:v>
                </c:pt>
                <c:pt idx="69">
                  <c:v>0.69696969696969702</c:v>
                </c:pt>
                <c:pt idx="70">
                  <c:v>0.70707070707070696</c:v>
                </c:pt>
                <c:pt idx="71">
                  <c:v>0.71717171717171702</c:v>
                </c:pt>
                <c:pt idx="72">
                  <c:v>0.72727272727272696</c:v>
                </c:pt>
                <c:pt idx="73">
                  <c:v>0.73737373737373701</c:v>
                </c:pt>
                <c:pt idx="74">
                  <c:v>0.74747474747474796</c:v>
                </c:pt>
                <c:pt idx="75">
                  <c:v>0.75757575757575801</c:v>
                </c:pt>
                <c:pt idx="76">
                  <c:v>0.76767676767676796</c:v>
                </c:pt>
                <c:pt idx="77">
                  <c:v>0.77777777777777801</c:v>
                </c:pt>
                <c:pt idx="78">
                  <c:v>0.78787878787878796</c:v>
                </c:pt>
                <c:pt idx="79">
                  <c:v>0.79797979797979801</c:v>
                </c:pt>
                <c:pt idx="80">
                  <c:v>0.80808080808080796</c:v>
                </c:pt>
                <c:pt idx="81">
                  <c:v>0.81818181818181801</c:v>
                </c:pt>
                <c:pt idx="82">
                  <c:v>0.82828282828282795</c:v>
                </c:pt>
                <c:pt idx="83">
                  <c:v>0.83838383838383801</c:v>
                </c:pt>
                <c:pt idx="84">
                  <c:v>0.84848484848484895</c:v>
                </c:pt>
                <c:pt idx="85">
                  <c:v>0.85858585858585901</c:v>
                </c:pt>
                <c:pt idx="86">
                  <c:v>0.86868686868686895</c:v>
                </c:pt>
                <c:pt idx="87">
                  <c:v>0.87878787878787901</c:v>
                </c:pt>
                <c:pt idx="88">
                  <c:v>0.88888888888888895</c:v>
                </c:pt>
                <c:pt idx="89">
                  <c:v>0.89898989898989901</c:v>
                </c:pt>
                <c:pt idx="90">
                  <c:v>0.90909090909090895</c:v>
                </c:pt>
                <c:pt idx="91">
                  <c:v>0.919191919191919</c:v>
                </c:pt>
                <c:pt idx="92">
                  <c:v>0.92929292929292895</c:v>
                </c:pt>
                <c:pt idx="93">
                  <c:v>0.939393939393939</c:v>
                </c:pt>
                <c:pt idx="94">
                  <c:v>0.94949494949494995</c:v>
                </c:pt>
                <c:pt idx="95">
                  <c:v>0.95959595959596</c:v>
                </c:pt>
                <c:pt idx="96">
                  <c:v>0.96969696969696995</c:v>
                </c:pt>
                <c:pt idx="97">
                  <c:v>0.97979797979798</c:v>
                </c:pt>
                <c:pt idx="98">
                  <c:v>0.98989898989898994</c:v>
                </c:pt>
                <c:pt idx="99">
                  <c:v>1</c:v>
                </c:pt>
              </c:numCache>
            </c:numRef>
          </c:xVal>
          <c:yVal>
            <c:numRef>
              <c:f>'BDS vs BDS'!$AO$2:$AO$101</c:f>
              <c:numCache>
                <c:formatCode>0.00</c:formatCode>
                <c:ptCount val="100"/>
                <c:pt idx="0">
                  <c:v>-7.0027823935483866</c:v>
                </c:pt>
                <c:pt idx="1">
                  <c:v>-7.0027823935483866</c:v>
                </c:pt>
                <c:pt idx="2">
                  <c:v>-1.9424174185332959</c:v>
                </c:pt>
                <c:pt idx="3">
                  <c:v>-3.7055004399833251</c:v>
                </c:pt>
                <c:pt idx="4">
                  <c:v>2.3660670834783559</c:v>
                </c:pt>
                <c:pt idx="5">
                  <c:v>-2.0144698520616657</c:v>
                </c:pt>
                <c:pt idx="6">
                  <c:v>0.22971490183476817</c:v>
                </c:pt>
                <c:pt idx="7">
                  <c:v>-0.7246218347966078</c:v>
                </c:pt>
                <c:pt idx="8">
                  <c:v>-1.44097201835325</c:v>
                </c:pt>
                <c:pt idx="9">
                  <c:v>-3.376361665046943</c:v>
                </c:pt>
                <c:pt idx="10">
                  <c:v>-2.4917089697048596</c:v>
                </c:pt>
                <c:pt idx="11">
                  <c:v>-3.3372359034030978</c:v>
                </c:pt>
                <c:pt idx="12">
                  <c:v>-0.86270729894135911</c:v>
                </c:pt>
                <c:pt idx="13">
                  <c:v>-0.58888190561333431</c:v>
                </c:pt>
                <c:pt idx="14">
                  <c:v>-0.55338368003003779</c:v>
                </c:pt>
                <c:pt idx="15">
                  <c:v>-1.0418197993249123</c:v>
                </c:pt>
                <c:pt idx="16">
                  <c:v>-2.080740349799953</c:v>
                </c:pt>
                <c:pt idx="17">
                  <c:v>-7.2309594529535843</c:v>
                </c:pt>
                <c:pt idx="18">
                  <c:v>-14.539953499276635</c:v>
                </c:pt>
                <c:pt idx="19">
                  <c:v>-11.741320415146674</c:v>
                </c:pt>
                <c:pt idx="20">
                  <c:v>-4.1114654729149152</c:v>
                </c:pt>
                <c:pt idx="21">
                  <c:v>-0.18217397576358962</c:v>
                </c:pt>
                <c:pt idx="22">
                  <c:v>-3.2539007174734706</c:v>
                </c:pt>
                <c:pt idx="23">
                  <c:v>-6.6445221928699993</c:v>
                </c:pt>
                <c:pt idx="24">
                  <c:v>-6.5886730918384728</c:v>
                </c:pt>
                <c:pt idx="25">
                  <c:v>-0.42510625498675836</c:v>
                </c:pt>
                <c:pt idx="26">
                  <c:v>13.403456899236744</c:v>
                </c:pt>
                <c:pt idx="27">
                  <c:v>21.048724072506729</c:v>
                </c:pt>
                <c:pt idx="28">
                  <c:v>22.520113647619837</c:v>
                </c:pt>
                <c:pt idx="29">
                  <c:v>23.581798672234981</c:v>
                </c:pt>
                <c:pt idx="30">
                  <c:v>9.1429071900668077</c:v>
                </c:pt>
                <c:pt idx="31">
                  <c:v>-12.089789503458405</c:v>
                </c:pt>
                <c:pt idx="32">
                  <c:v>-22.872109640159806</c:v>
                </c:pt>
                <c:pt idx="33">
                  <c:v>-28.000588232271866</c:v>
                </c:pt>
                <c:pt idx="34">
                  <c:v>-16.673832361334917</c:v>
                </c:pt>
                <c:pt idx="35">
                  <c:v>15.616613990648375</c:v>
                </c:pt>
                <c:pt idx="36">
                  <c:v>54.764065832786628</c:v>
                </c:pt>
                <c:pt idx="37">
                  <c:v>82.476610052248361</c:v>
                </c:pt>
                <c:pt idx="38">
                  <c:v>86.051363631611366</c:v>
                </c:pt>
                <c:pt idx="39">
                  <c:v>79.253375194498403</c:v>
                </c:pt>
                <c:pt idx="40">
                  <c:v>62.972861795546805</c:v>
                </c:pt>
                <c:pt idx="41">
                  <c:v>42.406492009086833</c:v>
                </c:pt>
                <c:pt idx="42">
                  <c:v>-3.0504662424000344</c:v>
                </c:pt>
                <c:pt idx="43">
                  <c:v>-40.331070884993323</c:v>
                </c:pt>
                <c:pt idx="44">
                  <c:v>-63.557251920241697</c:v>
                </c:pt>
                <c:pt idx="45">
                  <c:v>-44.255385625763438</c:v>
                </c:pt>
                <c:pt idx="46">
                  <c:v>38.259561168951677</c:v>
                </c:pt>
                <c:pt idx="47">
                  <c:v>88.890819496293261</c:v>
                </c:pt>
                <c:pt idx="48">
                  <c:v>57.79844867625502</c:v>
                </c:pt>
                <c:pt idx="49">
                  <c:v>11.482492104259791</c:v>
                </c:pt>
                <c:pt idx="50">
                  <c:v>-13.835306249503219</c:v>
                </c:pt>
                <c:pt idx="51">
                  <c:v>15.566993350543498</c:v>
                </c:pt>
                <c:pt idx="52">
                  <c:v>-58.296862829573229</c:v>
                </c:pt>
                <c:pt idx="53">
                  <c:v>-29.920745993941637</c:v>
                </c:pt>
                <c:pt idx="54">
                  <c:v>-22.272250251758351</c:v>
                </c:pt>
                <c:pt idx="55">
                  <c:v>-33.107035415993323</c:v>
                </c:pt>
                <c:pt idx="56">
                  <c:v>-40.093799071484</c:v>
                </c:pt>
                <c:pt idx="57">
                  <c:v>-55.735410332611423</c:v>
                </c:pt>
                <c:pt idx="58">
                  <c:v>-31.377244401351845</c:v>
                </c:pt>
                <c:pt idx="59">
                  <c:v>-19.736246760098084</c:v>
                </c:pt>
                <c:pt idx="60">
                  <c:v>-11.204994802716328</c:v>
                </c:pt>
                <c:pt idx="61">
                  <c:v>20.723521109003855</c:v>
                </c:pt>
                <c:pt idx="62">
                  <c:v>-9.4326257825581479</c:v>
                </c:pt>
                <c:pt idx="63">
                  <c:v>14.800316404940531</c:v>
                </c:pt>
                <c:pt idx="64">
                  <c:v>29.712516985646857</c:v>
                </c:pt>
                <c:pt idx="65">
                  <c:v>18.828848960400705</c:v>
                </c:pt>
                <c:pt idx="66">
                  <c:v>14.669441342824143</c:v>
                </c:pt>
                <c:pt idx="67">
                  <c:v>17.565365233679699</c:v>
                </c:pt>
                <c:pt idx="68">
                  <c:v>21.731239688291339</c:v>
                </c:pt>
                <c:pt idx="69">
                  <c:v>26.644951394040163</c:v>
                </c:pt>
                <c:pt idx="70">
                  <c:v>27.648918024471641</c:v>
                </c:pt>
                <c:pt idx="71">
                  <c:v>26.410274019349799</c:v>
                </c:pt>
                <c:pt idx="72">
                  <c:v>36.327354647893571</c:v>
                </c:pt>
                <c:pt idx="73">
                  <c:v>33.082879856014756</c:v>
                </c:pt>
                <c:pt idx="74">
                  <c:v>28.612087942425546</c:v>
                </c:pt>
                <c:pt idx="75">
                  <c:v>28.219321077014683</c:v>
                </c:pt>
                <c:pt idx="76">
                  <c:v>29.732364443713209</c:v>
                </c:pt>
                <c:pt idx="77">
                  <c:v>11.006932392031672</c:v>
                </c:pt>
                <c:pt idx="78">
                  <c:v>1.8348235823098094</c:v>
                </c:pt>
                <c:pt idx="79">
                  <c:v>20.176837471462136</c:v>
                </c:pt>
                <c:pt idx="80">
                  <c:v>6.9513017510081454</c:v>
                </c:pt>
                <c:pt idx="81">
                  <c:v>-10.486084787802838</c:v>
                </c:pt>
                <c:pt idx="82">
                  <c:v>-16.135164827144195</c:v>
                </c:pt>
                <c:pt idx="83">
                  <c:v>11.894781149530559</c:v>
                </c:pt>
                <c:pt idx="84">
                  <c:v>11.7345835387855</c:v>
                </c:pt>
                <c:pt idx="85">
                  <c:v>5.8073266887708996</c:v>
                </c:pt>
                <c:pt idx="86">
                  <c:v>-6.8897591001684759</c:v>
                </c:pt>
                <c:pt idx="87">
                  <c:v>-17.160939211714322</c:v>
                </c:pt>
                <c:pt idx="88">
                  <c:v>-15.858616143315544</c:v>
                </c:pt>
                <c:pt idx="89">
                  <c:v>-21.48465593814467</c:v>
                </c:pt>
                <c:pt idx="90">
                  <c:v>5.4673515449824208</c:v>
                </c:pt>
                <c:pt idx="91">
                  <c:v>23.52488392869509</c:v>
                </c:pt>
                <c:pt idx="92">
                  <c:v>-36.730198604948555</c:v>
                </c:pt>
                <c:pt idx="93">
                  <c:v>-49.761332044640881</c:v>
                </c:pt>
                <c:pt idx="94">
                  <c:v>-21.818826069979878</c:v>
                </c:pt>
                <c:pt idx="95">
                  <c:v>-58.35691944610835</c:v>
                </c:pt>
                <c:pt idx="96">
                  <c:v>-56.478527344533177</c:v>
                </c:pt>
                <c:pt idx="97">
                  <c:v>-73.686759933076701</c:v>
                </c:pt>
                <c:pt idx="98">
                  <c:v>-80.164578618111591</c:v>
                </c:pt>
                <c:pt idx="99">
                  <c:v>-80.164578618111591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01E-46A7-A132-1B1D29D32A07}"/>
            </c:ext>
          </c:extLst>
        </c:ser>
        <c:ser>
          <c:idx val="10"/>
          <c:order val="10"/>
          <c:tx>
            <c:strRef>
              <c:f>'BDS vs BDS'!$T$1</c:f>
              <c:strCache>
                <c:ptCount val="1"/>
                <c:pt idx="0">
                  <c:v>U10 diff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1">
                  <a:alpha val="5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'BDS vs BDS'!$A$2:$A$101</c:f>
              <c:numCache>
                <c:formatCode>0.0</c:formatCode>
                <c:ptCount val="100"/>
                <c:pt idx="0">
                  <c:v>0</c:v>
                </c:pt>
                <c:pt idx="1">
                  <c:v>1.01010101010101E-2</c:v>
                </c:pt>
                <c:pt idx="2">
                  <c:v>2.02020202020202E-2</c:v>
                </c:pt>
                <c:pt idx="3">
                  <c:v>3.03030303030303E-2</c:v>
                </c:pt>
                <c:pt idx="4">
                  <c:v>4.0404040404040401E-2</c:v>
                </c:pt>
                <c:pt idx="5">
                  <c:v>5.0505050505050497E-2</c:v>
                </c:pt>
                <c:pt idx="6">
                  <c:v>6.0606060606060601E-2</c:v>
                </c:pt>
                <c:pt idx="7">
                  <c:v>7.0707070707070704E-2</c:v>
                </c:pt>
                <c:pt idx="8">
                  <c:v>8.0808080808080801E-2</c:v>
                </c:pt>
                <c:pt idx="9">
                  <c:v>9.0909090909090898E-2</c:v>
                </c:pt>
                <c:pt idx="10">
                  <c:v>0.10101010101010099</c:v>
                </c:pt>
                <c:pt idx="11">
                  <c:v>0.11111111111111099</c:v>
                </c:pt>
                <c:pt idx="12">
                  <c:v>0.12121212121212099</c:v>
                </c:pt>
                <c:pt idx="13">
                  <c:v>0.13131313131313099</c:v>
                </c:pt>
                <c:pt idx="14">
                  <c:v>0.14141414141414099</c:v>
                </c:pt>
                <c:pt idx="15">
                  <c:v>0.15151515151515199</c:v>
                </c:pt>
                <c:pt idx="16">
                  <c:v>0.16161616161616199</c:v>
                </c:pt>
                <c:pt idx="17">
                  <c:v>0.17171717171717199</c:v>
                </c:pt>
                <c:pt idx="18">
                  <c:v>0.18181818181818199</c:v>
                </c:pt>
                <c:pt idx="19">
                  <c:v>0.19191919191919199</c:v>
                </c:pt>
                <c:pt idx="20">
                  <c:v>0.20202020202020199</c:v>
                </c:pt>
                <c:pt idx="21">
                  <c:v>0.21212121212121199</c:v>
                </c:pt>
                <c:pt idx="22">
                  <c:v>0.22222222222222199</c:v>
                </c:pt>
                <c:pt idx="23">
                  <c:v>0.23232323232323199</c:v>
                </c:pt>
                <c:pt idx="24">
                  <c:v>0.24242424242424199</c:v>
                </c:pt>
                <c:pt idx="25">
                  <c:v>0.25252525252525299</c:v>
                </c:pt>
                <c:pt idx="26">
                  <c:v>0.26262626262626299</c:v>
                </c:pt>
                <c:pt idx="27">
                  <c:v>0.27272727272727298</c:v>
                </c:pt>
                <c:pt idx="28">
                  <c:v>0.28282828282828298</c:v>
                </c:pt>
                <c:pt idx="29">
                  <c:v>0.29292929292929298</c:v>
                </c:pt>
                <c:pt idx="30">
                  <c:v>0.30303030303030298</c:v>
                </c:pt>
                <c:pt idx="31">
                  <c:v>0.31313131313131298</c:v>
                </c:pt>
                <c:pt idx="32">
                  <c:v>0.32323232323232298</c:v>
                </c:pt>
                <c:pt idx="33">
                  <c:v>0.33333333333333298</c:v>
                </c:pt>
                <c:pt idx="34">
                  <c:v>0.34343434343434298</c:v>
                </c:pt>
                <c:pt idx="35">
                  <c:v>0.35353535353535398</c:v>
                </c:pt>
                <c:pt idx="36">
                  <c:v>0.36363636363636398</c:v>
                </c:pt>
                <c:pt idx="37">
                  <c:v>0.37373737373737398</c:v>
                </c:pt>
                <c:pt idx="38">
                  <c:v>0.38383838383838398</c:v>
                </c:pt>
                <c:pt idx="39">
                  <c:v>0.39393939393939398</c:v>
                </c:pt>
                <c:pt idx="40">
                  <c:v>0.40404040404040398</c:v>
                </c:pt>
                <c:pt idx="41">
                  <c:v>0.41414141414141398</c:v>
                </c:pt>
                <c:pt idx="42">
                  <c:v>0.42424242424242398</c:v>
                </c:pt>
                <c:pt idx="43">
                  <c:v>0.43434343434343398</c:v>
                </c:pt>
                <c:pt idx="44">
                  <c:v>0.44444444444444398</c:v>
                </c:pt>
                <c:pt idx="45">
                  <c:v>0.45454545454545497</c:v>
                </c:pt>
                <c:pt idx="46">
                  <c:v>0.46464646464646497</c:v>
                </c:pt>
                <c:pt idx="47">
                  <c:v>0.47474747474747497</c:v>
                </c:pt>
                <c:pt idx="48">
                  <c:v>0.48484848484848497</c:v>
                </c:pt>
                <c:pt idx="49">
                  <c:v>0.49494949494949497</c:v>
                </c:pt>
                <c:pt idx="50">
                  <c:v>0.50505050505050497</c:v>
                </c:pt>
                <c:pt idx="51">
                  <c:v>0.51515151515151503</c:v>
                </c:pt>
                <c:pt idx="52">
                  <c:v>0.52525252525252497</c:v>
                </c:pt>
                <c:pt idx="53">
                  <c:v>0.53535353535353503</c:v>
                </c:pt>
                <c:pt idx="54">
                  <c:v>0.54545454545454497</c:v>
                </c:pt>
                <c:pt idx="55">
                  <c:v>0.55555555555555602</c:v>
                </c:pt>
                <c:pt idx="56">
                  <c:v>0.56565656565656597</c:v>
                </c:pt>
                <c:pt idx="57">
                  <c:v>0.57575757575757602</c:v>
                </c:pt>
                <c:pt idx="58">
                  <c:v>0.58585858585858597</c:v>
                </c:pt>
                <c:pt idx="59">
                  <c:v>0.59595959595959602</c:v>
                </c:pt>
                <c:pt idx="60">
                  <c:v>0.60606060606060597</c:v>
                </c:pt>
                <c:pt idx="61">
                  <c:v>0.61616161616161602</c:v>
                </c:pt>
                <c:pt idx="62">
                  <c:v>0.62626262626262597</c:v>
                </c:pt>
                <c:pt idx="63">
                  <c:v>0.63636363636363602</c:v>
                </c:pt>
                <c:pt idx="64">
                  <c:v>0.64646464646464696</c:v>
                </c:pt>
                <c:pt idx="65">
                  <c:v>0.65656565656565702</c:v>
                </c:pt>
                <c:pt idx="66">
                  <c:v>0.66666666666666696</c:v>
                </c:pt>
                <c:pt idx="67">
                  <c:v>0.67676767676767702</c:v>
                </c:pt>
                <c:pt idx="68">
                  <c:v>0.68686868686868696</c:v>
                </c:pt>
                <c:pt idx="69">
                  <c:v>0.69696969696969702</c:v>
                </c:pt>
                <c:pt idx="70">
                  <c:v>0.70707070707070696</c:v>
                </c:pt>
                <c:pt idx="71">
                  <c:v>0.71717171717171702</c:v>
                </c:pt>
                <c:pt idx="72">
                  <c:v>0.72727272727272696</c:v>
                </c:pt>
                <c:pt idx="73">
                  <c:v>0.73737373737373701</c:v>
                </c:pt>
                <c:pt idx="74">
                  <c:v>0.74747474747474796</c:v>
                </c:pt>
                <c:pt idx="75">
                  <c:v>0.75757575757575801</c:v>
                </c:pt>
                <c:pt idx="76">
                  <c:v>0.76767676767676796</c:v>
                </c:pt>
                <c:pt idx="77">
                  <c:v>0.77777777777777801</c:v>
                </c:pt>
                <c:pt idx="78">
                  <c:v>0.78787878787878796</c:v>
                </c:pt>
                <c:pt idx="79">
                  <c:v>0.79797979797979801</c:v>
                </c:pt>
                <c:pt idx="80">
                  <c:v>0.80808080808080796</c:v>
                </c:pt>
                <c:pt idx="81">
                  <c:v>0.81818181818181801</c:v>
                </c:pt>
                <c:pt idx="82">
                  <c:v>0.82828282828282795</c:v>
                </c:pt>
                <c:pt idx="83">
                  <c:v>0.83838383838383801</c:v>
                </c:pt>
                <c:pt idx="84">
                  <c:v>0.84848484848484895</c:v>
                </c:pt>
                <c:pt idx="85">
                  <c:v>0.85858585858585901</c:v>
                </c:pt>
                <c:pt idx="86">
                  <c:v>0.86868686868686895</c:v>
                </c:pt>
                <c:pt idx="87">
                  <c:v>0.87878787878787901</c:v>
                </c:pt>
                <c:pt idx="88">
                  <c:v>0.88888888888888895</c:v>
                </c:pt>
                <c:pt idx="89">
                  <c:v>0.89898989898989901</c:v>
                </c:pt>
                <c:pt idx="90">
                  <c:v>0.90909090909090895</c:v>
                </c:pt>
                <c:pt idx="91">
                  <c:v>0.919191919191919</c:v>
                </c:pt>
                <c:pt idx="92">
                  <c:v>0.92929292929292895</c:v>
                </c:pt>
                <c:pt idx="93">
                  <c:v>0.939393939393939</c:v>
                </c:pt>
                <c:pt idx="94">
                  <c:v>0.94949494949494995</c:v>
                </c:pt>
                <c:pt idx="95">
                  <c:v>0.95959595959596</c:v>
                </c:pt>
                <c:pt idx="96">
                  <c:v>0.96969696969696995</c:v>
                </c:pt>
                <c:pt idx="97">
                  <c:v>0.97979797979798</c:v>
                </c:pt>
                <c:pt idx="98">
                  <c:v>0.98989898989898994</c:v>
                </c:pt>
                <c:pt idx="99">
                  <c:v>1</c:v>
                </c:pt>
              </c:numCache>
            </c:numRef>
          </c:xVal>
          <c:yVal>
            <c:numRef>
              <c:f>'BDS vs BDS'!$AP$2:$AP$101</c:f>
              <c:numCache>
                <c:formatCode>0.00</c:formatCode>
                <c:ptCount val="100"/>
                <c:pt idx="0">
                  <c:v>-26.717979201748449</c:v>
                </c:pt>
                <c:pt idx="1">
                  <c:v>-26.717979201748449</c:v>
                </c:pt>
                <c:pt idx="2">
                  <c:v>-34.654314888773342</c:v>
                </c:pt>
                <c:pt idx="3">
                  <c:v>-44.66182406166331</c:v>
                </c:pt>
                <c:pt idx="4">
                  <c:v>-44.430709099491423</c:v>
                </c:pt>
                <c:pt idx="5">
                  <c:v>-49.114421826891657</c:v>
                </c:pt>
                <c:pt idx="6">
                  <c:v>-49.486739383445183</c:v>
                </c:pt>
                <c:pt idx="7">
                  <c:v>-49.373142291656677</c:v>
                </c:pt>
                <c:pt idx="8">
                  <c:v>-47.084383524573241</c:v>
                </c:pt>
                <c:pt idx="9">
                  <c:v>-46.571008531126836</c:v>
                </c:pt>
                <c:pt idx="10">
                  <c:v>-45.569428284574997</c:v>
                </c:pt>
                <c:pt idx="11">
                  <c:v>-43.556327438753215</c:v>
                </c:pt>
                <c:pt idx="12">
                  <c:v>-40.215802827531434</c:v>
                </c:pt>
                <c:pt idx="13">
                  <c:v>-36.42927196458345</c:v>
                </c:pt>
                <c:pt idx="14">
                  <c:v>-38.154876774930017</c:v>
                </c:pt>
                <c:pt idx="15">
                  <c:v>-40.285915924464916</c:v>
                </c:pt>
                <c:pt idx="16">
                  <c:v>-37.389587967959869</c:v>
                </c:pt>
                <c:pt idx="17">
                  <c:v>-38.384628610933532</c:v>
                </c:pt>
                <c:pt idx="18">
                  <c:v>-35.59612595456656</c:v>
                </c:pt>
                <c:pt idx="19">
                  <c:v>-33.284618300186594</c:v>
                </c:pt>
                <c:pt idx="20">
                  <c:v>-33.250114303924875</c:v>
                </c:pt>
                <c:pt idx="21">
                  <c:v>-34.708294080753376</c:v>
                </c:pt>
                <c:pt idx="22">
                  <c:v>-33.985227928463473</c:v>
                </c:pt>
                <c:pt idx="23">
                  <c:v>-36.413836898240106</c:v>
                </c:pt>
                <c:pt idx="24">
                  <c:v>-32.924489357878429</c:v>
                </c:pt>
                <c:pt idx="25">
                  <c:v>-30.151043634516554</c:v>
                </c:pt>
                <c:pt idx="26">
                  <c:v>-28.391752317313149</c:v>
                </c:pt>
                <c:pt idx="27">
                  <c:v>-23.18367497259328</c:v>
                </c:pt>
                <c:pt idx="28">
                  <c:v>-13.669620549370165</c:v>
                </c:pt>
                <c:pt idx="29">
                  <c:v>-10.620296850464911</c:v>
                </c:pt>
                <c:pt idx="30">
                  <c:v>-19.008990262333327</c:v>
                </c:pt>
                <c:pt idx="31">
                  <c:v>-30.510137651298464</c:v>
                </c:pt>
                <c:pt idx="32">
                  <c:v>-50.75356383674989</c:v>
                </c:pt>
                <c:pt idx="33">
                  <c:v>-66.057732744841815</c:v>
                </c:pt>
                <c:pt idx="34">
                  <c:v>-60.986344847864757</c:v>
                </c:pt>
                <c:pt idx="35">
                  <c:v>-43.152073732551571</c:v>
                </c:pt>
                <c:pt idx="36">
                  <c:v>-29.8950638468134</c:v>
                </c:pt>
                <c:pt idx="37">
                  <c:v>-7.4266445589116756</c:v>
                </c:pt>
                <c:pt idx="38">
                  <c:v>-12.304721166958643</c:v>
                </c:pt>
                <c:pt idx="39">
                  <c:v>-9.0673142565617582</c:v>
                </c:pt>
                <c:pt idx="40">
                  <c:v>-19.149053766863062</c:v>
                </c:pt>
                <c:pt idx="41">
                  <c:v>-46.725328472003184</c:v>
                </c:pt>
                <c:pt idx="42">
                  <c:v>-116.9363660184099</c:v>
                </c:pt>
                <c:pt idx="43">
                  <c:v>-111.76402742110326</c:v>
                </c:pt>
                <c:pt idx="44">
                  <c:v>-45.825272558691722</c:v>
                </c:pt>
                <c:pt idx="45">
                  <c:v>6.9838197930364458</c:v>
                </c:pt>
                <c:pt idx="46">
                  <c:v>58.774537827311633</c:v>
                </c:pt>
                <c:pt idx="47">
                  <c:v>76.005062084793281</c:v>
                </c:pt>
                <c:pt idx="48">
                  <c:v>45.653764448665015</c:v>
                </c:pt>
                <c:pt idx="49">
                  <c:v>70.987279376599872</c:v>
                </c:pt>
                <c:pt idx="50">
                  <c:v>-14.705315178193359</c:v>
                </c:pt>
                <c:pt idx="51">
                  <c:v>28.264105156833466</c:v>
                </c:pt>
                <c:pt idx="52">
                  <c:v>-13.047197613873323</c:v>
                </c:pt>
                <c:pt idx="53">
                  <c:v>-20.084012246041539</c:v>
                </c:pt>
                <c:pt idx="54">
                  <c:v>10.820215659341557</c:v>
                </c:pt>
                <c:pt idx="55">
                  <c:v>3.854798515696757</c:v>
                </c:pt>
                <c:pt idx="56">
                  <c:v>-2.6039277469940316</c:v>
                </c:pt>
                <c:pt idx="57">
                  <c:v>-10.457752694825331</c:v>
                </c:pt>
                <c:pt idx="58">
                  <c:v>-33.75663506476576</c:v>
                </c:pt>
                <c:pt idx="59">
                  <c:v>-33.784072616586059</c:v>
                </c:pt>
                <c:pt idx="60">
                  <c:v>-8.5401531676762943</c:v>
                </c:pt>
                <c:pt idx="61">
                  <c:v>23.675558535603727</c:v>
                </c:pt>
                <c:pt idx="62">
                  <c:v>47.695848693388939</c:v>
                </c:pt>
                <c:pt idx="63">
                  <c:v>64.851454174740525</c:v>
                </c:pt>
                <c:pt idx="64">
                  <c:v>65.276681895276965</c:v>
                </c:pt>
                <c:pt idx="65">
                  <c:v>51.637198804800732</c:v>
                </c:pt>
                <c:pt idx="66">
                  <c:v>35.327567797014012</c:v>
                </c:pt>
                <c:pt idx="67">
                  <c:v>27.7756206840196</c:v>
                </c:pt>
                <c:pt idx="68">
                  <c:v>27.464348438331513</c:v>
                </c:pt>
                <c:pt idx="69">
                  <c:v>24.438256849590061</c:v>
                </c:pt>
                <c:pt idx="70">
                  <c:v>24.703246314621538</c:v>
                </c:pt>
                <c:pt idx="71">
                  <c:v>26.227078844669904</c:v>
                </c:pt>
                <c:pt idx="72">
                  <c:v>33.872795629143639</c:v>
                </c:pt>
                <c:pt idx="73">
                  <c:v>30.192998363534684</c:v>
                </c:pt>
                <c:pt idx="74">
                  <c:v>24.996835002265584</c:v>
                </c:pt>
                <c:pt idx="75">
                  <c:v>24.010451520584638</c:v>
                </c:pt>
                <c:pt idx="76">
                  <c:v>0.7903296140831344</c:v>
                </c:pt>
                <c:pt idx="77">
                  <c:v>12.571332903821599</c:v>
                </c:pt>
                <c:pt idx="78">
                  <c:v>22.180259265069822</c:v>
                </c:pt>
                <c:pt idx="79">
                  <c:v>12.640971992112213</c:v>
                </c:pt>
                <c:pt idx="80">
                  <c:v>-20.222253816919874</c:v>
                </c:pt>
                <c:pt idx="81">
                  <c:v>-12.126890475904816</c:v>
                </c:pt>
                <c:pt idx="82">
                  <c:v>3.9076855572758404</c:v>
                </c:pt>
                <c:pt idx="83">
                  <c:v>-3.3927124160793483</c:v>
                </c:pt>
                <c:pt idx="84">
                  <c:v>-5.363837684494456</c:v>
                </c:pt>
                <c:pt idx="85">
                  <c:v>-14.029630579800028</c:v>
                </c:pt>
                <c:pt idx="86">
                  <c:v>-17.4627768497744</c:v>
                </c:pt>
                <c:pt idx="87">
                  <c:v>-26.834711304173311</c:v>
                </c:pt>
                <c:pt idx="88">
                  <c:v>-22.857389794807546</c:v>
                </c:pt>
                <c:pt idx="89">
                  <c:v>-22.929101016033655</c:v>
                </c:pt>
                <c:pt idx="90">
                  <c:v>-19.352576145697526</c:v>
                </c:pt>
                <c:pt idx="91">
                  <c:v>-18.861693361489984</c:v>
                </c:pt>
                <c:pt idx="92">
                  <c:v>-29.03566132285448</c:v>
                </c:pt>
                <c:pt idx="93">
                  <c:v>-29.818878534029864</c:v>
                </c:pt>
                <c:pt idx="94">
                  <c:v>-33.167904890619866</c:v>
                </c:pt>
                <c:pt idx="95">
                  <c:v>-30.548357594438357</c:v>
                </c:pt>
                <c:pt idx="96">
                  <c:v>-22.09447912816313</c:v>
                </c:pt>
                <c:pt idx="97">
                  <c:v>-10.367698646186682</c:v>
                </c:pt>
                <c:pt idx="98">
                  <c:v>16.482384299048363</c:v>
                </c:pt>
                <c:pt idx="99">
                  <c:v>16.482384299048363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01E-46A7-A132-1B1D29D32A07}"/>
            </c:ext>
          </c:extLst>
        </c:ser>
        <c:ser>
          <c:idx val="11"/>
          <c:order val="11"/>
          <c:tx>
            <c:strRef>
              <c:f>'BDS vs BDS'!$U$1</c:f>
              <c:strCache>
                <c:ptCount val="1"/>
                <c:pt idx="0">
                  <c:v>U11 diff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1">
                  <a:alpha val="5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'BDS vs BDS'!$A$2:$A$101</c:f>
              <c:numCache>
                <c:formatCode>0.0</c:formatCode>
                <c:ptCount val="100"/>
                <c:pt idx="0">
                  <c:v>0</c:v>
                </c:pt>
                <c:pt idx="1">
                  <c:v>1.01010101010101E-2</c:v>
                </c:pt>
                <c:pt idx="2">
                  <c:v>2.02020202020202E-2</c:v>
                </c:pt>
                <c:pt idx="3">
                  <c:v>3.03030303030303E-2</c:v>
                </c:pt>
                <c:pt idx="4">
                  <c:v>4.0404040404040401E-2</c:v>
                </c:pt>
                <c:pt idx="5">
                  <c:v>5.0505050505050497E-2</c:v>
                </c:pt>
                <c:pt idx="6">
                  <c:v>6.0606060606060601E-2</c:v>
                </c:pt>
                <c:pt idx="7">
                  <c:v>7.0707070707070704E-2</c:v>
                </c:pt>
                <c:pt idx="8">
                  <c:v>8.0808080808080801E-2</c:v>
                </c:pt>
                <c:pt idx="9">
                  <c:v>9.0909090909090898E-2</c:v>
                </c:pt>
                <c:pt idx="10">
                  <c:v>0.10101010101010099</c:v>
                </c:pt>
                <c:pt idx="11">
                  <c:v>0.11111111111111099</c:v>
                </c:pt>
                <c:pt idx="12">
                  <c:v>0.12121212121212099</c:v>
                </c:pt>
                <c:pt idx="13">
                  <c:v>0.13131313131313099</c:v>
                </c:pt>
                <c:pt idx="14">
                  <c:v>0.14141414141414099</c:v>
                </c:pt>
                <c:pt idx="15">
                  <c:v>0.15151515151515199</c:v>
                </c:pt>
                <c:pt idx="16">
                  <c:v>0.16161616161616199</c:v>
                </c:pt>
                <c:pt idx="17">
                  <c:v>0.17171717171717199</c:v>
                </c:pt>
                <c:pt idx="18">
                  <c:v>0.18181818181818199</c:v>
                </c:pt>
                <c:pt idx="19">
                  <c:v>0.19191919191919199</c:v>
                </c:pt>
                <c:pt idx="20">
                  <c:v>0.20202020202020199</c:v>
                </c:pt>
                <c:pt idx="21">
                  <c:v>0.21212121212121199</c:v>
                </c:pt>
                <c:pt idx="22">
                  <c:v>0.22222222222222199</c:v>
                </c:pt>
                <c:pt idx="23">
                  <c:v>0.23232323232323199</c:v>
                </c:pt>
                <c:pt idx="24">
                  <c:v>0.24242424242424199</c:v>
                </c:pt>
                <c:pt idx="25">
                  <c:v>0.25252525252525299</c:v>
                </c:pt>
                <c:pt idx="26">
                  <c:v>0.26262626262626299</c:v>
                </c:pt>
                <c:pt idx="27">
                  <c:v>0.27272727272727298</c:v>
                </c:pt>
                <c:pt idx="28">
                  <c:v>0.28282828282828298</c:v>
                </c:pt>
                <c:pt idx="29">
                  <c:v>0.29292929292929298</c:v>
                </c:pt>
                <c:pt idx="30">
                  <c:v>0.30303030303030298</c:v>
                </c:pt>
                <c:pt idx="31">
                  <c:v>0.31313131313131298</c:v>
                </c:pt>
                <c:pt idx="32">
                  <c:v>0.32323232323232298</c:v>
                </c:pt>
                <c:pt idx="33">
                  <c:v>0.33333333333333298</c:v>
                </c:pt>
                <c:pt idx="34">
                  <c:v>0.34343434343434298</c:v>
                </c:pt>
                <c:pt idx="35">
                  <c:v>0.35353535353535398</c:v>
                </c:pt>
                <c:pt idx="36">
                  <c:v>0.36363636363636398</c:v>
                </c:pt>
                <c:pt idx="37">
                  <c:v>0.37373737373737398</c:v>
                </c:pt>
                <c:pt idx="38">
                  <c:v>0.38383838383838398</c:v>
                </c:pt>
                <c:pt idx="39">
                  <c:v>0.39393939393939398</c:v>
                </c:pt>
                <c:pt idx="40">
                  <c:v>0.40404040404040398</c:v>
                </c:pt>
                <c:pt idx="41">
                  <c:v>0.41414141414141398</c:v>
                </c:pt>
                <c:pt idx="42">
                  <c:v>0.42424242424242398</c:v>
                </c:pt>
                <c:pt idx="43">
                  <c:v>0.43434343434343398</c:v>
                </c:pt>
                <c:pt idx="44">
                  <c:v>0.44444444444444398</c:v>
                </c:pt>
                <c:pt idx="45">
                  <c:v>0.45454545454545497</c:v>
                </c:pt>
                <c:pt idx="46">
                  <c:v>0.46464646464646497</c:v>
                </c:pt>
                <c:pt idx="47">
                  <c:v>0.47474747474747497</c:v>
                </c:pt>
                <c:pt idx="48">
                  <c:v>0.48484848484848497</c:v>
                </c:pt>
                <c:pt idx="49">
                  <c:v>0.49494949494949497</c:v>
                </c:pt>
                <c:pt idx="50">
                  <c:v>0.50505050505050497</c:v>
                </c:pt>
                <c:pt idx="51">
                  <c:v>0.51515151515151503</c:v>
                </c:pt>
                <c:pt idx="52">
                  <c:v>0.52525252525252497</c:v>
                </c:pt>
                <c:pt idx="53">
                  <c:v>0.53535353535353503</c:v>
                </c:pt>
                <c:pt idx="54">
                  <c:v>0.54545454545454497</c:v>
                </c:pt>
                <c:pt idx="55">
                  <c:v>0.55555555555555602</c:v>
                </c:pt>
                <c:pt idx="56">
                  <c:v>0.56565656565656597</c:v>
                </c:pt>
                <c:pt idx="57">
                  <c:v>0.57575757575757602</c:v>
                </c:pt>
                <c:pt idx="58">
                  <c:v>0.58585858585858597</c:v>
                </c:pt>
                <c:pt idx="59">
                  <c:v>0.59595959595959602</c:v>
                </c:pt>
                <c:pt idx="60">
                  <c:v>0.60606060606060597</c:v>
                </c:pt>
                <c:pt idx="61">
                  <c:v>0.61616161616161602</c:v>
                </c:pt>
                <c:pt idx="62">
                  <c:v>0.62626262626262597</c:v>
                </c:pt>
                <c:pt idx="63">
                  <c:v>0.63636363636363602</c:v>
                </c:pt>
                <c:pt idx="64">
                  <c:v>0.64646464646464696</c:v>
                </c:pt>
                <c:pt idx="65">
                  <c:v>0.65656565656565702</c:v>
                </c:pt>
                <c:pt idx="66">
                  <c:v>0.66666666666666696</c:v>
                </c:pt>
                <c:pt idx="67">
                  <c:v>0.67676767676767702</c:v>
                </c:pt>
                <c:pt idx="68">
                  <c:v>0.68686868686868696</c:v>
                </c:pt>
                <c:pt idx="69">
                  <c:v>0.69696969696969702</c:v>
                </c:pt>
                <c:pt idx="70">
                  <c:v>0.70707070707070696</c:v>
                </c:pt>
                <c:pt idx="71">
                  <c:v>0.71717171717171702</c:v>
                </c:pt>
                <c:pt idx="72">
                  <c:v>0.72727272727272696</c:v>
                </c:pt>
                <c:pt idx="73">
                  <c:v>0.73737373737373701</c:v>
                </c:pt>
                <c:pt idx="74">
                  <c:v>0.74747474747474796</c:v>
                </c:pt>
                <c:pt idx="75">
                  <c:v>0.75757575757575801</c:v>
                </c:pt>
                <c:pt idx="76">
                  <c:v>0.76767676767676796</c:v>
                </c:pt>
                <c:pt idx="77">
                  <c:v>0.77777777777777801</c:v>
                </c:pt>
                <c:pt idx="78">
                  <c:v>0.78787878787878796</c:v>
                </c:pt>
                <c:pt idx="79">
                  <c:v>0.79797979797979801</c:v>
                </c:pt>
                <c:pt idx="80">
                  <c:v>0.80808080808080796</c:v>
                </c:pt>
                <c:pt idx="81">
                  <c:v>0.81818181818181801</c:v>
                </c:pt>
                <c:pt idx="82">
                  <c:v>0.82828282828282795</c:v>
                </c:pt>
                <c:pt idx="83">
                  <c:v>0.83838383838383801</c:v>
                </c:pt>
                <c:pt idx="84">
                  <c:v>0.84848484848484895</c:v>
                </c:pt>
                <c:pt idx="85">
                  <c:v>0.85858585858585901</c:v>
                </c:pt>
                <c:pt idx="86">
                  <c:v>0.86868686868686895</c:v>
                </c:pt>
                <c:pt idx="87">
                  <c:v>0.87878787878787901</c:v>
                </c:pt>
                <c:pt idx="88">
                  <c:v>0.88888888888888895</c:v>
                </c:pt>
                <c:pt idx="89">
                  <c:v>0.89898989898989901</c:v>
                </c:pt>
                <c:pt idx="90">
                  <c:v>0.90909090909090895</c:v>
                </c:pt>
                <c:pt idx="91">
                  <c:v>0.919191919191919</c:v>
                </c:pt>
                <c:pt idx="92">
                  <c:v>0.92929292929292895</c:v>
                </c:pt>
                <c:pt idx="93">
                  <c:v>0.939393939393939</c:v>
                </c:pt>
                <c:pt idx="94">
                  <c:v>0.94949494949494995</c:v>
                </c:pt>
                <c:pt idx="95">
                  <c:v>0.95959595959596</c:v>
                </c:pt>
                <c:pt idx="96">
                  <c:v>0.96969696969696995</c:v>
                </c:pt>
                <c:pt idx="97">
                  <c:v>0.97979797979798</c:v>
                </c:pt>
                <c:pt idx="98">
                  <c:v>0.98989898989898994</c:v>
                </c:pt>
                <c:pt idx="99">
                  <c:v>1</c:v>
                </c:pt>
              </c:numCache>
            </c:numRef>
          </c:xVal>
          <c:yVal>
            <c:numRef>
              <c:f>'BDS vs BDS'!$AQ$2:$AQ$101</c:f>
              <c:numCache>
                <c:formatCode>0.00</c:formatCode>
                <c:ptCount val="100"/>
                <c:pt idx="0">
                  <c:v>-18.74346277807831</c:v>
                </c:pt>
                <c:pt idx="1">
                  <c:v>-18.74346277807831</c:v>
                </c:pt>
                <c:pt idx="2">
                  <c:v>-12.829244158723213</c:v>
                </c:pt>
                <c:pt idx="3">
                  <c:v>-13.924780455573455</c:v>
                </c:pt>
                <c:pt idx="4">
                  <c:v>-7.3772451129616456</c:v>
                </c:pt>
                <c:pt idx="5">
                  <c:v>-9.1422021932114603</c:v>
                </c:pt>
                <c:pt idx="6">
                  <c:v>-6.0749152974351546</c:v>
                </c:pt>
                <c:pt idx="7">
                  <c:v>-6.4058427254665276</c:v>
                </c:pt>
                <c:pt idx="8">
                  <c:v>-9.4249069898232847</c:v>
                </c:pt>
                <c:pt idx="9">
                  <c:v>-11.277985483916837</c:v>
                </c:pt>
                <c:pt idx="10">
                  <c:v>-11.08709926687493</c:v>
                </c:pt>
                <c:pt idx="11">
                  <c:v>-12.204412215183083</c:v>
                </c:pt>
                <c:pt idx="12">
                  <c:v>-9.4916054928314679</c:v>
                </c:pt>
                <c:pt idx="13">
                  <c:v>-6.249213947453427</c:v>
                </c:pt>
                <c:pt idx="14">
                  <c:v>-4.8127263730000323</c:v>
                </c:pt>
                <c:pt idx="15">
                  <c:v>-6.9085043656250491</c:v>
                </c:pt>
                <c:pt idx="16">
                  <c:v>-6.3484076983600062</c:v>
                </c:pt>
                <c:pt idx="17">
                  <c:v>-2.2204562527933831</c:v>
                </c:pt>
                <c:pt idx="18">
                  <c:v>-4.1398579693466218</c:v>
                </c:pt>
                <c:pt idx="19">
                  <c:v>-7.8656574329068008</c:v>
                </c:pt>
                <c:pt idx="20">
                  <c:v>-12.988670826324778</c:v>
                </c:pt>
                <c:pt idx="21">
                  <c:v>-17.276189914053475</c:v>
                </c:pt>
                <c:pt idx="22">
                  <c:v>-20.074402123553455</c:v>
                </c:pt>
                <c:pt idx="23">
                  <c:v>-21.424086874470049</c:v>
                </c:pt>
                <c:pt idx="24">
                  <c:v>-18.163612573398495</c:v>
                </c:pt>
                <c:pt idx="25">
                  <c:v>-8.4197897075066521</c:v>
                </c:pt>
                <c:pt idx="26">
                  <c:v>0.41019211275693124</c:v>
                </c:pt>
                <c:pt idx="27">
                  <c:v>6.3058949036167178</c:v>
                </c:pt>
                <c:pt idx="28">
                  <c:v>9.9452513791597994</c:v>
                </c:pt>
                <c:pt idx="29">
                  <c:v>0.88579990034509137</c:v>
                </c:pt>
                <c:pt idx="30">
                  <c:v>-10.550638298733247</c:v>
                </c:pt>
                <c:pt idx="31">
                  <c:v>-25.933686589168474</c:v>
                </c:pt>
                <c:pt idx="32">
                  <c:v>-47.620159656469923</c:v>
                </c:pt>
                <c:pt idx="33">
                  <c:v>-60.191948855411738</c:v>
                </c:pt>
                <c:pt idx="34">
                  <c:v>-60.904042342734783</c:v>
                </c:pt>
                <c:pt idx="35">
                  <c:v>-45.575551493281409</c:v>
                </c:pt>
                <c:pt idx="36">
                  <c:v>-21.435112557093362</c:v>
                </c:pt>
                <c:pt idx="37">
                  <c:v>2.6382511578083268</c:v>
                </c:pt>
                <c:pt idx="38">
                  <c:v>4.7485870485913892</c:v>
                </c:pt>
                <c:pt idx="39">
                  <c:v>7.6197367413483335</c:v>
                </c:pt>
                <c:pt idx="40">
                  <c:v>-13.180127767833028</c:v>
                </c:pt>
                <c:pt idx="41">
                  <c:v>-29.258129597113339</c:v>
                </c:pt>
                <c:pt idx="42">
                  <c:v>-19.952701206869961</c:v>
                </c:pt>
                <c:pt idx="43">
                  <c:v>18.35387881438669</c:v>
                </c:pt>
                <c:pt idx="44">
                  <c:v>47.552156307518317</c:v>
                </c:pt>
                <c:pt idx="45">
                  <c:v>41.567411211766512</c:v>
                </c:pt>
                <c:pt idx="46">
                  <c:v>57.486042367701657</c:v>
                </c:pt>
                <c:pt idx="47">
                  <c:v>48.071898825913195</c:v>
                </c:pt>
                <c:pt idx="48">
                  <c:v>24.683110858845112</c:v>
                </c:pt>
                <c:pt idx="49">
                  <c:v>-60.003719321510061</c:v>
                </c:pt>
                <c:pt idx="50">
                  <c:v>8.5483893756768339</c:v>
                </c:pt>
                <c:pt idx="51">
                  <c:v>57.996793239993394</c:v>
                </c:pt>
                <c:pt idx="52">
                  <c:v>2.807800593816637</c:v>
                </c:pt>
                <c:pt idx="53">
                  <c:v>-46.174648143121658</c:v>
                </c:pt>
                <c:pt idx="54">
                  <c:v>-53.327902097588321</c:v>
                </c:pt>
                <c:pt idx="55">
                  <c:v>-65.645184563653288</c:v>
                </c:pt>
                <c:pt idx="56">
                  <c:v>-89.912052028121025</c:v>
                </c:pt>
                <c:pt idx="57">
                  <c:v>-71.35635654899545</c:v>
                </c:pt>
                <c:pt idx="58">
                  <c:v>-34.29401038825381</c:v>
                </c:pt>
                <c:pt idx="59">
                  <c:v>-14.239349977804068</c:v>
                </c:pt>
                <c:pt idx="60">
                  <c:v>-0.95320127476634298</c:v>
                </c:pt>
                <c:pt idx="61">
                  <c:v>21.733759907893841</c:v>
                </c:pt>
                <c:pt idx="62">
                  <c:v>37.166801473568853</c:v>
                </c:pt>
                <c:pt idx="63">
                  <c:v>39.766990694840501</c:v>
                </c:pt>
                <c:pt idx="64">
                  <c:v>45.290359975466913</c:v>
                </c:pt>
                <c:pt idx="65">
                  <c:v>34.804579529120815</c:v>
                </c:pt>
                <c:pt idx="66">
                  <c:v>25.84128294288405</c:v>
                </c:pt>
                <c:pt idx="67">
                  <c:v>30.102114158459585</c:v>
                </c:pt>
                <c:pt idx="68">
                  <c:v>-20.963246998170575</c:v>
                </c:pt>
                <c:pt idx="69">
                  <c:v>-15.879209077309838</c:v>
                </c:pt>
                <c:pt idx="70">
                  <c:v>-22.632177633768379</c:v>
                </c:pt>
                <c:pt idx="71">
                  <c:v>-27.188393659790108</c:v>
                </c:pt>
                <c:pt idx="72">
                  <c:v>-24.315679623142387</c:v>
                </c:pt>
                <c:pt idx="73">
                  <c:v>4.5350757091347305</c:v>
                </c:pt>
                <c:pt idx="74">
                  <c:v>-8.5153352192444345</c:v>
                </c:pt>
                <c:pt idx="75">
                  <c:v>17.179382590684554</c:v>
                </c:pt>
                <c:pt idx="76">
                  <c:v>50.313908640663044</c:v>
                </c:pt>
                <c:pt idx="77">
                  <c:v>31.772071804741586</c:v>
                </c:pt>
                <c:pt idx="78">
                  <c:v>60.182398197579801</c:v>
                </c:pt>
                <c:pt idx="79">
                  <c:v>70.830629402722138</c:v>
                </c:pt>
                <c:pt idx="80">
                  <c:v>71.01382643347813</c:v>
                </c:pt>
                <c:pt idx="81">
                  <c:v>60.987883197987117</c:v>
                </c:pt>
                <c:pt idx="82">
                  <c:v>45.048930808135879</c:v>
                </c:pt>
                <c:pt idx="83">
                  <c:v>34.499077537920698</c:v>
                </c:pt>
                <c:pt idx="84">
                  <c:v>29.397197246765586</c:v>
                </c:pt>
                <c:pt idx="85">
                  <c:v>23.282181129590867</c:v>
                </c:pt>
                <c:pt idx="86">
                  <c:v>27.408309504461613</c:v>
                </c:pt>
                <c:pt idx="87">
                  <c:v>26.229884814365619</c:v>
                </c:pt>
                <c:pt idx="88">
                  <c:v>41.205863394180483</c:v>
                </c:pt>
                <c:pt idx="89">
                  <c:v>39.579325233443228</c:v>
                </c:pt>
                <c:pt idx="90">
                  <c:v>30.226544062802532</c:v>
                </c:pt>
                <c:pt idx="91">
                  <c:v>25.703365979544969</c:v>
                </c:pt>
                <c:pt idx="92">
                  <c:v>17.891482601865391</c:v>
                </c:pt>
                <c:pt idx="93">
                  <c:v>-23.852649901909786</c:v>
                </c:pt>
                <c:pt idx="94">
                  <c:v>-74.294884642872944</c:v>
                </c:pt>
                <c:pt idx="95">
                  <c:v>-25.905639738598438</c:v>
                </c:pt>
                <c:pt idx="96">
                  <c:v>-80.35601352171318</c:v>
                </c:pt>
                <c:pt idx="97">
                  <c:v>-89.186773740366675</c:v>
                </c:pt>
                <c:pt idx="98">
                  <c:v>-67.689747620821663</c:v>
                </c:pt>
                <c:pt idx="99">
                  <c:v>-67.689747620821663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01E-46A7-A132-1B1D29D32A07}"/>
            </c:ext>
          </c:extLst>
        </c:ser>
        <c:ser>
          <c:idx val="12"/>
          <c:order val="12"/>
          <c:tx>
            <c:strRef>
              <c:f>'BDS vs BDS'!$V$1</c:f>
              <c:strCache>
                <c:ptCount val="1"/>
                <c:pt idx="0">
                  <c:v>U12 diff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1">
                  <a:alpha val="5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'BDS vs BDS'!$A$2:$A$101</c:f>
              <c:numCache>
                <c:formatCode>0.0</c:formatCode>
                <c:ptCount val="100"/>
                <c:pt idx="0">
                  <c:v>0</c:v>
                </c:pt>
                <c:pt idx="1">
                  <c:v>1.01010101010101E-2</c:v>
                </c:pt>
                <c:pt idx="2">
                  <c:v>2.02020202020202E-2</c:v>
                </c:pt>
                <c:pt idx="3">
                  <c:v>3.03030303030303E-2</c:v>
                </c:pt>
                <c:pt idx="4">
                  <c:v>4.0404040404040401E-2</c:v>
                </c:pt>
                <c:pt idx="5">
                  <c:v>5.0505050505050497E-2</c:v>
                </c:pt>
                <c:pt idx="6">
                  <c:v>6.0606060606060601E-2</c:v>
                </c:pt>
                <c:pt idx="7">
                  <c:v>7.0707070707070704E-2</c:v>
                </c:pt>
                <c:pt idx="8">
                  <c:v>8.0808080808080801E-2</c:v>
                </c:pt>
                <c:pt idx="9">
                  <c:v>9.0909090909090898E-2</c:v>
                </c:pt>
                <c:pt idx="10">
                  <c:v>0.10101010101010099</c:v>
                </c:pt>
                <c:pt idx="11">
                  <c:v>0.11111111111111099</c:v>
                </c:pt>
                <c:pt idx="12">
                  <c:v>0.12121212121212099</c:v>
                </c:pt>
                <c:pt idx="13">
                  <c:v>0.13131313131313099</c:v>
                </c:pt>
                <c:pt idx="14">
                  <c:v>0.14141414141414099</c:v>
                </c:pt>
                <c:pt idx="15">
                  <c:v>0.15151515151515199</c:v>
                </c:pt>
                <c:pt idx="16">
                  <c:v>0.16161616161616199</c:v>
                </c:pt>
                <c:pt idx="17">
                  <c:v>0.17171717171717199</c:v>
                </c:pt>
                <c:pt idx="18">
                  <c:v>0.18181818181818199</c:v>
                </c:pt>
                <c:pt idx="19">
                  <c:v>0.19191919191919199</c:v>
                </c:pt>
                <c:pt idx="20">
                  <c:v>0.20202020202020199</c:v>
                </c:pt>
                <c:pt idx="21">
                  <c:v>0.21212121212121199</c:v>
                </c:pt>
                <c:pt idx="22">
                  <c:v>0.22222222222222199</c:v>
                </c:pt>
                <c:pt idx="23">
                  <c:v>0.23232323232323199</c:v>
                </c:pt>
                <c:pt idx="24">
                  <c:v>0.24242424242424199</c:v>
                </c:pt>
                <c:pt idx="25">
                  <c:v>0.25252525252525299</c:v>
                </c:pt>
                <c:pt idx="26">
                  <c:v>0.26262626262626299</c:v>
                </c:pt>
                <c:pt idx="27">
                  <c:v>0.27272727272727298</c:v>
                </c:pt>
                <c:pt idx="28">
                  <c:v>0.28282828282828298</c:v>
                </c:pt>
                <c:pt idx="29">
                  <c:v>0.29292929292929298</c:v>
                </c:pt>
                <c:pt idx="30">
                  <c:v>0.30303030303030298</c:v>
                </c:pt>
                <c:pt idx="31">
                  <c:v>0.31313131313131298</c:v>
                </c:pt>
                <c:pt idx="32">
                  <c:v>0.32323232323232298</c:v>
                </c:pt>
                <c:pt idx="33">
                  <c:v>0.33333333333333298</c:v>
                </c:pt>
                <c:pt idx="34">
                  <c:v>0.34343434343434298</c:v>
                </c:pt>
                <c:pt idx="35">
                  <c:v>0.35353535353535398</c:v>
                </c:pt>
                <c:pt idx="36">
                  <c:v>0.36363636363636398</c:v>
                </c:pt>
                <c:pt idx="37">
                  <c:v>0.37373737373737398</c:v>
                </c:pt>
                <c:pt idx="38">
                  <c:v>0.38383838383838398</c:v>
                </c:pt>
                <c:pt idx="39">
                  <c:v>0.39393939393939398</c:v>
                </c:pt>
                <c:pt idx="40">
                  <c:v>0.40404040404040398</c:v>
                </c:pt>
                <c:pt idx="41">
                  <c:v>0.41414141414141398</c:v>
                </c:pt>
                <c:pt idx="42">
                  <c:v>0.42424242424242398</c:v>
                </c:pt>
                <c:pt idx="43">
                  <c:v>0.43434343434343398</c:v>
                </c:pt>
                <c:pt idx="44">
                  <c:v>0.44444444444444398</c:v>
                </c:pt>
                <c:pt idx="45">
                  <c:v>0.45454545454545497</c:v>
                </c:pt>
                <c:pt idx="46">
                  <c:v>0.46464646464646497</c:v>
                </c:pt>
                <c:pt idx="47">
                  <c:v>0.47474747474747497</c:v>
                </c:pt>
                <c:pt idx="48">
                  <c:v>0.48484848484848497</c:v>
                </c:pt>
                <c:pt idx="49">
                  <c:v>0.49494949494949497</c:v>
                </c:pt>
                <c:pt idx="50">
                  <c:v>0.50505050505050497</c:v>
                </c:pt>
                <c:pt idx="51">
                  <c:v>0.51515151515151503</c:v>
                </c:pt>
                <c:pt idx="52">
                  <c:v>0.52525252525252497</c:v>
                </c:pt>
                <c:pt idx="53">
                  <c:v>0.53535353535353503</c:v>
                </c:pt>
                <c:pt idx="54">
                  <c:v>0.54545454545454497</c:v>
                </c:pt>
                <c:pt idx="55">
                  <c:v>0.55555555555555602</c:v>
                </c:pt>
                <c:pt idx="56">
                  <c:v>0.56565656565656597</c:v>
                </c:pt>
                <c:pt idx="57">
                  <c:v>0.57575757575757602</c:v>
                </c:pt>
                <c:pt idx="58">
                  <c:v>0.58585858585858597</c:v>
                </c:pt>
                <c:pt idx="59">
                  <c:v>0.59595959595959602</c:v>
                </c:pt>
                <c:pt idx="60">
                  <c:v>0.60606060606060597</c:v>
                </c:pt>
                <c:pt idx="61">
                  <c:v>0.61616161616161602</c:v>
                </c:pt>
                <c:pt idx="62">
                  <c:v>0.62626262626262597</c:v>
                </c:pt>
                <c:pt idx="63">
                  <c:v>0.63636363636363602</c:v>
                </c:pt>
                <c:pt idx="64">
                  <c:v>0.64646464646464696</c:v>
                </c:pt>
                <c:pt idx="65">
                  <c:v>0.65656565656565702</c:v>
                </c:pt>
                <c:pt idx="66">
                  <c:v>0.66666666666666696</c:v>
                </c:pt>
                <c:pt idx="67">
                  <c:v>0.67676767676767702</c:v>
                </c:pt>
                <c:pt idx="68">
                  <c:v>0.68686868686868696</c:v>
                </c:pt>
                <c:pt idx="69">
                  <c:v>0.69696969696969702</c:v>
                </c:pt>
                <c:pt idx="70">
                  <c:v>0.70707070707070696</c:v>
                </c:pt>
                <c:pt idx="71">
                  <c:v>0.71717171717171702</c:v>
                </c:pt>
                <c:pt idx="72">
                  <c:v>0.72727272727272696</c:v>
                </c:pt>
                <c:pt idx="73">
                  <c:v>0.73737373737373701</c:v>
                </c:pt>
                <c:pt idx="74">
                  <c:v>0.74747474747474796</c:v>
                </c:pt>
                <c:pt idx="75">
                  <c:v>0.75757575757575801</c:v>
                </c:pt>
                <c:pt idx="76">
                  <c:v>0.76767676767676796</c:v>
                </c:pt>
                <c:pt idx="77">
                  <c:v>0.77777777777777801</c:v>
                </c:pt>
                <c:pt idx="78">
                  <c:v>0.78787878787878796</c:v>
                </c:pt>
                <c:pt idx="79">
                  <c:v>0.79797979797979801</c:v>
                </c:pt>
                <c:pt idx="80">
                  <c:v>0.80808080808080796</c:v>
                </c:pt>
                <c:pt idx="81">
                  <c:v>0.81818181818181801</c:v>
                </c:pt>
                <c:pt idx="82">
                  <c:v>0.82828282828282795</c:v>
                </c:pt>
                <c:pt idx="83">
                  <c:v>0.83838383838383801</c:v>
                </c:pt>
                <c:pt idx="84">
                  <c:v>0.84848484848484895</c:v>
                </c:pt>
                <c:pt idx="85">
                  <c:v>0.85858585858585901</c:v>
                </c:pt>
                <c:pt idx="86">
                  <c:v>0.86868686868686895</c:v>
                </c:pt>
                <c:pt idx="87">
                  <c:v>0.87878787878787901</c:v>
                </c:pt>
                <c:pt idx="88">
                  <c:v>0.88888888888888895</c:v>
                </c:pt>
                <c:pt idx="89">
                  <c:v>0.89898989898989901</c:v>
                </c:pt>
                <c:pt idx="90">
                  <c:v>0.90909090909090895</c:v>
                </c:pt>
                <c:pt idx="91">
                  <c:v>0.919191919191919</c:v>
                </c:pt>
                <c:pt idx="92">
                  <c:v>0.92929292929292895</c:v>
                </c:pt>
                <c:pt idx="93">
                  <c:v>0.939393939393939</c:v>
                </c:pt>
                <c:pt idx="94">
                  <c:v>0.94949494949494995</c:v>
                </c:pt>
                <c:pt idx="95">
                  <c:v>0.95959595959596</c:v>
                </c:pt>
                <c:pt idx="96">
                  <c:v>0.96969696969696995</c:v>
                </c:pt>
                <c:pt idx="97">
                  <c:v>0.97979797979798</c:v>
                </c:pt>
                <c:pt idx="98">
                  <c:v>0.98989898989898994</c:v>
                </c:pt>
                <c:pt idx="99">
                  <c:v>1</c:v>
                </c:pt>
              </c:numCache>
            </c:numRef>
          </c:xVal>
          <c:yVal>
            <c:numRef>
              <c:f>'BDS vs BDS'!$AR$2:$AR$101</c:f>
              <c:numCache>
                <c:formatCode>0.00</c:formatCode>
                <c:ptCount val="100"/>
                <c:pt idx="0">
                  <c:v>24.580850211041479</c:v>
                </c:pt>
                <c:pt idx="1">
                  <c:v>24.580850211041479</c:v>
                </c:pt>
                <c:pt idx="2">
                  <c:v>22.362881766726787</c:v>
                </c:pt>
                <c:pt idx="3">
                  <c:v>20.122803895616698</c:v>
                </c:pt>
                <c:pt idx="4">
                  <c:v>22.550464848978436</c:v>
                </c:pt>
                <c:pt idx="5">
                  <c:v>19.184740591058471</c:v>
                </c:pt>
                <c:pt idx="6">
                  <c:v>18.415792025764858</c:v>
                </c:pt>
                <c:pt idx="7">
                  <c:v>16.115106537203474</c:v>
                </c:pt>
                <c:pt idx="8">
                  <c:v>13.550502455956803</c:v>
                </c:pt>
                <c:pt idx="9">
                  <c:v>10.884917590103214</c:v>
                </c:pt>
                <c:pt idx="10">
                  <c:v>11.81701906540502</c:v>
                </c:pt>
                <c:pt idx="11">
                  <c:v>10.467208412576838</c:v>
                </c:pt>
                <c:pt idx="12">
                  <c:v>9.8035326267586242</c:v>
                </c:pt>
                <c:pt idx="13">
                  <c:v>11.588087401036546</c:v>
                </c:pt>
                <c:pt idx="14">
                  <c:v>10.368962240399924</c:v>
                </c:pt>
                <c:pt idx="15">
                  <c:v>6.3996785198351063</c:v>
                </c:pt>
                <c:pt idx="16">
                  <c:v>4.1885875305599711</c:v>
                </c:pt>
                <c:pt idx="17">
                  <c:v>2.3961237663766042</c:v>
                </c:pt>
                <c:pt idx="18">
                  <c:v>2.0034730544334707</c:v>
                </c:pt>
                <c:pt idx="19">
                  <c:v>0.8567935775533897</c:v>
                </c:pt>
                <c:pt idx="20">
                  <c:v>-2.1958667260548737</c:v>
                </c:pt>
                <c:pt idx="21">
                  <c:v>-1.9893749999234842</c:v>
                </c:pt>
                <c:pt idx="22">
                  <c:v>-3.0787162426734085</c:v>
                </c:pt>
                <c:pt idx="23">
                  <c:v>-4.0642952163800601</c:v>
                </c:pt>
                <c:pt idx="24">
                  <c:v>-2.3510037312685199</c:v>
                </c:pt>
                <c:pt idx="25">
                  <c:v>0.3798300228734206</c:v>
                </c:pt>
                <c:pt idx="26">
                  <c:v>3.0343385479468452</c:v>
                </c:pt>
                <c:pt idx="27">
                  <c:v>5.3158605014566547</c:v>
                </c:pt>
                <c:pt idx="28">
                  <c:v>7.4477665432898448</c:v>
                </c:pt>
                <c:pt idx="29">
                  <c:v>4.1791754196949569</c:v>
                </c:pt>
                <c:pt idx="30">
                  <c:v>-1.809307757443321</c:v>
                </c:pt>
                <c:pt idx="31">
                  <c:v>-9.4551372235184772</c:v>
                </c:pt>
                <c:pt idx="32">
                  <c:v>-23.576177475790018</c:v>
                </c:pt>
                <c:pt idx="33">
                  <c:v>-37.171505682461884</c:v>
                </c:pt>
                <c:pt idx="34">
                  <c:v>-40.537365028294971</c:v>
                </c:pt>
                <c:pt idx="35">
                  <c:v>-35.194312448131541</c:v>
                </c:pt>
                <c:pt idx="36">
                  <c:v>-17.617027191253328</c:v>
                </c:pt>
                <c:pt idx="37">
                  <c:v>-0.8948851133716289</c:v>
                </c:pt>
                <c:pt idx="38">
                  <c:v>4.4119147239214271</c:v>
                </c:pt>
                <c:pt idx="39">
                  <c:v>2.5933690548083632</c:v>
                </c:pt>
                <c:pt idx="40">
                  <c:v>-12.913583626493164</c:v>
                </c:pt>
                <c:pt idx="41">
                  <c:v>-32.501452675123346</c:v>
                </c:pt>
                <c:pt idx="42">
                  <c:v>-59.44118256418983</c:v>
                </c:pt>
                <c:pt idx="43">
                  <c:v>-51.852429745793188</c:v>
                </c:pt>
                <c:pt idx="44">
                  <c:v>-28.00579507784164</c:v>
                </c:pt>
                <c:pt idx="45">
                  <c:v>14.004385068476495</c:v>
                </c:pt>
                <c:pt idx="46">
                  <c:v>46.136514818191699</c:v>
                </c:pt>
                <c:pt idx="47">
                  <c:v>39.245548392893397</c:v>
                </c:pt>
                <c:pt idx="48">
                  <c:v>13.328068613045161</c:v>
                </c:pt>
                <c:pt idx="49">
                  <c:v>9.8415202276898981</c:v>
                </c:pt>
                <c:pt idx="50">
                  <c:v>-15.0634018777032</c:v>
                </c:pt>
                <c:pt idx="51">
                  <c:v>31.047081610193572</c:v>
                </c:pt>
                <c:pt idx="52">
                  <c:v>5.1841985683067833</c:v>
                </c:pt>
                <c:pt idx="53">
                  <c:v>3.4934169151283641</c:v>
                </c:pt>
                <c:pt idx="54">
                  <c:v>28.793135108391652</c:v>
                </c:pt>
                <c:pt idx="55">
                  <c:v>33.551545801146631</c:v>
                </c:pt>
                <c:pt idx="56">
                  <c:v>17.314131287665987</c:v>
                </c:pt>
                <c:pt idx="57">
                  <c:v>3.9443665315045564</c:v>
                </c:pt>
                <c:pt idx="58">
                  <c:v>-9.0720751582817911</c:v>
                </c:pt>
                <c:pt idx="59">
                  <c:v>-9.667311959934068</c:v>
                </c:pt>
                <c:pt idx="60">
                  <c:v>-20.25962810175929</c:v>
                </c:pt>
                <c:pt idx="61">
                  <c:v>-33.4430039680052</c:v>
                </c:pt>
                <c:pt idx="62">
                  <c:v>-44.815548427492104</c:v>
                </c:pt>
                <c:pt idx="63">
                  <c:v>-35.464955649620492</c:v>
                </c:pt>
                <c:pt idx="64">
                  <c:v>-6.9636419632920479</c:v>
                </c:pt>
                <c:pt idx="65">
                  <c:v>7.5610649143307</c:v>
                </c:pt>
                <c:pt idx="66">
                  <c:v>18.155117898534058</c:v>
                </c:pt>
                <c:pt idx="67">
                  <c:v>29.229893740309649</c:v>
                </c:pt>
                <c:pt idx="68">
                  <c:v>33.008217484431384</c:v>
                </c:pt>
                <c:pt idx="69">
                  <c:v>18.61295164835019</c:v>
                </c:pt>
                <c:pt idx="70">
                  <c:v>13.588458210551607</c:v>
                </c:pt>
                <c:pt idx="71">
                  <c:v>23.962455434369986</c:v>
                </c:pt>
                <c:pt idx="72">
                  <c:v>33.564118637963475</c:v>
                </c:pt>
                <c:pt idx="73">
                  <c:v>28.383372860124723</c:v>
                </c:pt>
                <c:pt idx="74">
                  <c:v>18.087909004155676</c:v>
                </c:pt>
                <c:pt idx="75">
                  <c:v>11.282995640414583</c:v>
                </c:pt>
                <c:pt idx="76">
                  <c:v>2.0040864450031677</c:v>
                </c:pt>
                <c:pt idx="77">
                  <c:v>-5.4777922716483545</c:v>
                </c:pt>
                <c:pt idx="78">
                  <c:v>-15.468967462891214</c:v>
                </c:pt>
                <c:pt idx="79">
                  <c:v>-28.782219043280861</c:v>
                </c:pt>
                <c:pt idx="80">
                  <c:v>-10.708356348951838</c:v>
                </c:pt>
                <c:pt idx="81">
                  <c:v>-4.0007908353928769</c:v>
                </c:pt>
                <c:pt idx="82">
                  <c:v>-19.23992881665913</c:v>
                </c:pt>
                <c:pt idx="83">
                  <c:v>-25.032505028580317</c:v>
                </c:pt>
                <c:pt idx="84">
                  <c:v>-9.0583762542445356</c:v>
                </c:pt>
                <c:pt idx="85">
                  <c:v>-9.609188976239011</c:v>
                </c:pt>
                <c:pt idx="86">
                  <c:v>-10.120759160208422</c:v>
                </c:pt>
                <c:pt idx="87">
                  <c:v>-19.610493917731333</c:v>
                </c:pt>
                <c:pt idx="88">
                  <c:v>-10.229191030493553</c:v>
                </c:pt>
                <c:pt idx="89">
                  <c:v>-18.408314014651751</c:v>
                </c:pt>
                <c:pt idx="90">
                  <c:v>-22.92251882394055</c:v>
                </c:pt>
                <c:pt idx="91">
                  <c:v>5.8315826728149887</c:v>
                </c:pt>
                <c:pt idx="92">
                  <c:v>-42.870247374995529</c:v>
                </c:pt>
                <c:pt idx="93">
                  <c:v>-52.0941029245148</c:v>
                </c:pt>
                <c:pt idx="94">
                  <c:v>-72.043597838754863</c:v>
                </c:pt>
                <c:pt idx="95">
                  <c:v>-69.177619217678284</c:v>
                </c:pt>
                <c:pt idx="96">
                  <c:v>-65.661498423753073</c:v>
                </c:pt>
                <c:pt idx="97">
                  <c:v>-74.476450902266606</c:v>
                </c:pt>
                <c:pt idx="98">
                  <c:v>-59.220893365831671</c:v>
                </c:pt>
                <c:pt idx="99">
                  <c:v>-59.220893365831671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01E-46A7-A132-1B1D29D32A07}"/>
            </c:ext>
          </c:extLst>
        </c:ser>
        <c:ser>
          <c:idx val="13"/>
          <c:order val="13"/>
          <c:spPr>
            <a:ln w="12700" cap="rnd">
              <a:solidFill>
                <a:schemeClr val="tx1">
                  <a:alpha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figures!$Q$23:$Q$24</c:f>
              <c:numCache>
                <c:formatCode>General</c:formatCode>
                <c:ptCount val="2"/>
                <c:pt idx="0">
                  <c:v>0.1</c:v>
                </c:pt>
                <c:pt idx="1">
                  <c:v>0.1</c:v>
                </c:pt>
              </c:numCache>
            </c:numRef>
          </c:xVal>
          <c:yVal>
            <c:numRef>
              <c:f>figures!$R$23:$R$24</c:f>
              <c:numCache>
                <c:formatCode>General</c:formatCode>
                <c:ptCount val="2"/>
                <c:pt idx="0">
                  <c:v>250</c:v>
                </c:pt>
                <c:pt idx="1">
                  <c:v>-250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D01E-46A7-A132-1B1D29D32A07}"/>
            </c:ext>
          </c:extLst>
        </c:ser>
        <c:ser>
          <c:idx val="14"/>
          <c:order val="14"/>
          <c:spPr>
            <a:ln w="12700" cap="rnd">
              <a:solidFill>
                <a:schemeClr val="tx1">
                  <a:alpha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figures!$Q$25:$Q$26</c:f>
              <c:numCache>
                <c:formatCode>General</c:formatCode>
                <c:ptCount val="2"/>
                <c:pt idx="0">
                  <c:v>0.2</c:v>
                </c:pt>
                <c:pt idx="1">
                  <c:v>0.2</c:v>
                </c:pt>
              </c:numCache>
            </c:numRef>
          </c:xVal>
          <c:yVal>
            <c:numRef>
              <c:f>figures!$R$23:$R$24</c:f>
              <c:numCache>
                <c:formatCode>General</c:formatCode>
                <c:ptCount val="2"/>
                <c:pt idx="0">
                  <c:v>250</c:v>
                </c:pt>
                <c:pt idx="1">
                  <c:v>-250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D01E-46A7-A132-1B1D29D32A07}"/>
            </c:ext>
          </c:extLst>
        </c:ser>
        <c:ser>
          <c:idx val="15"/>
          <c:order val="15"/>
          <c:spPr>
            <a:ln w="12700" cap="rnd">
              <a:solidFill>
                <a:schemeClr val="tx1">
                  <a:alpha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figures!$Q$27:$Q$28</c:f>
              <c:numCache>
                <c:formatCode>General</c:formatCode>
                <c:ptCount val="2"/>
                <c:pt idx="0">
                  <c:v>0.3</c:v>
                </c:pt>
                <c:pt idx="1">
                  <c:v>0.3</c:v>
                </c:pt>
              </c:numCache>
            </c:numRef>
          </c:xVal>
          <c:yVal>
            <c:numRef>
              <c:f>figures!$R$23:$R$24</c:f>
              <c:numCache>
                <c:formatCode>General</c:formatCode>
                <c:ptCount val="2"/>
                <c:pt idx="0">
                  <c:v>250</c:v>
                </c:pt>
                <c:pt idx="1">
                  <c:v>-250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D01E-46A7-A132-1B1D29D32A07}"/>
            </c:ext>
          </c:extLst>
        </c:ser>
        <c:ser>
          <c:idx val="16"/>
          <c:order val="16"/>
          <c:spPr>
            <a:ln w="12700" cap="rnd">
              <a:solidFill>
                <a:schemeClr val="tx1">
                  <a:alpha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figures!$Q$29:$Q$30</c:f>
              <c:numCache>
                <c:formatCode>General</c:formatCode>
                <c:ptCount val="2"/>
                <c:pt idx="0">
                  <c:v>0.4</c:v>
                </c:pt>
                <c:pt idx="1">
                  <c:v>0.4</c:v>
                </c:pt>
              </c:numCache>
            </c:numRef>
          </c:xVal>
          <c:yVal>
            <c:numRef>
              <c:f>figures!$R$23:$R$24</c:f>
              <c:numCache>
                <c:formatCode>General</c:formatCode>
                <c:ptCount val="2"/>
                <c:pt idx="0">
                  <c:v>250</c:v>
                </c:pt>
                <c:pt idx="1">
                  <c:v>-250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D01E-46A7-A132-1B1D29D32A07}"/>
            </c:ext>
          </c:extLst>
        </c:ser>
        <c:ser>
          <c:idx val="17"/>
          <c:order val="17"/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figures!$Q$31:$Q$32</c:f>
              <c:numCache>
                <c:formatCode>General</c:formatCode>
                <c:ptCount val="2"/>
                <c:pt idx="0">
                  <c:v>0.5</c:v>
                </c:pt>
                <c:pt idx="1">
                  <c:v>0.5</c:v>
                </c:pt>
              </c:numCache>
            </c:numRef>
          </c:xVal>
          <c:yVal>
            <c:numRef>
              <c:f>figures!$R$23:$R$24</c:f>
              <c:numCache>
                <c:formatCode>General</c:formatCode>
                <c:ptCount val="2"/>
                <c:pt idx="0">
                  <c:v>250</c:v>
                </c:pt>
                <c:pt idx="1">
                  <c:v>-250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D01E-46A7-A132-1B1D29D32A07}"/>
            </c:ext>
          </c:extLst>
        </c:ser>
        <c:ser>
          <c:idx val="18"/>
          <c:order val="18"/>
          <c:spPr>
            <a:ln w="12700" cap="rnd">
              <a:solidFill>
                <a:schemeClr val="tx1">
                  <a:alpha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figures!$Q$33:$Q$34</c:f>
              <c:numCache>
                <c:formatCode>General</c:formatCode>
                <c:ptCount val="2"/>
                <c:pt idx="0">
                  <c:v>0.6</c:v>
                </c:pt>
                <c:pt idx="1">
                  <c:v>0.6</c:v>
                </c:pt>
              </c:numCache>
            </c:numRef>
          </c:xVal>
          <c:yVal>
            <c:numRef>
              <c:f>figures!$R$23:$R$24</c:f>
              <c:numCache>
                <c:formatCode>General</c:formatCode>
                <c:ptCount val="2"/>
                <c:pt idx="0">
                  <c:v>250</c:v>
                </c:pt>
                <c:pt idx="1">
                  <c:v>-250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D01E-46A7-A132-1B1D29D32A07}"/>
            </c:ext>
          </c:extLst>
        </c:ser>
        <c:ser>
          <c:idx val="19"/>
          <c:order val="19"/>
          <c:spPr>
            <a:ln w="12700" cap="rnd">
              <a:solidFill>
                <a:schemeClr val="tx1">
                  <a:alpha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figures!$Q$35:$Q$36</c:f>
              <c:numCache>
                <c:formatCode>General</c:formatCode>
                <c:ptCount val="2"/>
                <c:pt idx="0">
                  <c:v>0.7</c:v>
                </c:pt>
                <c:pt idx="1">
                  <c:v>0.7</c:v>
                </c:pt>
              </c:numCache>
            </c:numRef>
          </c:xVal>
          <c:yVal>
            <c:numRef>
              <c:f>figures!$R$23:$R$24</c:f>
              <c:numCache>
                <c:formatCode>General</c:formatCode>
                <c:ptCount val="2"/>
                <c:pt idx="0">
                  <c:v>250</c:v>
                </c:pt>
                <c:pt idx="1">
                  <c:v>-250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D01E-46A7-A132-1B1D29D32A07}"/>
            </c:ext>
          </c:extLst>
        </c:ser>
        <c:ser>
          <c:idx val="20"/>
          <c:order val="20"/>
          <c:spPr>
            <a:ln w="12700" cap="rnd">
              <a:solidFill>
                <a:schemeClr val="tx1">
                  <a:alpha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figures!$Q$37:$Q$38</c:f>
              <c:numCache>
                <c:formatCode>General</c:formatCode>
                <c:ptCount val="2"/>
                <c:pt idx="0">
                  <c:v>0.8</c:v>
                </c:pt>
                <c:pt idx="1">
                  <c:v>0.8</c:v>
                </c:pt>
              </c:numCache>
            </c:numRef>
          </c:xVal>
          <c:yVal>
            <c:numRef>
              <c:f>figures!$R$23:$R$24</c:f>
              <c:numCache>
                <c:formatCode>General</c:formatCode>
                <c:ptCount val="2"/>
                <c:pt idx="0">
                  <c:v>250</c:v>
                </c:pt>
                <c:pt idx="1">
                  <c:v>-250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D01E-46A7-A132-1B1D29D32A07}"/>
            </c:ext>
          </c:extLst>
        </c:ser>
        <c:ser>
          <c:idx val="21"/>
          <c:order val="21"/>
          <c:spPr>
            <a:ln w="12700" cap="rnd">
              <a:solidFill>
                <a:schemeClr val="tx1">
                  <a:alpha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figures!$Q$39:$Q$40</c:f>
              <c:numCache>
                <c:formatCode>General</c:formatCode>
                <c:ptCount val="2"/>
                <c:pt idx="0">
                  <c:v>0.9</c:v>
                </c:pt>
                <c:pt idx="1">
                  <c:v>0.9</c:v>
                </c:pt>
              </c:numCache>
            </c:numRef>
          </c:xVal>
          <c:yVal>
            <c:numRef>
              <c:f>figures!$R$23:$R$24</c:f>
              <c:numCache>
                <c:formatCode>General</c:formatCode>
                <c:ptCount val="2"/>
                <c:pt idx="0">
                  <c:v>250</c:v>
                </c:pt>
                <c:pt idx="1">
                  <c:v>-250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D01E-46A7-A132-1B1D29D32A07}"/>
            </c:ext>
          </c:extLst>
        </c:ser>
        <c:ser>
          <c:idx val="22"/>
          <c:order val="22"/>
          <c:spPr>
            <a:ln w="12700" cap="rnd">
              <a:solidFill>
                <a:schemeClr val="tx1">
                  <a:alpha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figures!$Q$21:$Q$22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xVal>
          <c:yVal>
            <c:numRef>
              <c:f>figures!$R$23:$R$24</c:f>
              <c:numCache>
                <c:formatCode>General</c:formatCode>
                <c:ptCount val="2"/>
                <c:pt idx="0">
                  <c:v>250</c:v>
                </c:pt>
                <c:pt idx="1">
                  <c:v>-250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BA-418C-A0E1-C69E630AE3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4652751"/>
        <c:axId val="1734635279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'BDS vs BDS'!$V$20</c15:sqref>
                        </c15:formulaRef>
                      </c:ext>
                    </c:extLst>
                    <c:strCache>
                      <c:ptCount val="1"/>
                      <c:pt idx="0">
                        <c:v>-0.49</c:v>
                      </c:pt>
                    </c:strCache>
                  </c:strRef>
                </c:tx>
                <c:spPr>
                  <a:ln w="25400" cap="rnd">
                    <a:solidFill>
                      <a:schemeClr val="tx1"/>
                    </a:solidFill>
                    <a:prstDash val="sysDash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'BDS vs BDS'!$T$20:$T$21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1.7499564460796595</c:v>
                      </c:pt>
                      <c:pt idx="1">
                        <c:v>2.8081616344973401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'BDS vs BDS'!$U$20:$U$21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0.44794431985113903</c:v>
                      </c:pt>
                      <c:pt idx="1">
                        <c:v>-2.1090646815759229E-2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A-D01E-46A7-A132-1B1D29D32A07}"/>
                  </c:ext>
                </c:extLst>
              </c15:ser>
            </c15:filteredScatterSeries>
            <c15:filteredScatterSeries>
              <c15:ser>
                <c:idx val="2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'BDS vs BDS'!$V$22</c15:sqref>
                        </c15:formulaRef>
                      </c:ext>
                    </c:extLst>
                    <c:strCache>
                      <c:ptCount val="1"/>
                      <c:pt idx="0">
                        <c:v>-0.44</c:v>
                      </c:pt>
                    </c:strCache>
                  </c:strRef>
                </c:tx>
                <c:spPr>
                  <a:ln w="25400" cap="rnd">
                    <a:solidFill>
                      <a:schemeClr val="tx1"/>
                    </a:solidFill>
                    <a:prstDash val="sysDash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'BDS vs BDS'!$T$22:$T$23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2.6493625225627699</c:v>
                      </c:pt>
                      <c:pt idx="1">
                        <c:v>2.1587909184408076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'BDS vs BDS'!$U$22:$U$23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-0.19204806940824071</c:v>
                      </c:pt>
                      <c:pt idx="1">
                        <c:v>-0.19751428101032253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D01E-46A7-A132-1B1D29D32A07}"/>
                  </c:ext>
                </c:extLst>
              </c15:ser>
            </c15:filteredScatterSeries>
            <c15:filteredScatterSeries>
              <c15:ser>
                <c:idx val="3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'BDS vs BDS'!$V$24</c15:sqref>
                        </c15:formulaRef>
                      </c:ext>
                    </c:extLst>
                    <c:strCache>
                      <c:ptCount val="1"/>
                      <c:pt idx="0">
                        <c:v>-0.39</c:v>
                      </c:pt>
                    </c:strCache>
                  </c:strRef>
                </c:tx>
                <c:spPr>
                  <a:ln w="25400" cap="rnd">
                    <a:solidFill>
                      <a:schemeClr val="tx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'BDS vs BDS'!$T$24:$T$25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1.0559798799202937</c:v>
                      </c:pt>
                      <c:pt idx="1">
                        <c:v>0.7435842609897616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'BDS vs BDS'!$U$24:$U$25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-0.83730865446138658</c:v>
                      </c:pt>
                      <c:pt idx="1">
                        <c:v>-0.93621760139351728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D01E-46A7-A132-1B1D29D32A07}"/>
                  </c:ext>
                </c:extLst>
              </c15:ser>
            </c15:filteredScatterSeries>
          </c:ext>
        </c:extLst>
      </c:scatterChart>
      <c:valAx>
        <c:axId val="1734652751"/>
        <c:scaling>
          <c:orientation val="minMax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Normalised time (0-1)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34635279"/>
        <c:crosses val="autoZero"/>
        <c:crossBetween val="midCat"/>
        <c:majorUnit val="0.1"/>
      </c:valAx>
      <c:valAx>
        <c:axId val="1734635279"/>
        <c:scaling>
          <c:orientation val="minMax"/>
          <c:max val="250"/>
          <c:min val="-25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Pressure difference (mbar)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3465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3"/>
          <c:tx>
            <c:strRef>
              <c:f>'FBS vs FBS'!$I$1</c:f>
              <c:strCache>
                <c:ptCount val="1"/>
                <c:pt idx="0">
                  <c:v>F02 diff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bg1">
                  <a:lumMod val="50000"/>
                  <a:alpha val="5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'FBS vs FBS'!$A$2:$A$101</c:f>
              <c:numCache>
                <c:formatCode>0.0</c:formatCode>
                <c:ptCount val="100"/>
                <c:pt idx="0">
                  <c:v>0</c:v>
                </c:pt>
                <c:pt idx="1">
                  <c:v>1.01010101010101E-2</c:v>
                </c:pt>
                <c:pt idx="2">
                  <c:v>2.02020202020202E-2</c:v>
                </c:pt>
                <c:pt idx="3">
                  <c:v>3.03030303030303E-2</c:v>
                </c:pt>
                <c:pt idx="4">
                  <c:v>4.0404040404040401E-2</c:v>
                </c:pt>
                <c:pt idx="5">
                  <c:v>5.0505050505050497E-2</c:v>
                </c:pt>
                <c:pt idx="6">
                  <c:v>6.0606060606060601E-2</c:v>
                </c:pt>
                <c:pt idx="7">
                  <c:v>7.0707070707070704E-2</c:v>
                </c:pt>
                <c:pt idx="8">
                  <c:v>8.0808080808080801E-2</c:v>
                </c:pt>
                <c:pt idx="9">
                  <c:v>9.0909090909090898E-2</c:v>
                </c:pt>
                <c:pt idx="10">
                  <c:v>0.10101010101010099</c:v>
                </c:pt>
                <c:pt idx="11">
                  <c:v>0.11111111111111099</c:v>
                </c:pt>
                <c:pt idx="12">
                  <c:v>0.12121212121212099</c:v>
                </c:pt>
                <c:pt idx="13">
                  <c:v>0.13131313131313099</c:v>
                </c:pt>
                <c:pt idx="14">
                  <c:v>0.14141414141414099</c:v>
                </c:pt>
                <c:pt idx="15">
                  <c:v>0.15151515151515199</c:v>
                </c:pt>
                <c:pt idx="16">
                  <c:v>0.16161616161616199</c:v>
                </c:pt>
                <c:pt idx="17">
                  <c:v>0.17171717171717199</c:v>
                </c:pt>
                <c:pt idx="18">
                  <c:v>0.18181818181818199</c:v>
                </c:pt>
                <c:pt idx="19">
                  <c:v>0.19191919191919199</c:v>
                </c:pt>
                <c:pt idx="20">
                  <c:v>0.20202020202020199</c:v>
                </c:pt>
                <c:pt idx="21">
                  <c:v>0.21212121212121199</c:v>
                </c:pt>
                <c:pt idx="22">
                  <c:v>0.22222222222222199</c:v>
                </c:pt>
                <c:pt idx="23">
                  <c:v>0.23232323232323199</c:v>
                </c:pt>
                <c:pt idx="24">
                  <c:v>0.24242424242424199</c:v>
                </c:pt>
                <c:pt idx="25">
                  <c:v>0.25252525252525299</c:v>
                </c:pt>
                <c:pt idx="26">
                  <c:v>0.26262626262626299</c:v>
                </c:pt>
                <c:pt idx="27">
                  <c:v>0.27272727272727298</c:v>
                </c:pt>
                <c:pt idx="28">
                  <c:v>0.28282828282828298</c:v>
                </c:pt>
                <c:pt idx="29">
                  <c:v>0.29292929292929298</c:v>
                </c:pt>
                <c:pt idx="30">
                  <c:v>0.30303030303030298</c:v>
                </c:pt>
                <c:pt idx="31">
                  <c:v>0.31313131313131298</c:v>
                </c:pt>
                <c:pt idx="32">
                  <c:v>0.32323232323232298</c:v>
                </c:pt>
                <c:pt idx="33">
                  <c:v>0.33333333333333298</c:v>
                </c:pt>
                <c:pt idx="34">
                  <c:v>0.34343434343434298</c:v>
                </c:pt>
                <c:pt idx="35">
                  <c:v>0.35353535353535398</c:v>
                </c:pt>
                <c:pt idx="36">
                  <c:v>0.36363636363636398</c:v>
                </c:pt>
                <c:pt idx="37">
                  <c:v>0.37373737373737398</c:v>
                </c:pt>
                <c:pt idx="38">
                  <c:v>0.38383838383838398</c:v>
                </c:pt>
                <c:pt idx="39">
                  <c:v>0.39393939393939398</c:v>
                </c:pt>
                <c:pt idx="40">
                  <c:v>0.40404040404040398</c:v>
                </c:pt>
                <c:pt idx="41">
                  <c:v>0.41414141414141398</c:v>
                </c:pt>
                <c:pt idx="42">
                  <c:v>0.42424242424242398</c:v>
                </c:pt>
                <c:pt idx="43">
                  <c:v>0.43434343434343398</c:v>
                </c:pt>
                <c:pt idx="44">
                  <c:v>0.44444444444444398</c:v>
                </c:pt>
                <c:pt idx="45">
                  <c:v>0.45454545454545497</c:v>
                </c:pt>
                <c:pt idx="46">
                  <c:v>0.46464646464646497</c:v>
                </c:pt>
                <c:pt idx="47">
                  <c:v>0.47474747474747497</c:v>
                </c:pt>
                <c:pt idx="48">
                  <c:v>0.48484848484848497</c:v>
                </c:pt>
                <c:pt idx="49">
                  <c:v>0.49494949494949497</c:v>
                </c:pt>
                <c:pt idx="50">
                  <c:v>0.50505050505050497</c:v>
                </c:pt>
                <c:pt idx="51">
                  <c:v>0.51515151515151503</c:v>
                </c:pt>
                <c:pt idx="52">
                  <c:v>0.52525252525252497</c:v>
                </c:pt>
                <c:pt idx="53">
                  <c:v>0.53535353535353503</c:v>
                </c:pt>
                <c:pt idx="54">
                  <c:v>0.54545454545454497</c:v>
                </c:pt>
                <c:pt idx="55">
                  <c:v>0.55555555555555602</c:v>
                </c:pt>
                <c:pt idx="56">
                  <c:v>0.56565656565656597</c:v>
                </c:pt>
                <c:pt idx="57">
                  <c:v>0.57575757575757602</c:v>
                </c:pt>
                <c:pt idx="58">
                  <c:v>0.58585858585858597</c:v>
                </c:pt>
                <c:pt idx="59">
                  <c:v>0.59595959595959602</c:v>
                </c:pt>
                <c:pt idx="60">
                  <c:v>0.60606060606060597</c:v>
                </c:pt>
                <c:pt idx="61">
                  <c:v>0.61616161616161602</c:v>
                </c:pt>
                <c:pt idx="62">
                  <c:v>0.62626262626262597</c:v>
                </c:pt>
                <c:pt idx="63">
                  <c:v>0.63636363636363602</c:v>
                </c:pt>
                <c:pt idx="64">
                  <c:v>0.64646464646464696</c:v>
                </c:pt>
                <c:pt idx="65">
                  <c:v>0.65656565656565702</c:v>
                </c:pt>
                <c:pt idx="66">
                  <c:v>0.66666666666666696</c:v>
                </c:pt>
                <c:pt idx="67">
                  <c:v>0.67676767676767702</c:v>
                </c:pt>
                <c:pt idx="68">
                  <c:v>0.68686868686868696</c:v>
                </c:pt>
                <c:pt idx="69">
                  <c:v>0.69696969696969702</c:v>
                </c:pt>
                <c:pt idx="70">
                  <c:v>0.70707070707070696</c:v>
                </c:pt>
                <c:pt idx="71">
                  <c:v>0.71717171717171702</c:v>
                </c:pt>
                <c:pt idx="72">
                  <c:v>0.72727272727272696</c:v>
                </c:pt>
                <c:pt idx="73">
                  <c:v>0.73737373737373701</c:v>
                </c:pt>
                <c:pt idx="74">
                  <c:v>0.74747474747474796</c:v>
                </c:pt>
                <c:pt idx="75">
                  <c:v>0.75757575757575801</c:v>
                </c:pt>
                <c:pt idx="76">
                  <c:v>0.76767676767676796</c:v>
                </c:pt>
                <c:pt idx="77">
                  <c:v>0.77777777777777801</c:v>
                </c:pt>
                <c:pt idx="78">
                  <c:v>0.78787878787878796</c:v>
                </c:pt>
                <c:pt idx="79">
                  <c:v>0.79797979797979801</c:v>
                </c:pt>
                <c:pt idx="80">
                  <c:v>0.80808080808080796</c:v>
                </c:pt>
                <c:pt idx="81">
                  <c:v>0.81818181818181801</c:v>
                </c:pt>
                <c:pt idx="82">
                  <c:v>0.82828282828282795</c:v>
                </c:pt>
                <c:pt idx="83">
                  <c:v>0.83838383838383801</c:v>
                </c:pt>
                <c:pt idx="84">
                  <c:v>0.84848484848484895</c:v>
                </c:pt>
                <c:pt idx="85">
                  <c:v>0.85858585858585901</c:v>
                </c:pt>
                <c:pt idx="86">
                  <c:v>0.86868686868686895</c:v>
                </c:pt>
                <c:pt idx="87">
                  <c:v>0.87878787878787901</c:v>
                </c:pt>
                <c:pt idx="88">
                  <c:v>0.88888888888888895</c:v>
                </c:pt>
                <c:pt idx="89">
                  <c:v>0.89898989898989901</c:v>
                </c:pt>
                <c:pt idx="90">
                  <c:v>0.90909090909090895</c:v>
                </c:pt>
                <c:pt idx="91">
                  <c:v>0.919191919191919</c:v>
                </c:pt>
                <c:pt idx="92">
                  <c:v>0.92929292929292895</c:v>
                </c:pt>
                <c:pt idx="93">
                  <c:v>0.939393939393939</c:v>
                </c:pt>
                <c:pt idx="94">
                  <c:v>0.94949494949494995</c:v>
                </c:pt>
                <c:pt idx="95">
                  <c:v>0.95959595959596</c:v>
                </c:pt>
                <c:pt idx="96">
                  <c:v>0.96969696969696995</c:v>
                </c:pt>
                <c:pt idx="97">
                  <c:v>0.97979797979798</c:v>
                </c:pt>
                <c:pt idx="98">
                  <c:v>0.98989898989898994</c:v>
                </c:pt>
                <c:pt idx="99">
                  <c:v>1</c:v>
                </c:pt>
              </c:numCache>
            </c:numRef>
          </c:xVal>
          <c:yVal>
            <c:numRef>
              <c:f>'FBS vs FBS'!$AH$2:$AH$101</c:f>
              <c:numCache>
                <c:formatCode>0.00</c:formatCode>
                <c:ptCount val="100"/>
                <c:pt idx="0">
                  <c:v>2.0285220098700165</c:v>
                </c:pt>
                <c:pt idx="1">
                  <c:v>2.0285220098700165</c:v>
                </c:pt>
                <c:pt idx="2">
                  <c:v>4.7581316706985035</c:v>
                </c:pt>
                <c:pt idx="3">
                  <c:v>16.677729694014943</c:v>
                </c:pt>
                <c:pt idx="4">
                  <c:v>21.194854580074889</c:v>
                </c:pt>
                <c:pt idx="5">
                  <c:v>30.30335175904338</c:v>
                </c:pt>
                <c:pt idx="6">
                  <c:v>35.891491586898383</c:v>
                </c:pt>
                <c:pt idx="7">
                  <c:v>36.32044379717172</c:v>
                </c:pt>
                <c:pt idx="8">
                  <c:v>35.186215243206561</c:v>
                </c:pt>
                <c:pt idx="9">
                  <c:v>36.864450078541722</c:v>
                </c:pt>
                <c:pt idx="10">
                  <c:v>38.829613178318368</c:v>
                </c:pt>
                <c:pt idx="11">
                  <c:v>40.056351599433128</c:v>
                </c:pt>
                <c:pt idx="12">
                  <c:v>45.940248762698275</c:v>
                </c:pt>
                <c:pt idx="13">
                  <c:v>49.209569109965059</c:v>
                </c:pt>
                <c:pt idx="14">
                  <c:v>50.827380507201724</c:v>
                </c:pt>
                <c:pt idx="15">
                  <c:v>49.123459592153267</c:v>
                </c:pt>
                <c:pt idx="16">
                  <c:v>48.068956472950049</c:v>
                </c:pt>
                <c:pt idx="17">
                  <c:v>41.57091446682648</c:v>
                </c:pt>
                <c:pt idx="18">
                  <c:v>28.341303696733121</c:v>
                </c:pt>
                <c:pt idx="19">
                  <c:v>21.246366950145102</c:v>
                </c:pt>
                <c:pt idx="20">
                  <c:v>10.095368458973326</c:v>
                </c:pt>
                <c:pt idx="21">
                  <c:v>5.2101255794266308</c:v>
                </c:pt>
                <c:pt idx="22">
                  <c:v>7.4173696065099648</c:v>
                </c:pt>
                <c:pt idx="23">
                  <c:v>10.750382535540211</c:v>
                </c:pt>
                <c:pt idx="24">
                  <c:v>16.350661073906849</c:v>
                </c:pt>
                <c:pt idx="25">
                  <c:v>29.853266102325051</c:v>
                </c:pt>
                <c:pt idx="26">
                  <c:v>35.532015269455087</c:v>
                </c:pt>
                <c:pt idx="27">
                  <c:v>34.504304985320005</c:v>
                </c:pt>
                <c:pt idx="28">
                  <c:v>34.090829794861747</c:v>
                </c:pt>
                <c:pt idx="29">
                  <c:v>30.109518692435131</c:v>
                </c:pt>
                <c:pt idx="30">
                  <c:v>24.96133037282334</c:v>
                </c:pt>
                <c:pt idx="31">
                  <c:v>23.68665571356496</c:v>
                </c:pt>
                <c:pt idx="32">
                  <c:v>20.392408830591876</c:v>
                </c:pt>
                <c:pt idx="33">
                  <c:v>15.254674010833241</c:v>
                </c:pt>
                <c:pt idx="34">
                  <c:v>9.7155926840766824</c:v>
                </c:pt>
                <c:pt idx="35">
                  <c:v>3.9900124257299012</c:v>
                </c:pt>
                <c:pt idx="36">
                  <c:v>2.1070638302201132</c:v>
                </c:pt>
                <c:pt idx="37">
                  <c:v>-4.2432000524015621</c:v>
                </c:pt>
                <c:pt idx="38">
                  <c:v>-18.206356829308106</c:v>
                </c:pt>
                <c:pt idx="39">
                  <c:v>-29.525678920006612</c:v>
                </c:pt>
                <c:pt idx="40">
                  <c:v>-28.292315507341755</c:v>
                </c:pt>
                <c:pt idx="41">
                  <c:v>-19.94973232966845</c:v>
                </c:pt>
                <c:pt idx="42">
                  <c:v>-14.58778555399681</c:v>
                </c:pt>
                <c:pt idx="43">
                  <c:v>-3.8069575224051277</c:v>
                </c:pt>
                <c:pt idx="44">
                  <c:v>5.5431836974701127</c:v>
                </c:pt>
                <c:pt idx="45">
                  <c:v>13.219704781838345</c:v>
                </c:pt>
                <c:pt idx="46">
                  <c:v>13.062094739803342</c:v>
                </c:pt>
                <c:pt idx="47">
                  <c:v>-21.716740181705063</c:v>
                </c:pt>
                <c:pt idx="48">
                  <c:v>-43.996956735153162</c:v>
                </c:pt>
                <c:pt idx="49">
                  <c:v>-52.379957878963296</c:v>
                </c:pt>
                <c:pt idx="50">
                  <c:v>105.0528847175849</c:v>
                </c:pt>
                <c:pt idx="51">
                  <c:v>119.75635890105173</c:v>
                </c:pt>
                <c:pt idx="52">
                  <c:v>8.1396763667351024</c:v>
                </c:pt>
                <c:pt idx="53">
                  <c:v>26.936116011068407</c:v>
                </c:pt>
                <c:pt idx="54">
                  <c:v>41.390690757603352</c:v>
                </c:pt>
                <c:pt idx="55">
                  <c:v>98.705512397633356</c:v>
                </c:pt>
                <c:pt idx="56">
                  <c:v>106.24320098264661</c:v>
                </c:pt>
                <c:pt idx="57">
                  <c:v>93.672733064775002</c:v>
                </c:pt>
                <c:pt idx="58">
                  <c:v>94.022558515860055</c:v>
                </c:pt>
                <c:pt idx="59">
                  <c:v>72.076803745451798</c:v>
                </c:pt>
                <c:pt idx="60">
                  <c:v>33.560402724453297</c:v>
                </c:pt>
                <c:pt idx="61">
                  <c:v>19.551004278206619</c:v>
                </c:pt>
                <c:pt idx="62">
                  <c:v>-5.6475652450249072</c:v>
                </c:pt>
                <c:pt idx="63">
                  <c:v>-16.605418536156549</c:v>
                </c:pt>
                <c:pt idx="64">
                  <c:v>-26.079631991266638</c:v>
                </c:pt>
                <c:pt idx="65">
                  <c:v>-21.74591827528161</c:v>
                </c:pt>
                <c:pt idx="66">
                  <c:v>-20.23279134028985</c:v>
                </c:pt>
                <c:pt idx="67">
                  <c:v>-30.94878744304151</c:v>
                </c:pt>
                <c:pt idx="68">
                  <c:v>-29.432456606906726</c:v>
                </c:pt>
                <c:pt idx="69">
                  <c:v>-28.091758492278359</c:v>
                </c:pt>
                <c:pt idx="70">
                  <c:v>-20.097405762898461</c:v>
                </c:pt>
                <c:pt idx="71">
                  <c:v>-4.1517637800500324</c:v>
                </c:pt>
                <c:pt idx="72">
                  <c:v>2.5201214385715502</c:v>
                </c:pt>
                <c:pt idx="73">
                  <c:v>9.9121488413218231</c:v>
                </c:pt>
                <c:pt idx="74">
                  <c:v>9.6315567618016757</c:v>
                </c:pt>
                <c:pt idx="75">
                  <c:v>9.5925401879301262</c:v>
                </c:pt>
                <c:pt idx="76">
                  <c:v>18.917891735208514</c:v>
                </c:pt>
                <c:pt idx="77">
                  <c:v>19.524892674368175</c:v>
                </c:pt>
                <c:pt idx="78">
                  <c:v>21.379668293219993</c:v>
                </c:pt>
                <c:pt idx="79">
                  <c:v>28.060056964648311</c:v>
                </c:pt>
                <c:pt idx="80">
                  <c:v>9.3158049136484351</c:v>
                </c:pt>
                <c:pt idx="81">
                  <c:v>6.6502339322751141</c:v>
                </c:pt>
                <c:pt idx="82">
                  <c:v>29.833316711133421</c:v>
                </c:pt>
                <c:pt idx="83">
                  <c:v>17.578682240894977</c:v>
                </c:pt>
                <c:pt idx="84">
                  <c:v>10.385382103740085</c:v>
                </c:pt>
                <c:pt idx="85">
                  <c:v>-8.0873694785534553</c:v>
                </c:pt>
                <c:pt idx="86">
                  <c:v>-13.745471857663347</c:v>
                </c:pt>
                <c:pt idx="87">
                  <c:v>5.7197840320800424</c:v>
                </c:pt>
                <c:pt idx="88">
                  <c:v>-5.0636991438866517</c:v>
                </c:pt>
                <c:pt idx="89">
                  <c:v>-4.7233787015950384</c:v>
                </c:pt>
                <c:pt idx="90">
                  <c:v>-13.978102272800015</c:v>
                </c:pt>
                <c:pt idx="91">
                  <c:v>-29.967696613023236</c:v>
                </c:pt>
                <c:pt idx="92">
                  <c:v>-42.330923363265015</c:v>
                </c:pt>
                <c:pt idx="93">
                  <c:v>-40.193003548408342</c:v>
                </c:pt>
                <c:pt idx="94">
                  <c:v>-57.300797973670001</c:v>
                </c:pt>
                <c:pt idx="95">
                  <c:v>-55.846549701680033</c:v>
                </c:pt>
                <c:pt idx="96">
                  <c:v>-58.193433437376598</c:v>
                </c:pt>
                <c:pt idx="97">
                  <c:v>-45.755850522306446</c:v>
                </c:pt>
                <c:pt idx="98">
                  <c:v>-27.302933659898372</c:v>
                </c:pt>
                <c:pt idx="99">
                  <c:v>-27.302933659898372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5E-4582-ABBA-D0C13460F8D1}"/>
            </c:ext>
          </c:extLst>
        </c:ser>
        <c:ser>
          <c:idx val="4"/>
          <c:order val="4"/>
          <c:tx>
            <c:strRef>
              <c:f>'FBS vs FBS'!$J$1</c:f>
              <c:strCache>
                <c:ptCount val="1"/>
                <c:pt idx="0">
                  <c:v>F03 diff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bg1">
                  <a:lumMod val="50000"/>
                  <a:alpha val="5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'FBS vs FBS'!$A$2:$A$101</c:f>
              <c:numCache>
                <c:formatCode>0.0</c:formatCode>
                <c:ptCount val="100"/>
                <c:pt idx="0">
                  <c:v>0</c:v>
                </c:pt>
                <c:pt idx="1">
                  <c:v>1.01010101010101E-2</c:v>
                </c:pt>
                <c:pt idx="2">
                  <c:v>2.02020202020202E-2</c:v>
                </c:pt>
                <c:pt idx="3">
                  <c:v>3.03030303030303E-2</c:v>
                </c:pt>
                <c:pt idx="4">
                  <c:v>4.0404040404040401E-2</c:v>
                </c:pt>
                <c:pt idx="5">
                  <c:v>5.0505050505050497E-2</c:v>
                </c:pt>
                <c:pt idx="6">
                  <c:v>6.0606060606060601E-2</c:v>
                </c:pt>
                <c:pt idx="7">
                  <c:v>7.0707070707070704E-2</c:v>
                </c:pt>
                <c:pt idx="8">
                  <c:v>8.0808080808080801E-2</c:v>
                </c:pt>
                <c:pt idx="9">
                  <c:v>9.0909090909090898E-2</c:v>
                </c:pt>
                <c:pt idx="10">
                  <c:v>0.10101010101010099</c:v>
                </c:pt>
                <c:pt idx="11">
                  <c:v>0.11111111111111099</c:v>
                </c:pt>
                <c:pt idx="12">
                  <c:v>0.12121212121212099</c:v>
                </c:pt>
                <c:pt idx="13">
                  <c:v>0.13131313131313099</c:v>
                </c:pt>
                <c:pt idx="14">
                  <c:v>0.14141414141414099</c:v>
                </c:pt>
                <c:pt idx="15">
                  <c:v>0.15151515151515199</c:v>
                </c:pt>
                <c:pt idx="16">
                  <c:v>0.16161616161616199</c:v>
                </c:pt>
                <c:pt idx="17">
                  <c:v>0.17171717171717199</c:v>
                </c:pt>
                <c:pt idx="18">
                  <c:v>0.18181818181818199</c:v>
                </c:pt>
                <c:pt idx="19">
                  <c:v>0.19191919191919199</c:v>
                </c:pt>
                <c:pt idx="20">
                  <c:v>0.20202020202020199</c:v>
                </c:pt>
                <c:pt idx="21">
                  <c:v>0.21212121212121199</c:v>
                </c:pt>
                <c:pt idx="22">
                  <c:v>0.22222222222222199</c:v>
                </c:pt>
                <c:pt idx="23">
                  <c:v>0.23232323232323199</c:v>
                </c:pt>
                <c:pt idx="24">
                  <c:v>0.24242424242424199</c:v>
                </c:pt>
                <c:pt idx="25">
                  <c:v>0.25252525252525299</c:v>
                </c:pt>
                <c:pt idx="26">
                  <c:v>0.26262626262626299</c:v>
                </c:pt>
                <c:pt idx="27">
                  <c:v>0.27272727272727298</c:v>
                </c:pt>
                <c:pt idx="28">
                  <c:v>0.28282828282828298</c:v>
                </c:pt>
                <c:pt idx="29">
                  <c:v>0.29292929292929298</c:v>
                </c:pt>
                <c:pt idx="30">
                  <c:v>0.30303030303030298</c:v>
                </c:pt>
                <c:pt idx="31">
                  <c:v>0.31313131313131298</c:v>
                </c:pt>
                <c:pt idx="32">
                  <c:v>0.32323232323232298</c:v>
                </c:pt>
                <c:pt idx="33">
                  <c:v>0.33333333333333298</c:v>
                </c:pt>
                <c:pt idx="34">
                  <c:v>0.34343434343434298</c:v>
                </c:pt>
                <c:pt idx="35">
                  <c:v>0.35353535353535398</c:v>
                </c:pt>
                <c:pt idx="36">
                  <c:v>0.36363636363636398</c:v>
                </c:pt>
                <c:pt idx="37">
                  <c:v>0.37373737373737398</c:v>
                </c:pt>
                <c:pt idx="38">
                  <c:v>0.38383838383838398</c:v>
                </c:pt>
                <c:pt idx="39">
                  <c:v>0.39393939393939398</c:v>
                </c:pt>
                <c:pt idx="40">
                  <c:v>0.40404040404040398</c:v>
                </c:pt>
                <c:pt idx="41">
                  <c:v>0.41414141414141398</c:v>
                </c:pt>
                <c:pt idx="42">
                  <c:v>0.42424242424242398</c:v>
                </c:pt>
                <c:pt idx="43">
                  <c:v>0.43434343434343398</c:v>
                </c:pt>
                <c:pt idx="44">
                  <c:v>0.44444444444444398</c:v>
                </c:pt>
                <c:pt idx="45">
                  <c:v>0.45454545454545497</c:v>
                </c:pt>
                <c:pt idx="46">
                  <c:v>0.46464646464646497</c:v>
                </c:pt>
                <c:pt idx="47">
                  <c:v>0.47474747474747497</c:v>
                </c:pt>
                <c:pt idx="48">
                  <c:v>0.48484848484848497</c:v>
                </c:pt>
                <c:pt idx="49">
                  <c:v>0.49494949494949497</c:v>
                </c:pt>
                <c:pt idx="50">
                  <c:v>0.50505050505050497</c:v>
                </c:pt>
                <c:pt idx="51">
                  <c:v>0.51515151515151503</c:v>
                </c:pt>
                <c:pt idx="52">
                  <c:v>0.52525252525252497</c:v>
                </c:pt>
                <c:pt idx="53">
                  <c:v>0.53535353535353503</c:v>
                </c:pt>
                <c:pt idx="54">
                  <c:v>0.54545454545454497</c:v>
                </c:pt>
                <c:pt idx="55">
                  <c:v>0.55555555555555602</c:v>
                </c:pt>
                <c:pt idx="56">
                  <c:v>0.56565656565656597</c:v>
                </c:pt>
                <c:pt idx="57">
                  <c:v>0.57575757575757602</c:v>
                </c:pt>
                <c:pt idx="58">
                  <c:v>0.58585858585858597</c:v>
                </c:pt>
                <c:pt idx="59">
                  <c:v>0.59595959595959602</c:v>
                </c:pt>
                <c:pt idx="60">
                  <c:v>0.60606060606060597</c:v>
                </c:pt>
                <c:pt idx="61">
                  <c:v>0.61616161616161602</c:v>
                </c:pt>
                <c:pt idx="62">
                  <c:v>0.62626262626262597</c:v>
                </c:pt>
                <c:pt idx="63">
                  <c:v>0.63636363636363602</c:v>
                </c:pt>
                <c:pt idx="64">
                  <c:v>0.64646464646464696</c:v>
                </c:pt>
                <c:pt idx="65">
                  <c:v>0.65656565656565702</c:v>
                </c:pt>
                <c:pt idx="66">
                  <c:v>0.66666666666666696</c:v>
                </c:pt>
                <c:pt idx="67">
                  <c:v>0.67676767676767702</c:v>
                </c:pt>
                <c:pt idx="68">
                  <c:v>0.68686868686868696</c:v>
                </c:pt>
                <c:pt idx="69">
                  <c:v>0.69696969696969702</c:v>
                </c:pt>
                <c:pt idx="70">
                  <c:v>0.70707070707070696</c:v>
                </c:pt>
                <c:pt idx="71">
                  <c:v>0.71717171717171702</c:v>
                </c:pt>
                <c:pt idx="72">
                  <c:v>0.72727272727272696</c:v>
                </c:pt>
                <c:pt idx="73">
                  <c:v>0.73737373737373701</c:v>
                </c:pt>
                <c:pt idx="74">
                  <c:v>0.74747474747474796</c:v>
                </c:pt>
                <c:pt idx="75">
                  <c:v>0.75757575757575801</c:v>
                </c:pt>
                <c:pt idx="76">
                  <c:v>0.76767676767676796</c:v>
                </c:pt>
                <c:pt idx="77">
                  <c:v>0.77777777777777801</c:v>
                </c:pt>
                <c:pt idx="78">
                  <c:v>0.78787878787878796</c:v>
                </c:pt>
                <c:pt idx="79">
                  <c:v>0.79797979797979801</c:v>
                </c:pt>
                <c:pt idx="80">
                  <c:v>0.80808080808080796</c:v>
                </c:pt>
                <c:pt idx="81">
                  <c:v>0.81818181818181801</c:v>
                </c:pt>
                <c:pt idx="82">
                  <c:v>0.82828282828282795</c:v>
                </c:pt>
                <c:pt idx="83">
                  <c:v>0.83838383838383801</c:v>
                </c:pt>
                <c:pt idx="84">
                  <c:v>0.84848484848484895</c:v>
                </c:pt>
                <c:pt idx="85">
                  <c:v>0.85858585858585901</c:v>
                </c:pt>
                <c:pt idx="86">
                  <c:v>0.86868686868686895</c:v>
                </c:pt>
                <c:pt idx="87">
                  <c:v>0.87878787878787901</c:v>
                </c:pt>
                <c:pt idx="88">
                  <c:v>0.88888888888888895</c:v>
                </c:pt>
                <c:pt idx="89">
                  <c:v>0.89898989898989901</c:v>
                </c:pt>
                <c:pt idx="90">
                  <c:v>0.90909090909090895</c:v>
                </c:pt>
                <c:pt idx="91">
                  <c:v>0.919191919191919</c:v>
                </c:pt>
                <c:pt idx="92">
                  <c:v>0.92929292929292895</c:v>
                </c:pt>
                <c:pt idx="93">
                  <c:v>0.939393939393939</c:v>
                </c:pt>
                <c:pt idx="94">
                  <c:v>0.94949494949494995</c:v>
                </c:pt>
                <c:pt idx="95">
                  <c:v>0.95959595959596</c:v>
                </c:pt>
                <c:pt idx="96">
                  <c:v>0.96969696969696995</c:v>
                </c:pt>
                <c:pt idx="97">
                  <c:v>0.97979797979798</c:v>
                </c:pt>
                <c:pt idx="98">
                  <c:v>0.98989898989898994</c:v>
                </c:pt>
                <c:pt idx="99">
                  <c:v>1</c:v>
                </c:pt>
              </c:numCache>
            </c:numRef>
          </c:xVal>
          <c:yVal>
            <c:numRef>
              <c:f>'FBS vs FBS'!$AI$2:$AI$1011</c:f>
              <c:numCache>
                <c:formatCode>0.00</c:formatCode>
                <c:ptCount val="1010"/>
                <c:pt idx="0">
                  <c:v>-12.316858945889976</c:v>
                </c:pt>
                <c:pt idx="1">
                  <c:v>-12.316858945889976</c:v>
                </c:pt>
                <c:pt idx="2">
                  <c:v>-19.57704479328163</c:v>
                </c:pt>
                <c:pt idx="3">
                  <c:v>-22.645539064365039</c:v>
                </c:pt>
                <c:pt idx="4">
                  <c:v>-13.411957900145126</c:v>
                </c:pt>
                <c:pt idx="5">
                  <c:v>-10.813596496416721</c:v>
                </c:pt>
                <c:pt idx="6">
                  <c:v>-13.346330754751762</c:v>
                </c:pt>
                <c:pt idx="7">
                  <c:v>-19.011618167578263</c:v>
                </c:pt>
                <c:pt idx="8">
                  <c:v>-23.901069015773373</c:v>
                </c:pt>
                <c:pt idx="9">
                  <c:v>-35.617089948668308</c:v>
                </c:pt>
                <c:pt idx="10">
                  <c:v>-47.08528045799153</c:v>
                </c:pt>
                <c:pt idx="11">
                  <c:v>-44.507277017246679</c:v>
                </c:pt>
                <c:pt idx="12">
                  <c:v>-41.113022678631751</c:v>
                </c:pt>
                <c:pt idx="13">
                  <c:v>-35.547816741925089</c:v>
                </c:pt>
                <c:pt idx="14">
                  <c:v>-24.568582061558345</c:v>
                </c:pt>
                <c:pt idx="15">
                  <c:v>-15.219659426706812</c:v>
                </c:pt>
                <c:pt idx="16">
                  <c:v>-5.5283411920599974</c:v>
                </c:pt>
                <c:pt idx="17">
                  <c:v>3.9946176620564984</c:v>
                </c:pt>
                <c:pt idx="18">
                  <c:v>15.67904953418315</c:v>
                </c:pt>
                <c:pt idx="19">
                  <c:v>26.496887631665004</c:v>
                </c:pt>
                <c:pt idx="20">
                  <c:v>52.862633404553208</c:v>
                </c:pt>
                <c:pt idx="21">
                  <c:v>72.186556925816603</c:v>
                </c:pt>
                <c:pt idx="22">
                  <c:v>75.887779500100123</c:v>
                </c:pt>
                <c:pt idx="23">
                  <c:v>77.384656706100031</c:v>
                </c:pt>
                <c:pt idx="24">
                  <c:v>68.981451297386911</c:v>
                </c:pt>
                <c:pt idx="25">
                  <c:v>43.391956259124981</c:v>
                </c:pt>
                <c:pt idx="26">
                  <c:v>25.525311119235084</c:v>
                </c:pt>
                <c:pt idx="27">
                  <c:v>10.31221703101005</c:v>
                </c:pt>
                <c:pt idx="28">
                  <c:v>-16.104034809328368</c:v>
                </c:pt>
                <c:pt idx="29">
                  <c:v>-30.680964624314811</c:v>
                </c:pt>
                <c:pt idx="30">
                  <c:v>-45.62353013673669</c:v>
                </c:pt>
                <c:pt idx="31">
                  <c:v>-76.43014757454489</c:v>
                </c:pt>
                <c:pt idx="32">
                  <c:v>-98.113403470958247</c:v>
                </c:pt>
                <c:pt idx="33">
                  <c:v>-109.22107899847674</c:v>
                </c:pt>
                <c:pt idx="34">
                  <c:v>-120.88071613571333</c:v>
                </c:pt>
                <c:pt idx="35">
                  <c:v>-120.47171612349007</c:v>
                </c:pt>
                <c:pt idx="36">
                  <c:v>-109.28082026333004</c:v>
                </c:pt>
                <c:pt idx="37">
                  <c:v>-94.339208214591508</c:v>
                </c:pt>
                <c:pt idx="38">
                  <c:v>-74.26077305676813</c:v>
                </c:pt>
                <c:pt idx="39">
                  <c:v>-43.792000021666809</c:v>
                </c:pt>
                <c:pt idx="40">
                  <c:v>-24.95797380369163</c:v>
                </c:pt>
                <c:pt idx="41">
                  <c:v>-34.777584790698484</c:v>
                </c:pt>
                <c:pt idx="42">
                  <c:v>-30.878305328516717</c:v>
                </c:pt>
                <c:pt idx="43">
                  <c:v>-30.172008353905085</c:v>
                </c:pt>
                <c:pt idx="44">
                  <c:v>-23.7104581064998</c:v>
                </c:pt>
                <c:pt idx="45">
                  <c:v>-19.047628119931687</c:v>
                </c:pt>
                <c:pt idx="46">
                  <c:v>-17.059878904426796</c:v>
                </c:pt>
                <c:pt idx="47">
                  <c:v>-22.370009849505095</c:v>
                </c:pt>
                <c:pt idx="48">
                  <c:v>-21.349700030463282</c:v>
                </c:pt>
                <c:pt idx="49">
                  <c:v>-3.5030273700931502</c:v>
                </c:pt>
                <c:pt idx="50">
                  <c:v>-5.3991285019349107</c:v>
                </c:pt>
                <c:pt idx="51">
                  <c:v>28.205511969451663</c:v>
                </c:pt>
                <c:pt idx="52">
                  <c:v>2.8440174847951312</c:v>
                </c:pt>
                <c:pt idx="53">
                  <c:v>15.789185665848436</c:v>
                </c:pt>
                <c:pt idx="54">
                  <c:v>64.710761173783339</c:v>
                </c:pt>
                <c:pt idx="55">
                  <c:v>85.025081689013405</c:v>
                </c:pt>
                <c:pt idx="56">
                  <c:v>87.396921578136698</c:v>
                </c:pt>
                <c:pt idx="57">
                  <c:v>79.084641897034999</c:v>
                </c:pt>
                <c:pt idx="58">
                  <c:v>74.214945380850168</c:v>
                </c:pt>
                <c:pt idx="59">
                  <c:v>49.553865378061801</c:v>
                </c:pt>
                <c:pt idx="60">
                  <c:v>31.425047500923256</c:v>
                </c:pt>
                <c:pt idx="61">
                  <c:v>19.788995968696554</c:v>
                </c:pt>
                <c:pt idx="62">
                  <c:v>-10.430414355174889</c:v>
                </c:pt>
                <c:pt idx="63">
                  <c:v>-34.171838518006666</c:v>
                </c:pt>
                <c:pt idx="64">
                  <c:v>-41.292704880776682</c:v>
                </c:pt>
                <c:pt idx="65">
                  <c:v>-31.437468549071696</c:v>
                </c:pt>
                <c:pt idx="66">
                  <c:v>-32.674896464259859</c:v>
                </c:pt>
                <c:pt idx="67">
                  <c:v>-15.292000698871561</c:v>
                </c:pt>
                <c:pt idx="68">
                  <c:v>10.420771546783271</c:v>
                </c:pt>
                <c:pt idx="69">
                  <c:v>19.223260902521588</c:v>
                </c:pt>
                <c:pt idx="70">
                  <c:v>22.294966382621624</c:v>
                </c:pt>
                <c:pt idx="71">
                  <c:v>-1.0546065509799973</c:v>
                </c:pt>
                <c:pt idx="72">
                  <c:v>-22.494914758938421</c:v>
                </c:pt>
                <c:pt idx="73">
                  <c:v>-16.477448356978243</c:v>
                </c:pt>
                <c:pt idx="74">
                  <c:v>-19.400600573038218</c:v>
                </c:pt>
                <c:pt idx="75">
                  <c:v>-7.1564575455900012</c:v>
                </c:pt>
                <c:pt idx="76">
                  <c:v>11.918675848988414</c:v>
                </c:pt>
                <c:pt idx="77">
                  <c:v>22.322642017378257</c:v>
                </c:pt>
                <c:pt idx="78">
                  <c:v>23.972834256730039</c:v>
                </c:pt>
                <c:pt idx="79">
                  <c:v>20.155288417578276</c:v>
                </c:pt>
                <c:pt idx="80">
                  <c:v>19.928040599988435</c:v>
                </c:pt>
                <c:pt idx="81">
                  <c:v>13.961385045275165</c:v>
                </c:pt>
                <c:pt idx="82">
                  <c:v>4.3394914269433684</c:v>
                </c:pt>
                <c:pt idx="83">
                  <c:v>16.431773081174924</c:v>
                </c:pt>
                <c:pt idx="84">
                  <c:v>8.5755373895801768</c:v>
                </c:pt>
                <c:pt idx="85">
                  <c:v>-1.7085582918334694</c:v>
                </c:pt>
                <c:pt idx="86">
                  <c:v>-6.3878011066733507</c:v>
                </c:pt>
                <c:pt idx="87">
                  <c:v>-3.9471729060599046</c:v>
                </c:pt>
                <c:pt idx="88">
                  <c:v>5.3889079218633924</c:v>
                </c:pt>
                <c:pt idx="89">
                  <c:v>4.9768524373951095</c:v>
                </c:pt>
                <c:pt idx="90">
                  <c:v>-6.3846492050899997</c:v>
                </c:pt>
                <c:pt idx="91">
                  <c:v>-19.403085214133398</c:v>
                </c:pt>
                <c:pt idx="92">
                  <c:v>-36.99738641774502</c:v>
                </c:pt>
                <c:pt idx="93">
                  <c:v>-44.481292169228254</c:v>
                </c:pt>
                <c:pt idx="94">
                  <c:v>-59.500327519889993</c:v>
                </c:pt>
                <c:pt idx="95">
                  <c:v>-57.797796859170035</c:v>
                </c:pt>
                <c:pt idx="96">
                  <c:v>-22.203471289866457</c:v>
                </c:pt>
                <c:pt idx="97">
                  <c:v>-10.240349106076565</c:v>
                </c:pt>
                <c:pt idx="98">
                  <c:v>3.4211181558016506</c:v>
                </c:pt>
                <c:pt idx="99">
                  <c:v>3.4211181558016506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15E-4582-ABBA-D0C13460F8D1}"/>
            </c:ext>
          </c:extLst>
        </c:ser>
        <c:ser>
          <c:idx val="5"/>
          <c:order val="5"/>
          <c:tx>
            <c:strRef>
              <c:f>'FBS vs FBS'!$K$1</c:f>
              <c:strCache>
                <c:ptCount val="1"/>
                <c:pt idx="0">
                  <c:v>F10 diff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bg1">
                  <a:lumMod val="50000"/>
                  <a:alpha val="5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'FBS vs FBS'!$A$2:$A$101</c:f>
              <c:numCache>
                <c:formatCode>0.0</c:formatCode>
                <c:ptCount val="100"/>
                <c:pt idx="0">
                  <c:v>0</c:v>
                </c:pt>
                <c:pt idx="1">
                  <c:v>1.01010101010101E-2</c:v>
                </c:pt>
                <c:pt idx="2">
                  <c:v>2.02020202020202E-2</c:v>
                </c:pt>
                <c:pt idx="3">
                  <c:v>3.03030303030303E-2</c:v>
                </c:pt>
                <c:pt idx="4">
                  <c:v>4.0404040404040401E-2</c:v>
                </c:pt>
                <c:pt idx="5">
                  <c:v>5.0505050505050497E-2</c:v>
                </c:pt>
                <c:pt idx="6">
                  <c:v>6.0606060606060601E-2</c:v>
                </c:pt>
                <c:pt idx="7">
                  <c:v>7.0707070707070704E-2</c:v>
                </c:pt>
                <c:pt idx="8">
                  <c:v>8.0808080808080801E-2</c:v>
                </c:pt>
                <c:pt idx="9">
                  <c:v>9.0909090909090898E-2</c:v>
                </c:pt>
                <c:pt idx="10">
                  <c:v>0.10101010101010099</c:v>
                </c:pt>
                <c:pt idx="11">
                  <c:v>0.11111111111111099</c:v>
                </c:pt>
                <c:pt idx="12">
                  <c:v>0.12121212121212099</c:v>
                </c:pt>
                <c:pt idx="13">
                  <c:v>0.13131313131313099</c:v>
                </c:pt>
                <c:pt idx="14">
                  <c:v>0.14141414141414099</c:v>
                </c:pt>
                <c:pt idx="15">
                  <c:v>0.15151515151515199</c:v>
                </c:pt>
                <c:pt idx="16">
                  <c:v>0.16161616161616199</c:v>
                </c:pt>
                <c:pt idx="17">
                  <c:v>0.17171717171717199</c:v>
                </c:pt>
                <c:pt idx="18">
                  <c:v>0.18181818181818199</c:v>
                </c:pt>
                <c:pt idx="19">
                  <c:v>0.19191919191919199</c:v>
                </c:pt>
                <c:pt idx="20">
                  <c:v>0.20202020202020199</c:v>
                </c:pt>
                <c:pt idx="21">
                  <c:v>0.21212121212121199</c:v>
                </c:pt>
                <c:pt idx="22">
                  <c:v>0.22222222222222199</c:v>
                </c:pt>
                <c:pt idx="23">
                  <c:v>0.23232323232323199</c:v>
                </c:pt>
                <c:pt idx="24">
                  <c:v>0.24242424242424199</c:v>
                </c:pt>
                <c:pt idx="25">
                  <c:v>0.25252525252525299</c:v>
                </c:pt>
                <c:pt idx="26">
                  <c:v>0.26262626262626299</c:v>
                </c:pt>
                <c:pt idx="27">
                  <c:v>0.27272727272727298</c:v>
                </c:pt>
                <c:pt idx="28">
                  <c:v>0.28282828282828298</c:v>
                </c:pt>
                <c:pt idx="29">
                  <c:v>0.29292929292929298</c:v>
                </c:pt>
                <c:pt idx="30">
                  <c:v>0.30303030303030298</c:v>
                </c:pt>
                <c:pt idx="31">
                  <c:v>0.31313131313131298</c:v>
                </c:pt>
                <c:pt idx="32">
                  <c:v>0.32323232323232298</c:v>
                </c:pt>
                <c:pt idx="33">
                  <c:v>0.33333333333333298</c:v>
                </c:pt>
                <c:pt idx="34">
                  <c:v>0.34343434343434298</c:v>
                </c:pt>
                <c:pt idx="35">
                  <c:v>0.35353535353535398</c:v>
                </c:pt>
                <c:pt idx="36">
                  <c:v>0.36363636363636398</c:v>
                </c:pt>
                <c:pt idx="37">
                  <c:v>0.37373737373737398</c:v>
                </c:pt>
                <c:pt idx="38">
                  <c:v>0.38383838383838398</c:v>
                </c:pt>
                <c:pt idx="39">
                  <c:v>0.39393939393939398</c:v>
                </c:pt>
                <c:pt idx="40">
                  <c:v>0.40404040404040398</c:v>
                </c:pt>
                <c:pt idx="41">
                  <c:v>0.41414141414141398</c:v>
                </c:pt>
                <c:pt idx="42">
                  <c:v>0.42424242424242398</c:v>
                </c:pt>
                <c:pt idx="43">
                  <c:v>0.43434343434343398</c:v>
                </c:pt>
                <c:pt idx="44">
                  <c:v>0.44444444444444398</c:v>
                </c:pt>
                <c:pt idx="45">
                  <c:v>0.45454545454545497</c:v>
                </c:pt>
                <c:pt idx="46">
                  <c:v>0.46464646464646497</c:v>
                </c:pt>
                <c:pt idx="47">
                  <c:v>0.47474747474747497</c:v>
                </c:pt>
                <c:pt idx="48">
                  <c:v>0.48484848484848497</c:v>
                </c:pt>
                <c:pt idx="49">
                  <c:v>0.49494949494949497</c:v>
                </c:pt>
                <c:pt idx="50">
                  <c:v>0.50505050505050497</c:v>
                </c:pt>
                <c:pt idx="51">
                  <c:v>0.51515151515151503</c:v>
                </c:pt>
                <c:pt idx="52">
                  <c:v>0.52525252525252497</c:v>
                </c:pt>
                <c:pt idx="53">
                  <c:v>0.53535353535353503</c:v>
                </c:pt>
                <c:pt idx="54">
                  <c:v>0.54545454545454497</c:v>
                </c:pt>
                <c:pt idx="55">
                  <c:v>0.55555555555555602</c:v>
                </c:pt>
                <c:pt idx="56">
                  <c:v>0.56565656565656597</c:v>
                </c:pt>
                <c:pt idx="57">
                  <c:v>0.57575757575757602</c:v>
                </c:pt>
                <c:pt idx="58">
                  <c:v>0.58585858585858597</c:v>
                </c:pt>
                <c:pt idx="59">
                  <c:v>0.59595959595959602</c:v>
                </c:pt>
                <c:pt idx="60">
                  <c:v>0.60606060606060597</c:v>
                </c:pt>
                <c:pt idx="61">
                  <c:v>0.61616161616161602</c:v>
                </c:pt>
                <c:pt idx="62">
                  <c:v>0.62626262626262597</c:v>
                </c:pt>
                <c:pt idx="63">
                  <c:v>0.63636363636363602</c:v>
                </c:pt>
                <c:pt idx="64">
                  <c:v>0.64646464646464696</c:v>
                </c:pt>
                <c:pt idx="65">
                  <c:v>0.65656565656565702</c:v>
                </c:pt>
                <c:pt idx="66">
                  <c:v>0.66666666666666696</c:v>
                </c:pt>
                <c:pt idx="67">
                  <c:v>0.67676767676767702</c:v>
                </c:pt>
                <c:pt idx="68">
                  <c:v>0.68686868686868696</c:v>
                </c:pt>
                <c:pt idx="69">
                  <c:v>0.69696969696969702</c:v>
                </c:pt>
                <c:pt idx="70">
                  <c:v>0.70707070707070696</c:v>
                </c:pt>
                <c:pt idx="71">
                  <c:v>0.71717171717171702</c:v>
                </c:pt>
                <c:pt idx="72">
                  <c:v>0.72727272727272696</c:v>
                </c:pt>
                <c:pt idx="73">
                  <c:v>0.73737373737373701</c:v>
                </c:pt>
                <c:pt idx="74">
                  <c:v>0.74747474747474796</c:v>
                </c:pt>
                <c:pt idx="75">
                  <c:v>0.75757575757575801</c:v>
                </c:pt>
                <c:pt idx="76">
                  <c:v>0.76767676767676796</c:v>
                </c:pt>
                <c:pt idx="77">
                  <c:v>0.77777777777777801</c:v>
                </c:pt>
                <c:pt idx="78">
                  <c:v>0.78787878787878796</c:v>
                </c:pt>
                <c:pt idx="79">
                  <c:v>0.79797979797979801</c:v>
                </c:pt>
                <c:pt idx="80">
                  <c:v>0.80808080808080796</c:v>
                </c:pt>
                <c:pt idx="81">
                  <c:v>0.81818181818181801</c:v>
                </c:pt>
                <c:pt idx="82">
                  <c:v>0.82828282828282795</c:v>
                </c:pt>
                <c:pt idx="83">
                  <c:v>0.83838383838383801</c:v>
                </c:pt>
                <c:pt idx="84">
                  <c:v>0.84848484848484895</c:v>
                </c:pt>
                <c:pt idx="85">
                  <c:v>0.85858585858585901</c:v>
                </c:pt>
                <c:pt idx="86">
                  <c:v>0.86868686868686895</c:v>
                </c:pt>
                <c:pt idx="87">
                  <c:v>0.87878787878787901</c:v>
                </c:pt>
                <c:pt idx="88">
                  <c:v>0.88888888888888895</c:v>
                </c:pt>
                <c:pt idx="89">
                  <c:v>0.89898989898989901</c:v>
                </c:pt>
                <c:pt idx="90">
                  <c:v>0.90909090909090895</c:v>
                </c:pt>
                <c:pt idx="91">
                  <c:v>0.919191919191919</c:v>
                </c:pt>
                <c:pt idx="92">
                  <c:v>0.92929292929292895</c:v>
                </c:pt>
                <c:pt idx="93">
                  <c:v>0.939393939393939</c:v>
                </c:pt>
                <c:pt idx="94">
                  <c:v>0.94949494949494995</c:v>
                </c:pt>
                <c:pt idx="95">
                  <c:v>0.95959595959596</c:v>
                </c:pt>
                <c:pt idx="96">
                  <c:v>0.96969696969696995</c:v>
                </c:pt>
                <c:pt idx="97">
                  <c:v>0.97979797979798</c:v>
                </c:pt>
                <c:pt idx="98">
                  <c:v>0.98989898989898994</c:v>
                </c:pt>
                <c:pt idx="99">
                  <c:v>1</c:v>
                </c:pt>
              </c:numCache>
            </c:numRef>
          </c:xVal>
          <c:yVal>
            <c:numRef>
              <c:f>'FBS vs FBS'!$AJ$2:$AJ$101</c:f>
              <c:numCache>
                <c:formatCode>0.00</c:formatCode>
                <c:ptCount val="100"/>
                <c:pt idx="0">
                  <c:v>-8.8921713677800653</c:v>
                </c:pt>
                <c:pt idx="1">
                  <c:v>-8.8921713677800653</c:v>
                </c:pt>
                <c:pt idx="2">
                  <c:v>7.4846363033284433</c:v>
                </c:pt>
                <c:pt idx="3">
                  <c:v>5.9296209074150283</c:v>
                </c:pt>
                <c:pt idx="4">
                  <c:v>-3.4281019035452118</c:v>
                </c:pt>
                <c:pt idx="5">
                  <c:v>-14.229313928806732</c:v>
                </c:pt>
                <c:pt idx="6">
                  <c:v>-7.3327254252317289</c:v>
                </c:pt>
                <c:pt idx="7">
                  <c:v>3.8642109441516368</c:v>
                </c:pt>
                <c:pt idx="8">
                  <c:v>13.929447219286658</c:v>
                </c:pt>
                <c:pt idx="9">
                  <c:v>29.438064954141737</c:v>
                </c:pt>
                <c:pt idx="10">
                  <c:v>37.176335156618507</c:v>
                </c:pt>
                <c:pt idx="11">
                  <c:v>43.289619156873187</c:v>
                </c:pt>
                <c:pt idx="12">
                  <c:v>43.509369685878255</c:v>
                </c:pt>
                <c:pt idx="13">
                  <c:v>42.656269573484906</c:v>
                </c:pt>
                <c:pt idx="14">
                  <c:v>39.236650686471648</c:v>
                </c:pt>
                <c:pt idx="15">
                  <c:v>40.537176599353188</c:v>
                </c:pt>
                <c:pt idx="16">
                  <c:v>45.003912343790034</c:v>
                </c:pt>
                <c:pt idx="17">
                  <c:v>51.175683633246535</c:v>
                </c:pt>
                <c:pt idx="18">
                  <c:v>51.621913089743202</c:v>
                </c:pt>
                <c:pt idx="19">
                  <c:v>48.731231873095112</c:v>
                </c:pt>
                <c:pt idx="20">
                  <c:v>42.932765457073401</c:v>
                </c:pt>
                <c:pt idx="21">
                  <c:v>30.864972232496712</c:v>
                </c:pt>
                <c:pt idx="22">
                  <c:v>29.848409480709961</c:v>
                </c:pt>
                <c:pt idx="23">
                  <c:v>39.073641141850203</c:v>
                </c:pt>
                <c:pt idx="24">
                  <c:v>59.947999607556767</c:v>
                </c:pt>
                <c:pt idx="25">
                  <c:v>81.092545168165088</c:v>
                </c:pt>
                <c:pt idx="26">
                  <c:v>101.19776669052499</c:v>
                </c:pt>
                <c:pt idx="27">
                  <c:v>130.26029240017988</c:v>
                </c:pt>
                <c:pt idx="28">
                  <c:v>157.07735425605165</c:v>
                </c:pt>
                <c:pt idx="29">
                  <c:v>168.59081710488522</c:v>
                </c:pt>
                <c:pt idx="30">
                  <c:v>176.66284972955327</c:v>
                </c:pt>
                <c:pt idx="31">
                  <c:v>175.22982491282505</c:v>
                </c:pt>
                <c:pt idx="32">
                  <c:v>175.21784838609187</c:v>
                </c:pt>
                <c:pt idx="33">
                  <c:v>177.85282447688314</c:v>
                </c:pt>
                <c:pt idx="34">
                  <c:v>172.14282687173659</c:v>
                </c:pt>
                <c:pt idx="35">
                  <c:v>168.48306432074992</c:v>
                </c:pt>
                <c:pt idx="36">
                  <c:v>159.12885901921004</c:v>
                </c:pt>
                <c:pt idx="37">
                  <c:v>155.5096540392185</c:v>
                </c:pt>
                <c:pt idx="38">
                  <c:v>152.22216464169173</c:v>
                </c:pt>
                <c:pt idx="39">
                  <c:v>130.3159466932434</c:v>
                </c:pt>
                <c:pt idx="40">
                  <c:v>93.346115590028376</c:v>
                </c:pt>
                <c:pt idx="41">
                  <c:v>78.07828844253163</c:v>
                </c:pt>
                <c:pt idx="42">
                  <c:v>70.494633251753157</c:v>
                </c:pt>
                <c:pt idx="43">
                  <c:v>62.764472138704832</c:v>
                </c:pt>
                <c:pt idx="44">
                  <c:v>38.641955341880248</c:v>
                </c:pt>
                <c:pt idx="45">
                  <c:v>14.908095634278425</c:v>
                </c:pt>
                <c:pt idx="46">
                  <c:v>16.593785702883224</c:v>
                </c:pt>
                <c:pt idx="47">
                  <c:v>35.153034385994943</c:v>
                </c:pt>
                <c:pt idx="48">
                  <c:v>43.354900442536746</c:v>
                </c:pt>
                <c:pt idx="49">
                  <c:v>23.757868392986666</c:v>
                </c:pt>
                <c:pt idx="50">
                  <c:v>-62.157154038662952</c:v>
                </c:pt>
                <c:pt idx="51">
                  <c:v>-59.949180426958264</c:v>
                </c:pt>
                <c:pt idx="52">
                  <c:v>-49.607220742164827</c:v>
                </c:pt>
                <c:pt idx="53">
                  <c:v>-75.179223484761678</c:v>
                </c:pt>
                <c:pt idx="54">
                  <c:v>-98.391496601746667</c:v>
                </c:pt>
                <c:pt idx="55">
                  <c:v>-100.5867936812665</c:v>
                </c:pt>
                <c:pt idx="56">
                  <c:v>-70.4056432241332</c:v>
                </c:pt>
                <c:pt idx="57">
                  <c:v>-54.103567906365015</c:v>
                </c:pt>
                <c:pt idx="58">
                  <c:v>-38.185021276219913</c:v>
                </c:pt>
                <c:pt idx="59">
                  <c:v>-8.1500645111282211</c:v>
                </c:pt>
                <c:pt idx="60">
                  <c:v>2.1155598283257859E-2</c:v>
                </c:pt>
                <c:pt idx="61">
                  <c:v>15.186549974306672</c:v>
                </c:pt>
                <c:pt idx="62">
                  <c:v>26.719448793975062</c:v>
                </c:pt>
                <c:pt idx="63">
                  <c:v>46.806566853943423</c:v>
                </c:pt>
                <c:pt idx="64">
                  <c:v>61.265337392363335</c:v>
                </c:pt>
                <c:pt idx="65">
                  <c:v>46.277689278128264</c:v>
                </c:pt>
                <c:pt idx="66">
                  <c:v>50.966312367070032</c:v>
                </c:pt>
                <c:pt idx="67">
                  <c:v>60.019564495428313</c:v>
                </c:pt>
                <c:pt idx="68">
                  <c:v>34.519882142813231</c:v>
                </c:pt>
                <c:pt idx="69">
                  <c:v>22.07280887857155</c:v>
                </c:pt>
                <c:pt idx="70">
                  <c:v>10.329114102571566</c:v>
                </c:pt>
                <c:pt idx="71">
                  <c:v>8.2858924954098256</c:v>
                </c:pt>
                <c:pt idx="72">
                  <c:v>13.431961179761629</c:v>
                </c:pt>
                <c:pt idx="73">
                  <c:v>2.6176706427518184</c:v>
                </c:pt>
                <c:pt idx="74">
                  <c:v>10.338985319271615</c:v>
                </c:pt>
                <c:pt idx="75">
                  <c:v>8.4630843021500368</c:v>
                </c:pt>
                <c:pt idx="76">
                  <c:v>-31.616633631142463</c:v>
                </c:pt>
                <c:pt idx="77">
                  <c:v>-20.96223717817179</c:v>
                </c:pt>
                <c:pt idx="78">
                  <c:v>-12.238470406129977</c:v>
                </c:pt>
                <c:pt idx="79">
                  <c:v>-18.733525174941633</c:v>
                </c:pt>
                <c:pt idx="80">
                  <c:v>-13.280437832311691</c:v>
                </c:pt>
                <c:pt idx="81">
                  <c:v>-5.7663531008847713</c:v>
                </c:pt>
                <c:pt idx="82">
                  <c:v>-8.7514739849465286</c:v>
                </c:pt>
                <c:pt idx="83">
                  <c:v>-7.2686218184951485</c:v>
                </c:pt>
                <c:pt idx="84">
                  <c:v>-5.3158230480198654</c:v>
                </c:pt>
                <c:pt idx="85">
                  <c:v>-3.1281157891435214</c:v>
                </c:pt>
                <c:pt idx="86">
                  <c:v>-10.017052709133395</c:v>
                </c:pt>
                <c:pt idx="87">
                  <c:v>-0.33941302531002293</c:v>
                </c:pt>
                <c:pt idx="88">
                  <c:v>-13.55137016112667</c:v>
                </c:pt>
                <c:pt idx="89">
                  <c:v>-32.269883491365022</c:v>
                </c:pt>
                <c:pt idx="90">
                  <c:v>-28.243993128780062</c:v>
                </c:pt>
                <c:pt idx="91">
                  <c:v>-34.40297773202326</c:v>
                </c:pt>
                <c:pt idx="92">
                  <c:v>-39.856666566455033</c:v>
                </c:pt>
                <c:pt idx="93">
                  <c:v>-41.319249950238373</c:v>
                </c:pt>
                <c:pt idx="94">
                  <c:v>-41.411445979249947</c:v>
                </c:pt>
                <c:pt idx="95">
                  <c:v>-43.879664658340062</c:v>
                </c:pt>
                <c:pt idx="96">
                  <c:v>-77.495239013906485</c:v>
                </c:pt>
                <c:pt idx="97">
                  <c:v>-79.27033261251654</c:v>
                </c:pt>
                <c:pt idx="98">
                  <c:v>-53.344505242678224</c:v>
                </c:pt>
                <c:pt idx="99">
                  <c:v>-53.344505242678224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15E-4582-ABBA-D0C13460F8D1}"/>
            </c:ext>
          </c:extLst>
        </c:ser>
        <c:ser>
          <c:idx val="6"/>
          <c:order val="6"/>
          <c:tx>
            <c:strRef>
              <c:f>'FBS vs FBS'!$L$1</c:f>
              <c:strCache>
                <c:ptCount val="1"/>
                <c:pt idx="0">
                  <c:v>F14 diff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bg1">
                  <a:lumMod val="50000"/>
                  <a:alpha val="5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'FBS vs FBS'!$A$2:$A$101</c:f>
              <c:numCache>
                <c:formatCode>0.0</c:formatCode>
                <c:ptCount val="100"/>
                <c:pt idx="0">
                  <c:v>0</c:v>
                </c:pt>
                <c:pt idx="1">
                  <c:v>1.01010101010101E-2</c:v>
                </c:pt>
                <c:pt idx="2">
                  <c:v>2.02020202020202E-2</c:v>
                </c:pt>
                <c:pt idx="3">
                  <c:v>3.03030303030303E-2</c:v>
                </c:pt>
                <c:pt idx="4">
                  <c:v>4.0404040404040401E-2</c:v>
                </c:pt>
                <c:pt idx="5">
                  <c:v>5.0505050505050497E-2</c:v>
                </c:pt>
                <c:pt idx="6">
                  <c:v>6.0606060606060601E-2</c:v>
                </c:pt>
                <c:pt idx="7">
                  <c:v>7.0707070707070704E-2</c:v>
                </c:pt>
                <c:pt idx="8">
                  <c:v>8.0808080808080801E-2</c:v>
                </c:pt>
                <c:pt idx="9">
                  <c:v>9.0909090909090898E-2</c:v>
                </c:pt>
                <c:pt idx="10">
                  <c:v>0.10101010101010099</c:v>
                </c:pt>
                <c:pt idx="11">
                  <c:v>0.11111111111111099</c:v>
                </c:pt>
                <c:pt idx="12">
                  <c:v>0.12121212121212099</c:v>
                </c:pt>
                <c:pt idx="13">
                  <c:v>0.13131313131313099</c:v>
                </c:pt>
                <c:pt idx="14">
                  <c:v>0.14141414141414099</c:v>
                </c:pt>
                <c:pt idx="15">
                  <c:v>0.15151515151515199</c:v>
                </c:pt>
                <c:pt idx="16">
                  <c:v>0.16161616161616199</c:v>
                </c:pt>
                <c:pt idx="17">
                  <c:v>0.17171717171717199</c:v>
                </c:pt>
                <c:pt idx="18">
                  <c:v>0.18181818181818199</c:v>
                </c:pt>
                <c:pt idx="19">
                  <c:v>0.19191919191919199</c:v>
                </c:pt>
                <c:pt idx="20">
                  <c:v>0.20202020202020199</c:v>
                </c:pt>
                <c:pt idx="21">
                  <c:v>0.21212121212121199</c:v>
                </c:pt>
                <c:pt idx="22">
                  <c:v>0.22222222222222199</c:v>
                </c:pt>
                <c:pt idx="23">
                  <c:v>0.23232323232323199</c:v>
                </c:pt>
                <c:pt idx="24">
                  <c:v>0.24242424242424199</c:v>
                </c:pt>
                <c:pt idx="25">
                  <c:v>0.25252525252525299</c:v>
                </c:pt>
                <c:pt idx="26">
                  <c:v>0.26262626262626299</c:v>
                </c:pt>
                <c:pt idx="27">
                  <c:v>0.27272727272727298</c:v>
                </c:pt>
                <c:pt idx="28">
                  <c:v>0.28282828282828298</c:v>
                </c:pt>
                <c:pt idx="29">
                  <c:v>0.29292929292929298</c:v>
                </c:pt>
                <c:pt idx="30">
                  <c:v>0.30303030303030298</c:v>
                </c:pt>
                <c:pt idx="31">
                  <c:v>0.31313131313131298</c:v>
                </c:pt>
                <c:pt idx="32">
                  <c:v>0.32323232323232298</c:v>
                </c:pt>
                <c:pt idx="33">
                  <c:v>0.33333333333333298</c:v>
                </c:pt>
                <c:pt idx="34">
                  <c:v>0.34343434343434298</c:v>
                </c:pt>
                <c:pt idx="35">
                  <c:v>0.35353535353535398</c:v>
                </c:pt>
                <c:pt idx="36">
                  <c:v>0.36363636363636398</c:v>
                </c:pt>
                <c:pt idx="37">
                  <c:v>0.37373737373737398</c:v>
                </c:pt>
                <c:pt idx="38">
                  <c:v>0.38383838383838398</c:v>
                </c:pt>
                <c:pt idx="39">
                  <c:v>0.39393939393939398</c:v>
                </c:pt>
                <c:pt idx="40">
                  <c:v>0.40404040404040398</c:v>
                </c:pt>
                <c:pt idx="41">
                  <c:v>0.41414141414141398</c:v>
                </c:pt>
                <c:pt idx="42">
                  <c:v>0.42424242424242398</c:v>
                </c:pt>
                <c:pt idx="43">
                  <c:v>0.43434343434343398</c:v>
                </c:pt>
                <c:pt idx="44">
                  <c:v>0.44444444444444398</c:v>
                </c:pt>
                <c:pt idx="45">
                  <c:v>0.45454545454545497</c:v>
                </c:pt>
                <c:pt idx="46">
                  <c:v>0.46464646464646497</c:v>
                </c:pt>
                <c:pt idx="47">
                  <c:v>0.47474747474747497</c:v>
                </c:pt>
                <c:pt idx="48">
                  <c:v>0.48484848484848497</c:v>
                </c:pt>
                <c:pt idx="49">
                  <c:v>0.49494949494949497</c:v>
                </c:pt>
                <c:pt idx="50">
                  <c:v>0.50505050505050497</c:v>
                </c:pt>
                <c:pt idx="51">
                  <c:v>0.51515151515151503</c:v>
                </c:pt>
                <c:pt idx="52">
                  <c:v>0.52525252525252497</c:v>
                </c:pt>
                <c:pt idx="53">
                  <c:v>0.53535353535353503</c:v>
                </c:pt>
                <c:pt idx="54">
                  <c:v>0.54545454545454497</c:v>
                </c:pt>
                <c:pt idx="55">
                  <c:v>0.55555555555555602</c:v>
                </c:pt>
                <c:pt idx="56">
                  <c:v>0.56565656565656597</c:v>
                </c:pt>
                <c:pt idx="57">
                  <c:v>0.57575757575757602</c:v>
                </c:pt>
                <c:pt idx="58">
                  <c:v>0.58585858585858597</c:v>
                </c:pt>
                <c:pt idx="59">
                  <c:v>0.59595959595959602</c:v>
                </c:pt>
                <c:pt idx="60">
                  <c:v>0.60606060606060597</c:v>
                </c:pt>
                <c:pt idx="61">
                  <c:v>0.61616161616161602</c:v>
                </c:pt>
                <c:pt idx="62">
                  <c:v>0.62626262626262597</c:v>
                </c:pt>
                <c:pt idx="63">
                  <c:v>0.63636363636363602</c:v>
                </c:pt>
                <c:pt idx="64">
                  <c:v>0.64646464646464696</c:v>
                </c:pt>
                <c:pt idx="65">
                  <c:v>0.65656565656565702</c:v>
                </c:pt>
                <c:pt idx="66">
                  <c:v>0.66666666666666696</c:v>
                </c:pt>
                <c:pt idx="67">
                  <c:v>0.67676767676767702</c:v>
                </c:pt>
                <c:pt idx="68">
                  <c:v>0.68686868686868696</c:v>
                </c:pt>
                <c:pt idx="69">
                  <c:v>0.69696969696969702</c:v>
                </c:pt>
                <c:pt idx="70">
                  <c:v>0.70707070707070696</c:v>
                </c:pt>
                <c:pt idx="71">
                  <c:v>0.71717171717171702</c:v>
                </c:pt>
                <c:pt idx="72">
                  <c:v>0.72727272727272696</c:v>
                </c:pt>
                <c:pt idx="73">
                  <c:v>0.73737373737373701</c:v>
                </c:pt>
                <c:pt idx="74">
                  <c:v>0.74747474747474796</c:v>
                </c:pt>
                <c:pt idx="75">
                  <c:v>0.75757575757575801</c:v>
                </c:pt>
                <c:pt idx="76">
                  <c:v>0.76767676767676796</c:v>
                </c:pt>
                <c:pt idx="77">
                  <c:v>0.77777777777777801</c:v>
                </c:pt>
                <c:pt idx="78">
                  <c:v>0.78787878787878796</c:v>
                </c:pt>
                <c:pt idx="79">
                  <c:v>0.79797979797979801</c:v>
                </c:pt>
                <c:pt idx="80">
                  <c:v>0.80808080808080796</c:v>
                </c:pt>
                <c:pt idx="81">
                  <c:v>0.81818181818181801</c:v>
                </c:pt>
                <c:pt idx="82">
                  <c:v>0.82828282828282795</c:v>
                </c:pt>
                <c:pt idx="83">
                  <c:v>0.83838383838383801</c:v>
                </c:pt>
                <c:pt idx="84">
                  <c:v>0.84848484848484895</c:v>
                </c:pt>
                <c:pt idx="85">
                  <c:v>0.85858585858585901</c:v>
                </c:pt>
                <c:pt idx="86">
                  <c:v>0.86868686868686895</c:v>
                </c:pt>
                <c:pt idx="87">
                  <c:v>0.87878787878787901</c:v>
                </c:pt>
                <c:pt idx="88">
                  <c:v>0.88888888888888895</c:v>
                </c:pt>
                <c:pt idx="89">
                  <c:v>0.89898989898989901</c:v>
                </c:pt>
                <c:pt idx="90">
                  <c:v>0.90909090909090895</c:v>
                </c:pt>
                <c:pt idx="91">
                  <c:v>0.919191919191919</c:v>
                </c:pt>
                <c:pt idx="92">
                  <c:v>0.92929292929292895</c:v>
                </c:pt>
                <c:pt idx="93">
                  <c:v>0.939393939393939</c:v>
                </c:pt>
                <c:pt idx="94">
                  <c:v>0.94949494949494995</c:v>
                </c:pt>
                <c:pt idx="95">
                  <c:v>0.95959595959596</c:v>
                </c:pt>
                <c:pt idx="96">
                  <c:v>0.96969696969696995</c:v>
                </c:pt>
                <c:pt idx="97">
                  <c:v>0.97979797979798</c:v>
                </c:pt>
                <c:pt idx="98">
                  <c:v>0.98989898989898994</c:v>
                </c:pt>
                <c:pt idx="99">
                  <c:v>1</c:v>
                </c:pt>
              </c:numCache>
            </c:numRef>
          </c:xVal>
          <c:yVal>
            <c:numRef>
              <c:f>'FBS vs FBS'!$AK$2:$AK$101</c:f>
              <c:numCache>
                <c:formatCode>0.00</c:formatCode>
                <c:ptCount val="100"/>
                <c:pt idx="0">
                  <c:v>14.554200324250019</c:v>
                </c:pt>
                <c:pt idx="1">
                  <c:v>14.554200324250019</c:v>
                </c:pt>
                <c:pt idx="2">
                  <c:v>5.5579238282884944</c:v>
                </c:pt>
                <c:pt idx="3">
                  <c:v>1.4432404359249631</c:v>
                </c:pt>
                <c:pt idx="4">
                  <c:v>1.0273160597848801</c:v>
                </c:pt>
                <c:pt idx="5">
                  <c:v>1.7452676055431766</c:v>
                </c:pt>
                <c:pt idx="6">
                  <c:v>-1.4988881069816671</c:v>
                </c:pt>
                <c:pt idx="7">
                  <c:v>-3.1301200803882239</c:v>
                </c:pt>
                <c:pt idx="8">
                  <c:v>-7.1642019716632603</c:v>
                </c:pt>
                <c:pt idx="9">
                  <c:v>-10.909364646048289</c:v>
                </c:pt>
                <c:pt idx="10">
                  <c:v>-12.033624157271561</c:v>
                </c:pt>
                <c:pt idx="11">
                  <c:v>-18.498074520196724</c:v>
                </c:pt>
                <c:pt idx="12">
                  <c:v>-24.126449126391663</c:v>
                </c:pt>
                <c:pt idx="13">
                  <c:v>-27.991395994934919</c:v>
                </c:pt>
                <c:pt idx="14">
                  <c:v>-32.551046668368372</c:v>
                </c:pt>
                <c:pt idx="15">
                  <c:v>-39.858576540016657</c:v>
                </c:pt>
                <c:pt idx="16">
                  <c:v>-49.711914285639978</c:v>
                </c:pt>
                <c:pt idx="17">
                  <c:v>-58.606604674523396</c:v>
                </c:pt>
                <c:pt idx="18">
                  <c:v>-60.528239529326811</c:v>
                </c:pt>
                <c:pt idx="19">
                  <c:v>-64.651132855984997</c:v>
                </c:pt>
                <c:pt idx="20">
                  <c:v>-68.835771927246697</c:v>
                </c:pt>
                <c:pt idx="21">
                  <c:v>-71.666555690733276</c:v>
                </c:pt>
                <c:pt idx="22">
                  <c:v>-77.054479011789908</c:v>
                </c:pt>
                <c:pt idx="23">
                  <c:v>-87.573658395029952</c:v>
                </c:pt>
                <c:pt idx="24">
                  <c:v>-98.229280785503079</c:v>
                </c:pt>
                <c:pt idx="25">
                  <c:v>-101.76265085405498</c:v>
                </c:pt>
                <c:pt idx="26">
                  <c:v>-104.30472022851495</c:v>
                </c:pt>
                <c:pt idx="27">
                  <c:v>-106.63706210126998</c:v>
                </c:pt>
                <c:pt idx="28">
                  <c:v>-105.83406693752841</c:v>
                </c:pt>
                <c:pt idx="29">
                  <c:v>-106.51019272436474</c:v>
                </c:pt>
                <c:pt idx="30">
                  <c:v>-106.47931441415676</c:v>
                </c:pt>
                <c:pt idx="31">
                  <c:v>-100.30476460090495</c:v>
                </c:pt>
                <c:pt idx="32">
                  <c:v>-94.873681282888128</c:v>
                </c:pt>
                <c:pt idx="33">
                  <c:v>-90.035727455616779</c:v>
                </c:pt>
                <c:pt idx="34">
                  <c:v>-85.312243752303402</c:v>
                </c:pt>
                <c:pt idx="35">
                  <c:v>-85.221368305140004</c:v>
                </c:pt>
                <c:pt idx="36">
                  <c:v>-81.142303527889908</c:v>
                </c:pt>
                <c:pt idx="37">
                  <c:v>-79.89468290196146</c:v>
                </c:pt>
                <c:pt idx="38">
                  <c:v>-75.820360128088168</c:v>
                </c:pt>
                <c:pt idx="39">
                  <c:v>-77.651378064816754</c:v>
                </c:pt>
                <c:pt idx="40">
                  <c:v>-77.924297743801617</c:v>
                </c:pt>
                <c:pt idx="41">
                  <c:v>-70.66476404318837</c:v>
                </c:pt>
                <c:pt idx="42">
                  <c:v>-55.644539649006674</c:v>
                </c:pt>
                <c:pt idx="43">
                  <c:v>-50.460952969134951</c:v>
                </c:pt>
                <c:pt idx="44">
                  <c:v>-26.701075863499909</c:v>
                </c:pt>
                <c:pt idx="45">
                  <c:v>-4.8820980210016387</c:v>
                </c:pt>
                <c:pt idx="46">
                  <c:v>4.3858000742532113</c:v>
                </c:pt>
                <c:pt idx="47">
                  <c:v>73.998399399374875</c:v>
                </c:pt>
                <c:pt idx="48">
                  <c:v>74.082970360916761</c:v>
                </c:pt>
                <c:pt idx="49">
                  <c:v>86.753324489066699</c:v>
                </c:pt>
                <c:pt idx="50">
                  <c:v>-93.203579228674016</c:v>
                </c:pt>
                <c:pt idx="51">
                  <c:v>-83.334248179828137</c:v>
                </c:pt>
                <c:pt idx="52">
                  <c:v>28.665286867725172</c:v>
                </c:pt>
                <c:pt idx="53">
                  <c:v>5.8544294500184151</c:v>
                </c:pt>
                <c:pt idx="54">
                  <c:v>18.936524974003532</c:v>
                </c:pt>
                <c:pt idx="55">
                  <c:v>-14.652530129136494</c:v>
                </c:pt>
                <c:pt idx="56">
                  <c:v>-23.187432105643211</c:v>
                </c:pt>
                <c:pt idx="57">
                  <c:v>-28.165582578515114</c:v>
                </c:pt>
                <c:pt idx="58">
                  <c:v>-50.012437012539863</c:v>
                </c:pt>
                <c:pt idx="59">
                  <c:v>-19.099085860378182</c:v>
                </c:pt>
                <c:pt idx="60">
                  <c:v>-13.658496088946549</c:v>
                </c:pt>
                <c:pt idx="61">
                  <c:v>-52.132777266323387</c:v>
                </c:pt>
                <c:pt idx="62">
                  <c:v>-7.6337474237147944</c:v>
                </c:pt>
                <c:pt idx="63">
                  <c:v>-10.323126804596541</c:v>
                </c:pt>
                <c:pt idx="64">
                  <c:v>-15.221961362876755</c:v>
                </c:pt>
                <c:pt idx="65">
                  <c:v>-11.834444350461581</c:v>
                </c:pt>
                <c:pt idx="66">
                  <c:v>-13.22235635921993</c:v>
                </c:pt>
                <c:pt idx="67">
                  <c:v>-14.461984842201673</c:v>
                </c:pt>
                <c:pt idx="68">
                  <c:v>-16.729265177296611</c:v>
                </c:pt>
                <c:pt idx="69">
                  <c:v>-12.652688590718299</c:v>
                </c:pt>
                <c:pt idx="70">
                  <c:v>-5.8865362632584493</c:v>
                </c:pt>
                <c:pt idx="71">
                  <c:v>2.956798451629993</c:v>
                </c:pt>
                <c:pt idx="72">
                  <c:v>8.5934933353516954</c:v>
                </c:pt>
                <c:pt idx="73">
                  <c:v>13.135699677701723</c:v>
                </c:pt>
                <c:pt idx="74">
                  <c:v>2.6957217808817404</c:v>
                </c:pt>
                <c:pt idx="75">
                  <c:v>-8.2174830549099624</c:v>
                </c:pt>
                <c:pt idx="76">
                  <c:v>2.6040903642485773</c:v>
                </c:pt>
                <c:pt idx="77">
                  <c:v>-0.55489839152187415</c:v>
                </c:pt>
                <c:pt idx="78">
                  <c:v>-17.359837799000047</c:v>
                </c:pt>
                <c:pt idx="79">
                  <c:v>-18.206279752151659</c:v>
                </c:pt>
                <c:pt idx="80">
                  <c:v>-9.0078452341215325</c:v>
                </c:pt>
                <c:pt idx="81">
                  <c:v>-3.2027499227649514</c:v>
                </c:pt>
                <c:pt idx="82">
                  <c:v>-4.2965309542264549</c:v>
                </c:pt>
                <c:pt idx="83">
                  <c:v>-2.0365832673651312</c:v>
                </c:pt>
                <c:pt idx="84">
                  <c:v>0.28296124692997182</c:v>
                </c:pt>
                <c:pt idx="85">
                  <c:v>6.6260667961964828</c:v>
                </c:pt>
                <c:pt idx="86">
                  <c:v>49.196825352106544</c:v>
                </c:pt>
                <c:pt idx="87">
                  <c:v>17.598778537270164</c:v>
                </c:pt>
                <c:pt idx="88">
                  <c:v>11.396545538193322</c:v>
                </c:pt>
                <c:pt idx="89">
                  <c:v>22.121518637294912</c:v>
                </c:pt>
                <c:pt idx="90">
                  <c:v>23.69063683045988</c:v>
                </c:pt>
                <c:pt idx="91">
                  <c:v>34.477734944846816</c:v>
                </c:pt>
                <c:pt idx="92">
                  <c:v>48.119126564704857</c:v>
                </c:pt>
                <c:pt idx="93">
                  <c:v>54.980436471111716</c:v>
                </c:pt>
                <c:pt idx="94">
                  <c:v>62.524481011590069</c:v>
                </c:pt>
                <c:pt idx="95">
                  <c:v>64.476765397369945</c:v>
                </c:pt>
                <c:pt idx="96">
                  <c:v>59.061603218823393</c:v>
                </c:pt>
                <c:pt idx="97">
                  <c:v>48.96759329479346</c:v>
                </c:pt>
                <c:pt idx="98">
                  <c:v>29.479037574441691</c:v>
                </c:pt>
                <c:pt idx="99">
                  <c:v>29.479037574441691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15E-4582-ABBA-D0C13460F8D1}"/>
            </c:ext>
          </c:extLst>
        </c:ser>
        <c:ser>
          <c:idx val="7"/>
          <c:order val="7"/>
          <c:tx>
            <c:strRef>
              <c:f>'FBS vs FBS'!$M$1</c:f>
              <c:strCache>
                <c:ptCount val="1"/>
                <c:pt idx="0">
                  <c:v>F18 diff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bg1">
                  <a:lumMod val="50000"/>
                  <a:alpha val="5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'FBS vs FBS'!$A$2:$A$101</c:f>
              <c:numCache>
                <c:formatCode>0.0</c:formatCode>
                <c:ptCount val="100"/>
                <c:pt idx="0">
                  <c:v>0</c:v>
                </c:pt>
                <c:pt idx="1">
                  <c:v>1.01010101010101E-2</c:v>
                </c:pt>
                <c:pt idx="2">
                  <c:v>2.02020202020202E-2</c:v>
                </c:pt>
                <c:pt idx="3">
                  <c:v>3.03030303030303E-2</c:v>
                </c:pt>
                <c:pt idx="4">
                  <c:v>4.0404040404040401E-2</c:v>
                </c:pt>
                <c:pt idx="5">
                  <c:v>5.0505050505050497E-2</c:v>
                </c:pt>
                <c:pt idx="6">
                  <c:v>6.0606060606060601E-2</c:v>
                </c:pt>
                <c:pt idx="7">
                  <c:v>7.0707070707070704E-2</c:v>
                </c:pt>
                <c:pt idx="8">
                  <c:v>8.0808080808080801E-2</c:v>
                </c:pt>
                <c:pt idx="9">
                  <c:v>9.0909090909090898E-2</c:v>
                </c:pt>
                <c:pt idx="10">
                  <c:v>0.10101010101010099</c:v>
                </c:pt>
                <c:pt idx="11">
                  <c:v>0.11111111111111099</c:v>
                </c:pt>
                <c:pt idx="12">
                  <c:v>0.12121212121212099</c:v>
                </c:pt>
                <c:pt idx="13">
                  <c:v>0.13131313131313099</c:v>
                </c:pt>
                <c:pt idx="14">
                  <c:v>0.14141414141414099</c:v>
                </c:pt>
                <c:pt idx="15">
                  <c:v>0.15151515151515199</c:v>
                </c:pt>
                <c:pt idx="16">
                  <c:v>0.16161616161616199</c:v>
                </c:pt>
                <c:pt idx="17">
                  <c:v>0.17171717171717199</c:v>
                </c:pt>
                <c:pt idx="18">
                  <c:v>0.18181818181818199</c:v>
                </c:pt>
                <c:pt idx="19">
                  <c:v>0.19191919191919199</c:v>
                </c:pt>
                <c:pt idx="20">
                  <c:v>0.20202020202020199</c:v>
                </c:pt>
                <c:pt idx="21">
                  <c:v>0.21212121212121199</c:v>
                </c:pt>
                <c:pt idx="22">
                  <c:v>0.22222222222222199</c:v>
                </c:pt>
                <c:pt idx="23">
                  <c:v>0.23232323232323199</c:v>
                </c:pt>
                <c:pt idx="24">
                  <c:v>0.24242424242424199</c:v>
                </c:pt>
                <c:pt idx="25">
                  <c:v>0.25252525252525299</c:v>
                </c:pt>
                <c:pt idx="26">
                  <c:v>0.26262626262626299</c:v>
                </c:pt>
                <c:pt idx="27">
                  <c:v>0.27272727272727298</c:v>
                </c:pt>
                <c:pt idx="28">
                  <c:v>0.28282828282828298</c:v>
                </c:pt>
                <c:pt idx="29">
                  <c:v>0.29292929292929298</c:v>
                </c:pt>
                <c:pt idx="30">
                  <c:v>0.30303030303030298</c:v>
                </c:pt>
                <c:pt idx="31">
                  <c:v>0.31313131313131298</c:v>
                </c:pt>
                <c:pt idx="32">
                  <c:v>0.32323232323232298</c:v>
                </c:pt>
                <c:pt idx="33">
                  <c:v>0.33333333333333298</c:v>
                </c:pt>
                <c:pt idx="34">
                  <c:v>0.34343434343434298</c:v>
                </c:pt>
                <c:pt idx="35">
                  <c:v>0.35353535353535398</c:v>
                </c:pt>
                <c:pt idx="36">
                  <c:v>0.36363636363636398</c:v>
                </c:pt>
                <c:pt idx="37">
                  <c:v>0.37373737373737398</c:v>
                </c:pt>
                <c:pt idx="38">
                  <c:v>0.38383838383838398</c:v>
                </c:pt>
                <c:pt idx="39">
                  <c:v>0.39393939393939398</c:v>
                </c:pt>
                <c:pt idx="40">
                  <c:v>0.40404040404040398</c:v>
                </c:pt>
                <c:pt idx="41">
                  <c:v>0.41414141414141398</c:v>
                </c:pt>
                <c:pt idx="42">
                  <c:v>0.42424242424242398</c:v>
                </c:pt>
                <c:pt idx="43">
                  <c:v>0.43434343434343398</c:v>
                </c:pt>
                <c:pt idx="44">
                  <c:v>0.44444444444444398</c:v>
                </c:pt>
                <c:pt idx="45">
                  <c:v>0.45454545454545497</c:v>
                </c:pt>
                <c:pt idx="46">
                  <c:v>0.46464646464646497</c:v>
                </c:pt>
                <c:pt idx="47">
                  <c:v>0.47474747474747497</c:v>
                </c:pt>
                <c:pt idx="48">
                  <c:v>0.48484848484848497</c:v>
                </c:pt>
                <c:pt idx="49">
                  <c:v>0.49494949494949497</c:v>
                </c:pt>
                <c:pt idx="50">
                  <c:v>0.50505050505050497</c:v>
                </c:pt>
                <c:pt idx="51">
                  <c:v>0.51515151515151503</c:v>
                </c:pt>
                <c:pt idx="52">
                  <c:v>0.52525252525252497</c:v>
                </c:pt>
                <c:pt idx="53">
                  <c:v>0.53535353535353503</c:v>
                </c:pt>
                <c:pt idx="54">
                  <c:v>0.54545454545454497</c:v>
                </c:pt>
                <c:pt idx="55">
                  <c:v>0.55555555555555602</c:v>
                </c:pt>
                <c:pt idx="56">
                  <c:v>0.56565656565656597</c:v>
                </c:pt>
                <c:pt idx="57">
                  <c:v>0.57575757575757602</c:v>
                </c:pt>
                <c:pt idx="58">
                  <c:v>0.58585858585858597</c:v>
                </c:pt>
                <c:pt idx="59">
                  <c:v>0.59595959595959602</c:v>
                </c:pt>
                <c:pt idx="60">
                  <c:v>0.60606060606060597</c:v>
                </c:pt>
                <c:pt idx="61">
                  <c:v>0.61616161616161602</c:v>
                </c:pt>
                <c:pt idx="62">
                  <c:v>0.62626262626262597</c:v>
                </c:pt>
                <c:pt idx="63">
                  <c:v>0.63636363636363602</c:v>
                </c:pt>
                <c:pt idx="64">
                  <c:v>0.64646464646464696</c:v>
                </c:pt>
                <c:pt idx="65">
                  <c:v>0.65656565656565702</c:v>
                </c:pt>
                <c:pt idx="66">
                  <c:v>0.66666666666666696</c:v>
                </c:pt>
                <c:pt idx="67">
                  <c:v>0.67676767676767702</c:v>
                </c:pt>
                <c:pt idx="68">
                  <c:v>0.68686868686868696</c:v>
                </c:pt>
                <c:pt idx="69">
                  <c:v>0.69696969696969702</c:v>
                </c:pt>
                <c:pt idx="70">
                  <c:v>0.70707070707070696</c:v>
                </c:pt>
                <c:pt idx="71">
                  <c:v>0.71717171717171702</c:v>
                </c:pt>
                <c:pt idx="72">
                  <c:v>0.72727272727272696</c:v>
                </c:pt>
                <c:pt idx="73">
                  <c:v>0.73737373737373701</c:v>
                </c:pt>
                <c:pt idx="74">
                  <c:v>0.74747474747474796</c:v>
                </c:pt>
                <c:pt idx="75">
                  <c:v>0.75757575757575801</c:v>
                </c:pt>
                <c:pt idx="76">
                  <c:v>0.76767676767676796</c:v>
                </c:pt>
                <c:pt idx="77">
                  <c:v>0.77777777777777801</c:v>
                </c:pt>
                <c:pt idx="78">
                  <c:v>0.78787878787878796</c:v>
                </c:pt>
                <c:pt idx="79">
                  <c:v>0.79797979797979801</c:v>
                </c:pt>
                <c:pt idx="80">
                  <c:v>0.80808080808080796</c:v>
                </c:pt>
                <c:pt idx="81">
                  <c:v>0.81818181818181801</c:v>
                </c:pt>
                <c:pt idx="82">
                  <c:v>0.82828282828282795</c:v>
                </c:pt>
                <c:pt idx="83">
                  <c:v>0.83838383838383801</c:v>
                </c:pt>
                <c:pt idx="84">
                  <c:v>0.84848484848484895</c:v>
                </c:pt>
                <c:pt idx="85">
                  <c:v>0.85858585858585901</c:v>
                </c:pt>
                <c:pt idx="86">
                  <c:v>0.86868686868686895</c:v>
                </c:pt>
                <c:pt idx="87">
                  <c:v>0.87878787878787901</c:v>
                </c:pt>
                <c:pt idx="88">
                  <c:v>0.88888888888888895</c:v>
                </c:pt>
                <c:pt idx="89">
                  <c:v>0.89898989898989901</c:v>
                </c:pt>
                <c:pt idx="90">
                  <c:v>0.90909090909090895</c:v>
                </c:pt>
                <c:pt idx="91">
                  <c:v>0.919191919191919</c:v>
                </c:pt>
                <c:pt idx="92">
                  <c:v>0.92929292929292895</c:v>
                </c:pt>
                <c:pt idx="93">
                  <c:v>0.939393939393939</c:v>
                </c:pt>
                <c:pt idx="94">
                  <c:v>0.94949494949494995</c:v>
                </c:pt>
                <c:pt idx="95">
                  <c:v>0.95959595959596</c:v>
                </c:pt>
                <c:pt idx="96">
                  <c:v>0.96969696969696995</c:v>
                </c:pt>
                <c:pt idx="97">
                  <c:v>0.97979797979798</c:v>
                </c:pt>
                <c:pt idx="98">
                  <c:v>0.98989898989898994</c:v>
                </c:pt>
                <c:pt idx="99">
                  <c:v>1</c:v>
                </c:pt>
              </c:numCache>
            </c:numRef>
          </c:xVal>
          <c:yVal>
            <c:numRef>
              <c:f>'FBS vs FBS'!$AL$2:$AL$101</c:f>
              <c:numCache>
                <c:formatCode>0.00</c:formatCode>
                <c:ptCount val="100"/>
                <c:pt idx="0">
                  <c:v>-7.8141405764899901</c:v>
                </c:pt>
                <c:pt idx="1">
                  <c:v>-7.8141405764899901</c:v>
                </c:pt>
                <c:pt idx="2">
                  <c:v>-16.191613539051559</c:v>
                </c:pt>
                <c:pt idx="3">
                  <c:v>-13.224417291705095</c:v>
                </c:pt>
                <c:pt idx="4">
                  <c:v>-12.276697668635052</c:v>
                </c:pt>
                <c:pt idx="5">
                  <c:v>-8.3525587331666884</c:v>
                </c:pt>
                <c:pt idx="6">
                  <c:v>-5.9343493304618278</c:v>
                </c:pt>
                <c:pt idx="7">
                  <c:v>-4.7332685789583593</c:v>
                </c:pt>
                <c:pt idx="8">
                  <c:v>-2.7848627128532826</c:v>
                </c:pt>
                <c:pt idx="9">
                  <c:v>-2.6914989355582293</c:v>
                </c:pt>
                <c:pt idx="10">
                  <c:v>-0.88916451206159763</c:v>
                </c:pt>
                <c:pt idx="11">
                  <c:v>-3.1985552324567834</c:v>
                </c:pt>
                <c:pt idx="12">
                  <c:v>-6.427059117421777</c:v>
                </c:pt>
                <c:pt idx="13">
                  <c:v>-8.3757045348049814</c:v>
                </c:pt>
                <c:pt idx="14">
                  <c:v>-11.671322585098324</c:v>
                </c:pt>
                <c:pt idx="15">
                  <c:v>-13.589766777926798</c:v>
                </c:pt>
                <c:pt idx="16">
                  <c:v>-16.354515877210133</c:v>
                </c:pt>
                <c:pt idx="17">
                  <c:v>-17.970039112273525</c:v>
                </c:pt>
                <c:pt idx="18">
                  <c:v>-17.038128501206756</c:v>
                </c:pt>
                <c:pt idx="19">
                  <c:v>-14.123523200775026</c:v>
                </c:pt>
                <c:pt idx="20">
                  <c:v>-16.415763852606688</c:v>
                </c:pt>
                <c:pt idx="21">
                  <c:v>-17.519067409043373</c:v>
                </c:pt>
                <c:pt idx="22">
                  <c:v>-19.227366239940011</c:v>
                </c:pt>
                <c:pt idx="23">
                  <c:v>-19.341309633229912</c:v>
                </c:pt>
                <c:pt idx="24">
                  <c:v>-24.312971960313234</c:v>
                </c:pt>
                <c:pt idx="25">
                  <c:v>-27.971872817465055</c:v>
                </c:pt>
                <c:pt idx="26">
                  <c:v>-33.416154385854952</c:v>
                </c:pt>
                <c:pt idx="27">
                  <c:v>-42.609630974650145</c:v>
                </c:pt>
                <c:pt idx="28">
                  <c:v>-49.380202908228284</c:v>
                </c:pt>
                <c:pt idx="29">
                  <c:v>-46.803176406394869</c:v>
                </c:pt>
                <c:pt idx="30">
                  <c:v>-37.617248982136744</c:v>
                </c:pt>
                <c:pt idx="31">
                  <c:v>-22.141870367484898</c:v>
                </c:pt>
                <c:pt idx="32">
                  <c:v>-8.6087990506682672</c:v>
                </c:pt>
                <c:pt idx="33">
                  <c:v>4.9638924114631209</c:v>
                </c:pt>
                <c:pt idx="34">
                  <c:v>18.846348139906468</c:v>
                </c:pt>
                <c:pt idx="35">
                  <c:v>25.615459434329978</c:v>
                </c:pt>
                <c:pt idx="36">
                  <c:v>24.028712997750063</c:v>
                </c:pt>
                <c:pt idx="37">
                  <c:v>17.773395326788432</c:v>
                </c:pt>
                <c:pt idx="38">
                  <c:v>13.020896372591778</c:v>
                </c:pt>
                <c:pt idx="39">
                  <c:v>20.494378006113266</c:v>
                </c:pt>
                <c:pt idx="40">
                  <c:v>40.15379780446824</c:v>
                </c:pt>
                <c:pt idx="41">
                  <c:v>51.654019486091556</c:v>
                </c:pt>
                <c:pt idx="42">
                  <c:v>41.632783743083337</c:v>
                </c:pt>
                <c:pt idx="43">
                  <c:v>31.436513460264905</c:v>
                </c:pt>
                <c:pt idx="44">
                  <c:v>17.369870472720095</c:v>
                </c:pt>
                <c:pt idx="45">
                  <c:v>8.3325419978584705</c:v>
                </c:pt>
                <c:pt idx="46">
                  <c:v>-3.8939787632466505</c:v>
                </c:pt>
                <c:pt idx="47">
                  <c:v>-34.654101739305133</c:v>
                </c:pt>
                <c:pt idx="48">
                  <c:v>-29.995380188383251</c:v>
                </c:pt>
                <c:pt idx="49">
                  <c:v>-10.414395985133297</c:v>
                </c:pt>
                <c:pt idx="50">
                  <c:v>-52.940695574338974</c:v>
                </c:pt>
                <c:pt idx="51">
                  <c:v>-113.89163428067832</c:v>
                </c:pt>
                <c:pt idx="52">
                  <c:v>8.3216798398150331</c:v>
                </c:pt>
                <c:pt idx="53">
                  <c:v>12.142884196978457</c:v>
                </c:pt>
                <c:pt idx="54">
                  <c:v>9.787997488043402</c:v>
                </c:pt>
                <c:pt idx="55">
                  <c:v>-40.103346178966603</c:v>
                </c:pt>
                <c:pt idx="56">
                  <c:v>-58.917341824123241</c:v>
                </c:pt>
                <c:pt idx="57">
                  <c:v>-49.520111576835006</c:v>
                </c:pt>
                <c:pt idx="58">
                  <c:v>-46.275192359799917</c:v>
                </c:pt>
                <c:pt idx="59">
                  <c:v>-53.503781457778246</c:v>
                </c:pt>
                <c:pt idx="60">
                  <c:v>-35.544547198746614</c:v>
                </c:pt>
                <c:pt idx="61">
                  <c:v>-9.3759990010034926</c:v>
                </c:pt>
                <c:pt idx="62">
                  <c:v>-5.0343058457349343</c:v>
                </c:pt>
                <c:pt idx="63">
                  <c:v>1.1405468917832877</c:v>
                </c:pt>
                <c:pt idx="64">
                  <c:v>4.8928538997533906</c:v>
                </c:pt>
                <c:pt idx="65">
                  <c:v>4.1690819039583857</c:v>
                </c:pt>
                <c:pt idx="66">
                  <c:v>-1.1083128783197935</c:v>
                </c:pt>
                <c:pt idx="67">
                  <c:v>-3.9880873378815522</c:v>
                </c:pt>
                <c:pt idx="68">
                  <c:v>-0.36617591428671403</c:v>
                </c:pt>
                <c:pt idx="69">
                  <c:v>0.6775627613915276</c:v>
                </c:pt>
                <c:pt idx="70">
                  <c:v>1.5988616600716341</c:v>
                </c:pt>
                <c:pt idx="71">
                  <c:v>8.2079764134698507</c:v>
                </c:pt>
                <c:pt idx="72">
                  <c:v>16.24564786413157</c:v>
                </c:pt>
                <c:pt idx="73">
                  <c:v>6.9241798467016906</c:v>
                </c:pt>
                <c:pt idx="74">
                  <c:v>7.5835606575517431</c:v>
                </c:pt>
                <c:pt idx="75">
                  <c:v>12.163779574620094</c:v>
                </c:pt>
                <c:pt idx="76">
                  <c:v>14.306398947558591</c:v>
                </c:pt>
                <c:pt idx="77">
                  <c:v>-10.846157106871829</c:v>
                </c:pt>
                <c:pt idx="78">
                  <c:v>-12.955543870399993</c:v>
                </c:pt>
                <c:pt idx="79">
                  <c:v>-3.3852974363317117</c:v>
                </c:pt>
                <c:pt idx="80">
                  <c:v>-1.2012263104516023</c:v>
                </c:pt>
                <c:pt idx="81">
                  <c:v>0.99539640021521336</c:v>
                </c:pt>
                <c:pt idx="82">
                  <c:v>-10.598060285436532</c:v>
                </c:pt>
                <c:pt idx="83">
                  <c:v>-9.0215068380350658</c:v>
                </c:pt>
                <c:pt idx="84">
                  <c:v>-20.987219107489977</c:v>
                </c:pt>
                <c:pt idx="85">
                  <c:v>0.8378760279265407</c:v>
                </c:pt>
                <c:pt idx="86">
                  <c:v>-2.384485866973364</c:v>
                </c:pt>
                <c:pt idx="87">
                  <c:v>-34.591720544759937</c:v>
                </c:pt>
                <c:pt idx="88">
                  <c:v>-16.861277742986658</c:v>
                </c:pt>
                <c:pt idx="89">
                  <c:v>-41.795756079645003</c:v>
                </c:pt>
                <c:pt idx="90">
                  <c:v>-42.754396280060064</c:v>
                </c:pt>
                <c:pt idx="91">
                  <c:v>-34.181822217963258</c:v>
                </c:pt>
                <c:pt idx="92">
                  <c:v>-23.85472501910499</c:v>
                </c:pt>
                <c:pt idx="93">
                  <c:v>-20.139140052168159</c:v>
                </c:pt>
                <c:pt idx="94">
                  <c:v>-0.1714290460599841</c:v>
                </c:pt>
                <c:pt idx="95">
                  <c:v>16.96850201734992</c:v>
                </c:pt>
                <c:pt idx="96">
                  <c:v>39.224856397723443</c:v>
                </c:pt>
                <c:pt idx="97">
                  <c:v>34.641788617253496</c:v>
                </c:pt>
                <c:pt idx="98">
                  <c:v>8.5227495146816636</c:v>
                </c:pt>
                <c:pt idx="99">
                  <c:v>8.5227495146816636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15E-4582-ABBA-D0C13460F8D1}"/>
            </c:ext>
          </c:extLst>
        </c:ser>
        <c:ser>
          <c:idx val="8"/>
          <c:order val="8"/>
          <c:tx>
            <c:strRef>
              <c:f>'FBS vs FBS'!$N$1</c:f>
              <c:strCache>
                <c:ptCount val="1"/>
                <c:pt idx="0">
                  <c:v>F19 diff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bg1">
                  <a:lumMod val="50000"/>
                  <a:alpha val="5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'FBS vs FBS'!$A$2:$A$101</c:f>
              <c:numCache>
                <c:formatCode>0.0</c:formatCode>
                <c:ptCount val="100"/>
                <c:pt idx="0">
                  <c:v>0</c:v>
                </c:pt>
                <c:pt idx="1">
                  <c:v>1.01010101010101E-2</c:v>
                </c:pt>
                <c:pt idx="2">
                  <c:v>2.02020202020202E-2</c:v>
                </c:pt>
                <c:pt idx="3">
                  <c:v>3.03030303030303E-2</c:v>
                </c:pt>
                <c:pt idx="4">
                  <c:v>4.0404040404040401E-2</c:v>
                </c:pt>
                <c:pt idx="5">
                  <c:v>5.0505050505050497E-2</c:v>
                </c:pt>
                <c:pt idx="6">
                  <c:v>6.0606060606060601E-2</c:v>
                </c:pt>
                <c:pt idx="7">
                  <c:v>7.0707070707070704E-2</c:v>
                </c:pt>
                <c:pt idx="8">
                  <c:v>8.0808080808080801E-2</c:v>
                </c:pt>
                <c:pt idx="9">
                  <c:v>9.0909090909090898E-2</c:v>
                </c:pt>
                <c:pt idx="10">
                  <c:v>0.10101010101010099</c:v>
                </c:pt>
                <c:pt idx="11">
                  <c:v>0.11111111111111099</c:v>
                </c:pt>
                <c:pt idx="12">
                  <c:v>0.12121212121212099</c:v>
                </c:pt>
                <c:pt idx="13">
                  <c:v>0.13131313131313099</c:v>
                </c:pt>
                <c:pt idx="14">
                  <c:v>0.14141414141414099</c:v>
                </c:pt>
                <c:pt idx="15">
                  <c:v>0.15151515151515199</c:v>
                </c:pt>
                <c:pt idx="16">
                  <c:v>0.16161616161616199</c:v>
                </c:pt>
                <c:pt idx="17">
                  <c:v>0.17171717171717199</c:v>
                </c:pt>
                <c:pt idx="18">
                  <c:v>0.18181818181818199</c:v>
                </c:pt>
                <c:pt idx="19">
                  <c:v>0.19191919191919199</c:v>
                </c:pt>
                <c:pt idx="20">
                  <c:v>0.20202020202020199</c:v>
                </c:pt>
                <c:pt idx="21">
                  <c:v>0.21212121212121199</c:v>
                </c:pt>
                <c:pt idx="22">
                  <c:v>0.22222222222222199</c:v>
                </c:pt>
                <c:pt idx="23">
                  <c:v>0.23232323232323199</c:v>
                </c:pt>
                <c:pt idx="24">
                  <c:v>0.24242424242424199</c:v>
                </c:pt>
                <c:pt idx="25">
                  <c:v>0.25252525252525299</c:v>
                </c:pt>
                <c:pt idx="26">
                  <c:v>0.26262626262626299</c:v>
                </c:pt>
                <c:pt idx="27">
                  <c:v>0.27272727272727298</c:v>
                </c:pt>
                <c:pt idx="28">
                  <c:v>0.28282828282828298</c:v>
                </c:pt>
                <c:pt idx="29">
                  <c:v>0.29292929292929298</c:v>
                </c:pt>
                <c:pt idx="30">
                  <c:v>0.30303030303030298</c:v>
                </c:pt>
                <c:pt idx="31">
                  <c:v>0.31313131313131298</c:v>
                </c:pt>
                <c:pt idx="32">
                  <c:v>0.32323232323232298</c:v>
                </c:pt>
                <c:pt idx="33">
                  <c:v>0.33333333333333298</c:v>
                </c:pt>
                <c:pt idx="34">
                  <c:v>0.34343434343434298</c:v>
                </c:pt>
                <c:pt idx="35">
                  <c:v>0.35353535353535398</c:v>
                </c:pt>
                <c:pt idx="36">
                  <c:v>0.36363636363636398</c:v>
                </c:pt>
                <c:pt idx="37">
                  <c:v>0.37373737373737398</c:v>
                </c:pt>
                <c:pt idx="38">
                  <c:v>0.38383838383838398</c:v>
                </c:pt>
                <c:pt idx="39">
                  <c:v>0.39393939393939398</c:v>
                </c:pt>
                <c:pt idx="40">
                  <c:v>0.40404040404040398</c:v>
                </c:pt>
                <c:pt idx="41">
                  <c:v>0.41414141414141398</c:v>
                </c:pt>
                <c:pt idx="42">
                  <c:v>0.42424242424242398</c:v>
                </c:pt>
                <c:pt idx="43">
                  <c:v>0.43434343434343398</c:v>
                </c:pt>
                <c:pt idx="44">
                  <c:v>0.44444444444444398</c:v>
                </c:pt>
                <c:pt idx="45">
                  <c:v>0.45454545454545497</c:v>
                </c:pt>
                <c:pt idx="46">
                  <c:v>0.46464646464646497</c:v>
                </c:pt>
                <c:pt idx="47">
                  <c:v>0.47474747474747497</c:v>
                </c:pt>
                <c:pt idx="48">
                  <c:v>0.48484848484848497</c:v>
                </c:pt>
                <c:pt idx="49">
                  <c:v>0.49494949494949497</c:v>
                </c:pt>
                <c:pt idx="50">
                  <c:v>0.50505050505050497</c:v>
                </c:pt>
                <c:pt idx="51">
                  <c:v>0.51515151515151503</c:v>
                </c:pt>
                <c:pt idx="52">
                  <c:v>0.52525252525252497</c:v>
                </c:pt>
                <c:pt idx="53">
                  <c:v>0.53535353535353503</c:v>
                </c:pt>
                <c:pt idx="54">
                  <c:v>0.54545454545454497</c:v>
                </c:pt>
                <c:pt idx="55">
                  <c:v>0.55555555555555602</c:v>
                </c:pt>
                <c:pt idx="56">
                  <c:v>0.56565656565656597</c:v>
                </c:pt>
                <c:pt idx="57">
                  <c:v>0.57575757575757602</c:v>
                </c:pt>
                <c:pt idx="58">
                  <c:v>0.58585858585858597</c:v>
                </c:pt>
                <c:pt idx="59">
                  <c:v>0.59595959595959602</c:v>
                </c:pt>
                <c:pt idx="60">
                  <c:v>0.60606060606060597</c:v>
                </c:pt>
                <c:pt idx="61">
                  <c:v>0.61616161616161602</c:v>
                </c:pt>
                <c:pt idx="62">
                  <c:v>0.62626262626262597</c:v>
                </c:pt>
                <c:pt idx="63">
                  <c:v>0.63636363636363602</c:v>
                </c:pt>
                <c:pt idx="64">
                  <c:v>0.64646464646464696</c:v>
                </c:pt>
                <c:pt idx="65">
                  <c:v>0.65656565656565702</c:v>
                </c:pt>
                <c:pt idx="66">
                  <c:v>0.66666666666666696</c:v>
                </c:pt>
                <c:pt idx="67">
                  <c:v>0.67676767676767702</c:v>
                </c:pt>
                <c:pt idx="68">
                  <c:v>0.68686868686868696</c:v>
                </c:pt>
                <c:pt idx="69">
                  <c:v>0.69696969696969702</c:v>
                </c:pt>
                <c:pt idx="70">
                  <c:v>0.70707070707070696</c:v>
                </c:pt>
                <c:pt idx="71">
                  <c:v>0.71717171717171702</c:v>
                </c:pt>
                <c:pt idx="72">
                  <c:v>0.72727272727272696</c:v>
                </c:pt>
                <c:pt idx="73">
                  <c:v>0.73737373737373701</c:v>
                </c:pt>
                <c:pt idx="74">
                  <c:v>0.74747474747474796</c:v>
                </c:pt>
                <c:pt idx="75">
                  <c:v>0.75757575757575801</c:v>
                </c:pt>
                <c:pt idx="76">
                  <c:v>0.76767676767676796</c:v>
                </c:pt>
                <c:pt idx="77">
                  <c:v>0.77777777777777801</c:v>
                </c:pt>
                <c:pt idx="78">
                  <c:v>0.78787878787878796</c:v>
                </c:pt>
                <c:pt idx="79">
                  <c:v>0.79797979797979801</c:v>
                </c:pt>
                <c:pt idx="80">
                  <c:v>0.80808080808080796</c:v>
                </c:pt>
                <c:pt idx="81">
                  <c:v>0.81818181818181801</c:v>
                </c:pt>
                <c:pt idx="82">
                  <c:v>0.82828282828282795</c:v>
                </c:pt>
                <c:pt idx="83">
                  <c:v>0.83838383838383801</c:v>
                </c:pt>
                <c:pt idx="84">
                  <c:v>0.84848484848484895</c:v>
                </c:pt>
                <c:pt idx="85">
                  <c:v>0.85858585858585901</c:v>
                </c:pt>
                <c:pt idx="86">
                  <c:v>0.86868686868686895</c:v>
                </c:pt>
                <c:pt idx="87">
                  <c:v>0.87878787878787901</c:v>
                </c:pt>
                <c:pt idx="88">
                  <c:v>0.88888888888888895</c:v>
                </c:pt>
                <c:pt idx="89">
                  <c:v>0.89898989898989901</c:v>
                </c:pt>
                <c:pt idx="90">
                  <c:v>0.90909090909090895</c:v>
                </c:pt>
                <c:pt idx="91">
                  <c:v>0.919191919191919</c:v>
                </c:pt>
                <c:pt idx="92">
                  <c:v>0.92929292929292895</c:v>
                </c:pt>
                <c:pt idx="93">
                  <c:v>0.939393939393939</c:v>
                </c:pt>
                <c:pt idx="94">
                  <c:v>0.94949494949494995</c:v>
                </c:pt>
                <c:pt idx="95">
                  <c:v>0.95959595959596</c:v>
                </c:pt>
                <c:pt idx="96">
                  <c:v>0.96969696969696995</c:v>
                </c:pt>
                <c:pt idx="97">
                  <c:v>0.97979797979798</c:v>
                </c:pt>
                <c:pt idx="98">
                  <c:v>0.98989898989898994</c:v>
                </c:pt>
                <c:pt idx="99">
                  <c:v>1</c:v>
                </c:pt>
              </c:numCache>
            </c:numRef>
          </c:xVal>
          <c:yVal>
            <c:numRef>
              <c:f>'FBS vs FBS'!$AM$2:$AM$101</c:f>
              <c:numCache>
                <c:formatCode>0.00</c:formatCode>
                <c:ptCount val="100"/>
                <c:pt idx="0">
                  <c:v>12.440448556039996</c:v>
                </c:pt>
                <c:pt idx="1">
                  <c:v>12.440448556039996</c:v>
                </c:pt>
                <c:pt idx="2">
                  <c:v>17.96796653001843</c:v>
                </c:pt>
                <c:pt idx="3">
                  <c:v>11.819365318714972</c:v>
                </c:pt>
                <c:pt idx="4">
                  <c:v>6.8945868324649382</c:v>
                </c:pt>
                <c:pt idx="5">
                  <c:v>1.3468497938033579</c:v>
                </c:pt>
                <c:pt idx="6">
                  <c:v>-7.7791979694716247</c:v>
                </c:pt>
                <c:pt idx="7">
                  <c:v>-13.309647914398283</c:v>
                </c:pt>
                <c:pt idx="8">
                  <c:v>-15.265528762203303</c:v>
                </c:pt>
                <c:pt idx="9">
                  <c:v>-17.084561502408405</c:v>
                </c:pt>
                <c:pt idx="10">
                  <c:v>-15.997879207611504</c:v>
                </c:pt>
                <c:pt idx="11">
                  <c:v>-17.142063986406811</c:v>
                </c:pt>
                <c:pt idx="12">
                  <c:v>-17.783087526131794</c:v>
                </c:pt>
                <c:pt idx="13">
                  <c:v>-19.950921411784975</c:v>
                </c:pt>
                <c:pt idx="14">
                  <c:v>-21.273079878648332</c:v>
                </c:pt>
                <c:pt idx="15">
                  <c:v>-20.992633446856644</c:v>
                </c:pt>
                <c:pt idx="16">
                  <c:v>-21.478097461829975</c:v>
                </c:pt>
                <c:pt idx="17">
                  <c:v>-20.164571975333502</c:v>
                </c:pt>
                <c:pt idx="18">
                  <c:v>-18.075898290126815</c:v>
                </c:pt>
                <c:pt idx="19">
                  <c:v>-17.699830398144968</c:v>
                </c:pt>
                <c:pt idx="20">
                  <c:v>-20.639231540746778</c:v>
                </c:pt>
                <c:pt idx="21">
                  <c:v>-19.076031637963297</c:v>
                </c:pt>
                <c:pt idx="22">
                  <c:v>-16.871713335589902</c:v>
                </c:pt>
                <c:pt idx="23">
                  <c:v>-20.2937123552299</c:v>
                </c:pt>
                <c:pt idx="24">
                  <c:v>-22.737859233033078</c:v>
                </c:pt>
                <c:pt idx="25">
                  <c:v>-24.603243858094856</c:v>
                </c:pt>
                <c:pt idx="26">
                  <c:v>-24.534218464844798</c:v>
                </c:pt>
                <c:pt idx="27">
                  <c:v>-25.83012134059004</c:v>
                </c:pt>
                <c:pt idx="28">
                  <c:v>-19.849879395828339</c:v>
                </c:pt>
                <c:pt idx="29">
                  <c:v>-14.706002042244791</c:v>
                </c:pt>
                <c:pt idx="30">
                  <c:v>-11.904086569346646</c:v>
                </c:pt>
                <c:pt idx="31">
                  <c:v>-3.9698083455050437E-2</c:v>
                </c:pt>
                <c:pt idx="32">
                  <c:v>5.9856265878318027</c:v>
                </c:pt>
                <c:pt idx="33">
                  <c:v>1.1854155549133338</c:v>
                </c:pt>
                <c:pt idx="34">
                  <c:v>5.4881921922965375</c:v>
                </c:pt>
                <c:pt idx="35">
                  <c:v>7.6045482478200483</c:v>
                </c:pt>
                <c:pt idx="36">
                  <c:v>5.1584879440399618</c:v>
                </c:pt>
                <c:pt idx="37">
                  <c:v>5.1940418029485045</c:v>
                </c:pt>
                <c:pt idx="38">
                  <c:v>3.0444289998818022</c:v>
                </c:pt>
                <c:pt idx="39">
                  <c:v>0.15873230713327757</c:v>
                </c:pt>
                <c:pt idx="40">
                  <c:v>-2.3253263396616148</c:v>
                </c:pt>
                <c:pt idx="41">
                  <c:v>-4.3402267650685644</c:v>
                </c:pt>
                <c:pt idx="42">
                  <c:v>-11.016786463316748</c:v>
                </c:pt>
                <c:pt idx="43">
                  <c:v>-9.7610667535250286</c:v>
                </c:pt>
                <c:pt idx="44">
                  <c:v>-11.143475542069837</c:v>
                </c:pt>
                <c:pt idx="45">
                  <c:v>-12.530616273041687</c:v>
                </c:pt>
                <c:pt idx="46">
                  <c:v>-13.087822849266786</c:v>
                </c:pt>
                <c:pt idx="47">
                  <c:v>-30.410582014855208</c:v>
                </c:pt>
                <c:pt idx="48">
                  <c:v>-22.095833849453356</c:v>
                </c:pt>
                <c:pt idx="49">
                  <c:v>-44.213811647863167</c:v>
                </c:pt>
                <c:pt idx="50">
                  <c:v>108.64767262602504</c:v>
                </c:pt>
                <c:pt idx="51">
                  <c:v>109.21319201696178</c:v>
                </c:pt>
                <c:pt idx="52">
                  <c:v>1.6365601830950709</c:v>
                </c:pt>
                <c:pt idx="53">
                  <c:v>14.456608160848418</c:v>
                </c:pt>
                <c:pt idx="54">
                  <c:v>-36.434477791686504</c:v>
                </c:pt>
                <c:pt idx="55">
                  <c:v>-28.387924097276482</c:v>
                </c:pt>
                <c:pt idx="56">
                  <c:v>-41.129705406883204</c:v>
                </c:pt>
                <c:pt idx="57">
                  <c:v>-40.968112900095093</c:v>
                </c:pt>
                <c:pt idx="58">
                  <c:v>-33.764853248149848</c:v>
                </c:pt>
                <c:pt idx="59">
                  <c:v>-40.877737294228268</c:v>
                </c:pt>
                <c:pt idx="60">
                  <c:v>-15.803562535966648</c:v>
                </c:pt>
                <c:pt idx="61">
                  <c:v>6.9822260461166934</c:v>
                </c:pt>
                <c:pt idx="62">
                  <c:v>2.0265840756751459</c:v>
                </c:pt>
                <c:pt idx="63">
                  <c:v>13.153270113033386</c:v>
                </c:pt>
                <c:pt idx="64">
                  <c:v>16.436106942803235</c:v>
                </c:pt>
                <c:pt idx="65">
                  <c:v>14.571059992728351</c:v>
                </c:pt>
                <c:pt idx="66">
                  <c:v>16.272044675020197</c:v>
                </c:pt>
                <c:pt idx="67">
                  <c:v>4.6712958265684392</c:v>
                </c:pt>
                <c:pt idx="68">
                  <c:v>1.5872440088933217</c:v>
                </c:pt>
                <c:pt idx="69">
                  <c:v>-1.2291854594884626</c:v>
                </c:pt>
                <c:pt idx="70">
                  <c:v>-8.2390001191083684</c:v>
                </c:pt>
                <c:pt idx="71">
                  <c:v>-14.244297029480094</c:v>
                </c:pt>
                <c:pt idx="72">
                  <c:v>-18.296309058878478</c:v>
                </c:pt>
                <c:pt idx="73">
                  <c:v>-16.112250651498243</c:v>
                </c:pt>
                <c:pt idx="74">
                  <c:v>-10.849223946468328</c:v>
                </c:pt>
                <c:pt idx="75">
                  <c:v>-14.845463464199952</c:v>
                </c:pt>
                <c:pt idx="76">
                  <c:v>-16.13042326486152</c:v>
                </c:pt>
                <c:pt idx="77">
                  <c:v>-9.4842420151818487</c:v>
                </c:pt>
                <c:pt idx="78">
                  <c:v>-2.798650474419901</c:v>
                </c:pt>
                <c:pt idx="79">
                  <c:v>-7.8902430188015842</c:v>
                </c:pt>
                <c:pt idx="80">
                  <c:v>-5.7543361367515899</c:v>
                </c:pt>
                <c:pt idx="81">
                  <c:v>-12.63791235411486</c:v>
                </c:pt>
                <c:pt idx="82">
                  <c:v>-10.526742913466592</c:v>
                </c:pt>
                <c:pt idx="83">
                  <c:v>-15.683743398175125</c:v>
                </c:pt>
                <c:pt idx="84">
                  <c:v>7.0591614152601778</c:v>
                </c:pt>
                <c:pt idx="85">
                  <c:v>5.4601007354065132</c:v>
                </c:pt>
                <c:pt idx="86">
                  <c:v>-16.662013811663428</c:v>
                </c:pt>
                <c:pt idx="87">
                  <c:v>15.559743906780113</c:v>
                </c:pt>
                <c:pt idx="88">
                  <c:v>18.690893587943265</c:v>
                </c:pt>
                <c:pt idx="89">
                  <c:v>51.690647197915041</c:v>
                </c:pt>
                <c:pt idx="90">
                  <c:v>67.67050405626992</c:v>
                </c:pt>
                <c:pt idx="91">
                  <c:v>83.477846832296791</c:v>
                </c:pt>
                <c:pt idx="92">
                  <c:v>94.920574801864859</c:v>
                </c:pt>
                <c:pt idx="93">
                  <c:v>91.152249248931639</c:v>
                </c:pt>
                <c:pt idx="94">
                  <c:v>95.859519507279856</c:v>
                </c:pt>
                <c:pt idx="95">
                  <c:v>76.078743804469923</c:v>
                </c:pt>
                <c:pt idx="96">
                  <c:v>59.605684124603385</c:v>
                </c:pt>
                <c:pt idx="97">
                  <c:v>51.657150328853504</c:v>
                </c:pt>
                <c:pt idx="98">
                  <c:v>39.224533657651818</c:v>
                </c:pt>
                <c:pt idx="99">
                  <c:v>39.224533657651818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15E-4582-ABBA-D0C13460F8D1}"/>
            </c:ext>
          </c:extLst>
        </c:ser>
        <c:ser>
          <c:idx val="9"/>
          <c:order val="9"/>
          <c:spPr>
            <a:ln w="12700" cap="rnd">
              <a:solidFill>
                <a:schemeClr val="tx1">
                  <a:alpha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figures!$Q$23:$Q$24</c:f>
              <c:numCache>
                <c:formatCode>General</c:formatCode>
                <c:ptCount val="2"/>
                <c:pt idx="0">
                  <c:v>0.1</c:v>
                </c:pt>
                <c:pt idx="1">
                  <c:v>0.1</c:v>
                </c:pt>
              </c:numCache>
            </c:numRef>
          </c:xVal>
          <c:yVal>
            <c:numRef>
              <c:f>figures!$R$23:$R$24</c:f>
              <c:numCache>
                <c:formatCode>General</c:formatCode>
                <c:ptCount val="2"/>
                <c:pt idx="0">
                  <c:v>250</c:v>
                </c:pt>
                <c:pt idx="1">
                  <c:v>-250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215E-4582-ABBA-D0C13460F8D1}"/>
            </c:ext>
          </c:extLst>
        </c:ser>
        <c:ser>
          <c:idx val="10"/>
          <c:order val="10"/>
          <c:spPr>
            <a:ln w="12700" cap="rnd">
              <a:solidFill>
                <a:schemeClr val="tx1">
                  <a:alpha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figures!$Q$25:$Q$26</c:f>
              <c:numCache>
                <c:formatCode>General</c:formatCode>
                <c:ptCount val="2"/>
                <c:pt idx="0">
                  <c:v>0.2</c:v>
                </c:pt>
                <c:pt idx="1">
                  <c:v>0.2</c:v>
                </c:pt>
              </c:numCache>
            </c:numRef>
          </c:xVal>
          <c:yVal>
            <c:numRef>
              <c:f>figures!$R$23:$R$24</c:f>
              <c:numCache>
                <c:formatCode>General</c:formatCode>
                <c:ptCount val="2"/>
                <c:pt idx="0">
                  <c:v>250</c:v>
                </c:pt>
                <c:pt idx="1">
                  <c:v>-250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215E-4582-ABBA-D0C13460F8D1}"/>
            </c:ext>
          </c:extLst>
        </c:ser>
        <c:ser>
          <c:idx val="11"/>
          <c:order val="11"/>
          <c:spPr>
            <a:ln w="12700" cap="rnd">
              <a:solidFill>
                <a:schemeClr val="tx1">
                  <a:alpha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figures!$Q$27:$Q$28</c:f>
              <c:numCache>
                <c:formatCode>General</c:formatCode>
                <c:ptCount val="2"/>
                <c:pt idx="0">
                  <c:v>0.3</c:v>
                </c:pt>
                <c:pt idx="1">
                  <c:v>0.3</c:v>
                </c:pt>
              </c:numCache>
            </c:numRef>
          </c:xVal>
          <c:yVal>
            <c:numRef>
              <c:f>figures!$R$23:$R$24</c:f>
              <c:numCache>
                <c:formatCode>General</c:formatCode>
                <c:ptCount val="2"/>
                <c:pt idx="0">
                  <c:v>250</c:v>
                </c:pt>
                <c:pt idx="1">
                  <c:v>-250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215E-4582-ABBA-D0C13460F8D1}"/>
            </c:ext>
          </c:extLst>
        </c:ser>
        <c:ser>
          <c:idx val="12"/>
          <c:order val="12"/>
          <c:spPr>
            <a:ln w="12700" cap="rnd">
              <a:solidFill>
                <a:schemeClr val="tx1">
                  <a:alpha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figures!$Q$29:$Q$30</c:f>
              <c:numCache>
                <c:formatCode>General</c:formatCode>
                <c:ptCount val="2"/>
                <c:pt idx="0">
                  <c:v>0.4</c:v>
                </c:pt>
                <c:pt idx="1">
                  <c:v>0.4</c:v>
                </c:pt>
              </c:numCache>
            </c:numRef>
          </c:xVal>
          <c:yVal>
            <c:numRef>
              <c:f>figures!$R$23:$R$24</c:f>
              <c:numCache>
                <c:formatCode>General</c:formatCode>
                <c:ptCount val="2"/>
                <c:pt idx="0">
                  <c:v>250</c:v>
                </c:pt>
                <c:pt idx="1">
                  <c:v>-250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215E-4582-ABBA-D0C13460F8D1}"/>
            </c:ext>
          </c:extLst>
        </c:ser>
        <c:ser>
          <c:idx val="13"/>
          <c:order val="13"/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figures!$Q$31:$Q$32</c:f>
              <c:numCache>
                <c:formatCode>General</c:formatCode>
                <c:ptCount val="2"/>
                <c:pt idx="0">
                  <c:v>0.5</c:v>
                </c:pt>
                <c:pt idx="1">
                  <c:v>0.5</c:v>
                </c:pt>
              </c:numCache>
            </c:numRef>
          </c:xVal>
          <c:yVal>
            <c:numRef>
              <c:f>figures!$R$23:$R$24</c:f>
              <c:numCache>
                <c:formatCode>General</c:formatCode>
                <c:ptCount val="2"/>
                <c:pt idx="0">
                  <c:v>250</c:v>
                </c:pt>
                <c:pt idx="1">
                  <c:v>-250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215E-4582-ABBA-D0C13460F8D1}"/>
            </c:ext>
          </c:extLst>
        </c:ser>
        <c:ser>
          <c:idx val="14"/>
          <c:order val="14"/>
          <c:spPr>
            <a:ln w="12700" cap="rnd">
              <a:solidFill>
                <a:schemeClr val="tx1">
                  <a:alpha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figures!$Q$33:$Q$34</c:f>
              <c:numCache>
                <c:formatCode>General</c:formatCode>
                <c:ptCount val="2"/>
                <c:pt idx="0">
                  <c:v>0.6</c:v>
                </c:pt>
                <c:pt idx="1">
                  <c:v>0.6</c:v>
                </c:pt>
              </c:numCache>
            </c:numRef>
          </c:xVal>
          <c:yVal>
            <c:numRef>
              <c:f>figures!$R$23:$R$24</c:f>
              <c:numCache>
                <c:formatCode>General</c:formatCode>
                <c:ptCount val="2"/>
                <c:pt idx="0">
                  <c:v>250</c:v>
                </c:pt>
                <c:pt idx="1">
                  <c:v>-250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215E-4582-ABBA-D0C13460F8D1}"/>
            </c:ext>
          </c:extLst>
        </c:ser>
        <c:ser>
          <c:idx val="15"/>
          <c:order val="15"/>
          <c:spPr>
            <a:ln w="12700" cap="rnd">
              <a:solidFill>
                <a:schemeClr val="tx1">
                  <a:alpha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figures!$Q$35:$Q$36</c:f>
              <c:numCache>
                <c:formatCode>General</c:formatCode>
                <c:ptCount val="2"/>
                <c:pt idx="0">
                  <c:v>0.7</c:v>
                </c:pt>
                <c:pt idx="1">
                  <c:v>0.7</c:v>
                </c:pt>
              </c:numCache>
            </c:numRef>
          </c:xVal>
          <c:yVal>
            <c:numRef>
              <c:f>figures!$R$23:$R$24</c:f>
              <c:numCache>
                <c:formatCode>General</c:formatCode>
                <c:ptCount val="2"/>
                <c:pt idx="0">
                  <c:v>250</c:v>
                </c:pt>
                <c:pt idx="1">
                  <c:v>-250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215E-4582-ABBA-D0C13460F8D1}"/>
            </c:ext>
          </c:extLst>
        </c:ser>
        <c:ser>
          <c:idx val="16"/>
          <c:order val="16"/>
          <c:spPr>
            <a:ln w="12700" cap="rnd">
              <a:solidFill>
                <a:schemeClr val="tx1">
                  <a:alpha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figures!$Q$37:$Q$38</c:f>
              <c:numCache>
                <c:formatCode>General</c:formatCode>
                <c:ptCount val="2"/>
                <c:pt idx="0">
                  <c:v>0.8</c:v>
                </c:pt>
                <c:pt idx="1">
                  <c:v>0.8</c:v>
                </c:pt>
              </c:numCache>
            </c:numRef>
          </c:xVal>
          <c:yVal>
            <c:numRef>
              <c:f>figures!$R$23:$R$24</c:f>
              <c:numCache>
                <c:formatCode>General</c:formatCode>
                <c:ptCount val="2"/>
                <c:pt idx="0">
                  <c:v>250</c:v>
                </c:pt>
                <c:pt idx="1">
                  <c:v>-250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215E-4582-ABBA-D0C13460F8D1}"/>
            </c:ext>
          </c:extLst>
        </c:ser>
        <c:ser>
          <c:idx val="17"/>
          <c:order val="17"/>
          <c:spPr>
            <a:ln w="12700" cap="rnd">
              <a:solidFill>
                <a:schemeClr val="tx1">
                  <a:alpha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figures!$Q$39:$Q$40</c:f>
              <c:numCache>
                <c:formatCode>General</c:formatCode>
                <c:ptCount val="2"/>
                <c:pt idx="0">
                  <c:v>0.9</c:v>
                </c:pt>
                <c:pt idx="1">
                  <c:v>0.9</c:v>
                </c:pt>
              </c:numCache>
            </c:numRef>
          </c:xVal>
          <c:yVal>
            <c:numRef>
              <c:f>figures!$R$23:$R$24</c:f>
              <c:numCache>
                <c:formatCode>General</c:formatCode>
                <c:ptCount val="2"/>
                <c:pt idx="0">
                  <c:v>250</c:v>
                </c:pt>
                <c:pt idx="1">
                  <c:v>-250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215E-4582-ABBA-D0C13460F8D1}"/>
            </c:ext>
          </c:extLst>
        </c:ser>
        <c:ser>
          <c:idx val="18"/>
          <c:order val="18"/>
          <c:spPr>
            <a:ln w="12700" cap="rnd">
              <a:solidFill>
                <a:schemeClr val="tx1">
                  <a:alpha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figures!$Q$21:$Q$22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xVal>
          <c:yVal>
            <c:numRef>
              <c:f>figures!$R$23:$R$24</c:f>
              <c:numCache>
                <c:formatCode>General</c:formatCode>
                <c:ptCount val="2"/>
                <c:pt idx="0">
                  <c:v>250</c:v>
                </c:pt>
                <c:pt idx="1">
                  <c:v>-250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B8-4F6A-8480-AB76D13A9C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4652751"/>
        <c:axId val="1734635279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'FBS vs FBS'!$R$20</c15:sqref>
                        </c15:formulaRef>
                      </c:ext>
                    </c:extLst>
                    <c:strCache>
                      <c:ptCount val="1"/>
                      <c:pt idx="0">
                        <c:v>Lower LOA</c:v>
                      </c:pt>
                    </c:strCache>
                  </c:strRef>
                </c:tx>
                <c:spPr>
                  <a:ln w="25400" cap="rnd">
                    <a:solidFill>
                      <a:schemeClr val="tx1"/>
                    </a:solidFill>
                    <a:prstDash val="sysDash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'FBS vs FBS'!$P$20:$P$21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0</c:v>
                      </c:pt>
                      <c:pt idx="1">
                        <c:v>40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'FBS vs FBS'!$Q$20:$Q$21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3.79</c:v>
                      </c:pt>
                      <c:pt idx="1">
                        <c:v>3.79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6-215E-4582-ABBA-D0C13460F8D1}"/>
                  </c:ext>
                </c:extLst>
              </c15:ser>
            </c15:filteredScatterSeries>
            <c15:filteredScatterSeries>
              <c15:ser>
                <c:idx val="2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'FBS vs FBS'!$R$22</c15:sqref>
                        </c15:formulaRef>
                      </c:ext>
                    </c:extLst>
                    <c:strCache>
                      <c:ptCount val="1"/>
                      <c:pt idx="0">
                        <c:v>Upper LOA</c:v>
                      </c:pt>
                    </c:strCache>
                  </c:strRef>
                </c:tx>
                <c:spPr>
                  <a:ln w="25400" cap="rnd">
                    <a:solidFill>
                      <a:schemeClr val="tx1"/>
                    </a:solidFill>
                    <a:prstDash val="sysDash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'FBS vs FBS'!$P$22:$P$23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0</c:v>
                      </c:pt>
                      <c:pt idx="1">
                        <c:v>40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'FBS vs FBS'!$Q$22:$Q$23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25.3</c:v>
                      </c:pt>
                      <c:pt idx="1">
                        <c:v>25.3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215E-4582-ABBA-D0C13460F8D1}"/>
                  </c:ext>
                </c:extLst>
              </c15:ser>
            </c15:filteredScatterSeries>
            <c15:filteredScatterSeries>
              <c15:ser>
                <c:idx val="3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'FBS vs FBS'!$R$24</c15:sqref>
                        </c15:formulaRef>
                      </c:ext>
                    </c:extLst>
                    <c:strCache>
                      <c:ptCount val="1"/>
                      <c:pt idx="0">
                        <c:v>Bias</c:v>
                      </c:pt>
                    </c:strCache>
                  </c:strRef>
                </c:tx>
                <c:spPr>
                  <a:ln w="25400" cap="rnd">
                    <a:solidFill>
                      <a:schemeClr val="tx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'FBS vs FBS'!$P$24:$P$25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0</c:v>
                      </c:pt>
                      <c:pt idx="1">
                        <c:v>40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'FBS vs FBS'!$Q$24:$Q$25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14.54</c:v>
                      </c:pt>
                      <c:pt idx="1">
                        <c:v>14.54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215E-4582-ABBA-D0C13460F8D1}"/>
                  </c:ext>
                </c:extLst>
              </c15:ser>
            </c15:filteredScatterSeries>
          </c:ext>
        </c:extLst>
      </c:scatterChart>
      <c:valAx>
        <c:axId val="1734652751"/>
        <c:scaling>
          <c:orientation val="minMax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Normalised time (0-1)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34635279"/>
        <c:crosses val="autoZero"/>
        <c:crossBetween val="midCat"/>
        <c:majorUnit val="0.1"/>
      </c:valAx>
      <c:valAx>
        <c:axId val="1734635279"/>
        <c:scaling>
          <c:orientation val="minMax"/>
          <c:max val="250"/>
          <c:min val="-25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Pressure difference (mbar)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3465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'pressure ranges'!$C$1</c:f>
              <c:strCache>
                <c:ptCount val="1"/>
                <c:pt idx="0">
                  <c:v>Min pressure (hPa)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'pressure ranges'!$A$2:$A$11</c:f>
              <c:strCache>
                <c:ptCount val="10"/>
                <c:pt idx="0">
                  <c:v>U01</c:v>
                </c:pt>
                <c:pt idx="1">
                  <c:v>U03</c:v>
                </c:pt>
                <c:pt idx="2">
                  <c:v>U04</c:v>
                </c:pt>
                <c:pt idx="3">
                  <c:v>U06</c:v>
                </c:pt>
                <c:pt idx="4">
                  <c:v>U07</c:v>
                </c:pt>
                <c:pt idx="5">
                  <c:v>U08</c:v>
                </c:pt>
                <c:pt idx="6">
                  <c:v>U09</c:v>
                </c:pt>
                <c:pt idx="7">
                  <c:v>U10</c:v>
                </c:pt>
                <c:pt idx="8">
                  <c:v>U11</c:v>
                </c:pt>
                <c:pt idx="9">
                  <c:v>U12</c:v>
                </c:pt>
              </c:strCache>
            </c:strRef>
          </c:cat>
          <c:val>
            <c:numRef>
              <c:f>'pressure ranges'!$C$2:$C$11</c:f>
              <c:numCache>
                <c:formatCode>0.00</c:formatCode>
                <c:ptCount val="10"/>
                <c:pt idx="0">
                  <c:v>933.95420000000001</c:v>
                </c:pt>
                <c:pt idx="1">
                  <c:v>1055.337</c:v>
                </c:pt>
                <c:pt idx="2">
                  <c:v>991.08799999999997</c:v>
                </c:pt>
                <c:pt idx="3">
                  <c:v>1047.8430000000001</c:v>
                </c:pt>
                <c:pt idx="4">
                  <c:v>1008.948</c:v>
                </c:pt>
                <c:pt idx="5">
                  <c:v>1049.498</c:v>
                </c:pt>
                <c:pt idx="6">
                  <c:v>983.68</c:v>
                </c:pt>
                <c:pt idx="7">
                  <c:v>777.78020000000004</c:v>
                </c:pt>
                <c:pt idx="8">
                  <c:v>977.88499999999999</c:v>
                </c:pt>
                <c:pt idx="9">
                  <c:v>708.48919999999998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76-4114-9178-A09A270622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1532784"/>
        <c:axId val="581546512"/>
      </c:barChart>
      <c:catAx>
        <c:axId val="581532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546512"/>
        <c:crosses val="autoZero"/>
        <c:auto val="1"/>
        <c:lblAlgn val="ctr"/>
        <c:lblOffset val="100"/>
        <c:noMultiLvlLbl val="0"/>
      </c:catAx>
      <c:valAx>
        <c:axId val="581546512"/>
        <c:scaling>
          <c:orientation val="minMax"/>
          <c:max val="1500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532784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'pressure ranges'!$R$5</c:f>
              <c:strCache>
                <c:ptCount val="1"/>
                <c:pt idx="0">
                  <c:v>BDS (min) (n=10)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'pressure ranges'!$T$5</c:f>
                <c:numCache>
                  <c:formatCode>General</c:formatCode>
                  <c:ptCount val="1"/>
                  <c:pt idx="0">
                    <c:v>69.508167025518105</c:v>
                  </c:pt>
                </c:numCache>
              </c:numRef>
            </c:plus>
            <c:minus>
              <c:numRef>
                <c:f>'pressure ranges'!$T$5</c:f>
                <c:numCache>
                  <c:formatCode>General</c:formatCode>
                  <c:ptCount val="1"/>
                  <c:pt idx="0">
                    <c:v>69.508167025518105</c:v>
                  </c:pt>
                </c:numCache>
              </c:numRef>
            </c:minus>
            <c:spPr>
              <a:noFill/>
              <a:ln w="38100" cap="sq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'pressure ranges'!$S$3:$T$3</c:f>
              <c:strCache>
                <c:ptCount val="2"/>
                <c:pt idx="0">
                  <c:v>Sensor type</c:v>
                </c:pt>
                <c:pt idx="1">
                  <c:v>Confidence (95%)</c:v>
                </c:pt>
              </c:strCache>
            </c:strRef>
          </c:cat>
          <c:val>
            <c:numRef>
              <c:f>'pressure ranges'!$S$5</c:f>
              <c:numCache>
                <c:formatCode>0</c:formatCode>
                <c:ptCount val="1"/>
                <c:pt idx="0">
                  <c:v>953.45025999999996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B9-44B5-8024-CF560227D95F}"/>
            </c:ext>
          </c:extLst>
        </c:ser>
        <c:ser>
          <c:idx val="3"/>
          <c:order val="1"/>
          <c:tx>
            <c:strRef>
              <c:f>'pressure ranges'!$R$7</c:f>
              <c:strCache>
                <c:ptCount val="1"/>
                <c:pt idx="0">
                  <c:v>Backpack (min) (n=6)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'pressure ranges'!$T$7</c:f>
                <c:numCache>
                  <c:formatCode>General</c:formatCode>
                  <c:ptCount val="1"/>
                  <c:pt idx="0">
                    <c:v>165.11911490625656</c:v>
                  </c:pt>
                </c:numCache>
              </c:numRef>
            </c:plus>
            <c:minus>
              <c:numRef>
                <c:f>'pressure ranges'!$T$7</c:f>
                <c:numCache>
                  <c:formatCode>General</c:formatCode>
                  <c:ptCount val="1"/>
                  <c:pt idx="0">
                    <c:v>165.11911490625656</c:v>
                  </c:pt>
                </c:numCache>
              </c:numRef>
            </c:minus>
            <c:spPr>
              <a:noFill/>
              <a:ln w="38100" cap="sq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'pressure ranges'!$S$3:$T$3</c:f>
              <c:strCache>
                <c:ptCount val="2"/>
                <c:pt idx="0">
                  <c:v>Sensor type</c:v>
                </c:pt>
                <c:pt idx="1">
                  <c:v>Confidence (95%)</c:v>
                </c:pt>
              </c:strCache>
            </c:strRef>
          </c:cat>
          <c:val>
            <c:numRef>
              <c:f>'pressure ranges'!$S$7</c:f>
              <c:numCache>
                <c:formatCode>0</c:formatCode>
                <c:ptCount val="1"/>
                <c:pt idx="0">
                  <c:v>820.84666666666669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FB9-44B5-8024-CF560227D95F}"/>
            </c:ext>
          </c:extLst>
        </c:ser>
        <c:ser>
          <c:idx val="0"/>
          <c:order val="2"/>
          <c:tx>
            <c:strRef>
              <c:f>'pressure ranges'!$R$4</c:f>
              <c:strCache>
                <c:ptCount val="1"/>
                <c:pt idx="0">
                  <c:v>BDS (max) (n=10)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'pressure ranges'!$T$4</c:f>
                <c:numCache>
                  <c:formatCode>General</c:formatCode>
                  <c:ptCount val="1"/>
                  <c:pt idx="0">
                    <c:v>22.939621688879434</c:v>
                  </c:pt>
                </c:numCache>
              </c:numRef>
            </c:plus>
            <c:minus>
              <c:numRef>
                <c:f>'pressure ranges'!$T$4</c:f>
                <c:numCache>
                  <c:formatCode>General</c:formatCode>
                  <c:ptCount val="1"/>
                  <c:pt idx="0">
                    <c:v>22.939621688879434</c:v>
                  </c:pt>
                </c:numCache>
              </c:numRef>
            </c:minus>
            <c:spPr>
              <a:noFill/>
              <a:ln w="38100" cap="sq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'pressure ranges'!$S$3:$T$3</c:f>
              <c:strCache>
                <c:ptCount val="2"/>
                <c:pt idx="0">
                  <c:v>Sensor type</c:v>
                </c:pt>
                <c:pt idx="1">
                  <c:v>Confidence (95%)</c:v>
                </c:pt>
              </c:strCache>
            </c:strRef>
          </c:cat>
          <c:val>
            <c:numRef>
              <c:f>'pressure ranges'!$S$4</c:f>
              <c:numCache>
                <c:formatCode>0</c:formatCode>
                <c:ptCount val="1"/>
                <c:pt idx="0">
                  <c:v>1367.4801000000002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B9-44B5-8024-CF560227D95F}"/>
            </c:ext>
          </c:extLst>
        </c:ser>
        <c:ser>
          <c:idx val="1"/>
          <c:order val="3"/>
          <c:tx>
            <c:strRef>
              <c:f>'pressure ranges'!$R$6</c:f>
              <c:strCache>
                <c:ptCount val="1"/>
                <c:pt idx="0">
                  <c:v>Backpack (max) (n=6)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'pressure ranges'!$T$6</c:f>
                <c:numCache>
                  <c:formatCode>General</c:formatCode>
                  <c:ptCount val="1"/>
                  <c:pt idx="0">
                    <c:v>53.102050944857012</c:v>
                  </c:pt>
                </c:numCache>
              </c:numRef>
            </c:plus>
            <c:minus>
              <c:numRef>
                <c:f>'pressure ranges'!$T$6</c:f>
                <c:numCache>
                  <c:formatCode>General</c:formatCode>
                  <c:ptCount val="1"/>
                  <c:pt idx="0">
                    <c:v>53.102050944857012</c:v>
                  </c:pt>
                </c:numCache>
              </c:numRef>
            </c:minus>
            <c:spPr>
              <a:noFill/>
              <a:ln w="38100" cap="sq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'pressure ranges'!$S$3:$T$3</c:f>
              <c:strCache>
                <c:ptCount val="2"/>
                <c:pt idx="0">
                  <c:v>Sensor type</c:v>
                </c:pt>
                <c:pt idx="1">
                  <c:v>Confidence (95%)</c:v>
                </c:pt>
              </c:strCache>
            </c:strRef>
          </c:cat>
          <c:val>
            <c:numRef>
              <c:f>'pressure ranges'!$S$6</c:f>
              <c:numCache>
                <c:formatCode>0</c:formatCode>
                <c:ptCount val="1"/>
                <c:pt idx="0">
                  <c:v>1376.2849999999999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FB9-44B5-8024-CF560227D9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568406864"/>
        <c:axId val="568401456"/>
      </c:barChart>
      <c:catAx>
        <c:axId val="568406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401456"/>
        <c:crosses val="autoZero"/>
        <c:auto val="1"/>
        <c:lblAlgn val="ctr"/>
        <c:lblOffset val="100"/>
        <c:noMultiLvlLbl val="0"/>
      </c:catAx>
      <c:valAx>
        <c:axId val="568401456"/>
        <c:scaling>
          <c:orientation val="minMax"/>
          <c:max val="16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Mean pressure (hPa)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406864"/>
        <c:crosses val="autoZero"/>
        <c:crossBetween val="between"/>
        <c:majorUnit val="2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/>
              <a:t>PRC</a:t>
            </a:r>
            <a:r>
              <a:rPr lang="en-GB" sz="1800" baseline="0"/>
              <a:t> </a:t>
            </a:r>
          </a:p>
          <a:p>
            <a:pPr>
              <a:defRPr/>
            </a:pPr>
            <a:r>
              <a:rPr lang="en-GB" sz="1800" baseline="0"/>
              <a:t>(BDS n=10)</a:t>
            </a:r>
            <a:endParaRPr lang="en-GB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'nadir and PRC'!$G$1</c:f>
              <c:strCache>
                <c:ptCount val="1"/>
                <c:pt idx="0">
                  <c:v>Pmax-Pnadir (PRC) 1s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'nadir and PRC'!$A$2:$A$11</c:f>
              <c:strCache>
                <c:ptCount val="10"/>
                <c:pt idx="0">
                  <c:v>U01</c:v>
                </c:pt>
                <c:pt idx="1">
                  <c:v>U03</c:v>
                </c:pt>
                <c:pt idx="2">
                  <c:v>U04</c:v>
                </c:pt>
                <c:pt idx="3">
                  <c:v>U06</c:v>
                </c:pt>
                <c:pt idx="4">
                  <c:v>U07</c:v>
                </c:pt>
                <c:pt idx="5">
                  <c:v>U08</c:v>
                </c:pt>
                <c:pt idx="6">
                  <c:v>U09</c:v>
                </c:pt>
                <c:pt idx="7">
                  <c:v>U10</c:v>
                </c:pt>
                <c:pt idx="8">
                  <c:v>U11</c:v>
                </c:pt>
                <c:pt idx="9">
                  <c:v>U12</c:v>
                </c:pt>
              </c:strCache>
            </c:strRef>
          </c:cat>
          <c:val>
            <c:numRef>
              <c:f>'nadir and PRC'!$G$2:$G$11</c:f>
              <c:numCache>
                <c:formatCode>0</c:formatCode>
                <c:ptCount val="10"/>
                <c:pt idx="0">
                  <c:v>374.57380000000001</c:v>
                </c:pt>
                <c:pt idx="1">
                  <c:v>279.01700000000005</c:v>
                </c:pt>
                <c:pt idx="2">
                  <c:v>314.21000000000004</c:v>
                </c:pt>
                <c:pt idx="3">
                  <c:v>269.98299999999995</c:v>
                </c:pt>
                <c:pt idx="4">
                  <c:v>362.12700000000007</c:v>
                </c:pt>
                <c:pt idx="5">
                  <c:v>247.18299999999999</c:v>
                </c:pt>
                <c:pt idx="6">
                  <c:v>388.303</c:v>
                </c:pt>
                <c:pt idx="7">
                  <c:v>563.31979999999987</c:v>
                </c:pt>
                <c:pt idx="8">
                  <c:v>375.63000000000011</c:v>
                </c:pt>
                <c:pt idx="9">
                  <c:v>636.63679999999999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03-4FE7-BF95-73F06D5D01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6"/>
        <c:axId val="568701984"/>
        <c:axId val="568702816"/>
      </c:barChart>
      <c:catAx>
        <c:axId val="568701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BDS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702816"/>
        <c:crosses val="autoZero"/>
        <c:auto val="1"/>
        <c:lblAlgn val="ctr"/>
        <c:lblOffset val="100"/>
        <c:noMultiLvlLbl val="0"/>
      </c:catAx>
      <c:valAx>
        <c:axId val="568702816"/>
        <c:scaling>
          <c:orientation val="minMax"/>
          <c:max val="100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PRC (mbar/s)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701984"/>
        <c:crosses val="autoZero"/>
        <c:crossBetween val="between"/>
        <c:majorUnit val="2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PRC </a:t>
            </a:r>
            <a:endParaRPr lang="en-US" sz="1800" baseline="0"/>
          </a:p>
          <a:p>
            <a:pPr>
              <a:defRPr/>
            </a:pPr>
            <a:r>
              <a:rPr lang="en-US" sz="1800"/>
              <a:t>(Backpack n=6)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'nadir and PRC'!$G$18</c:f>
              <c:strCache>
                <c:ptCount val="1"/>
                <c:pt idx="0">
                  <c:v>Pmax-Pnadir (PRC) 1s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'nadir and PRC'!$A$19:$A$24</c:f>
              <c:strCache>
                <c:ptCount val="6"/>
                <c:pt idx="0">
                  <c:v>F02</c:v>
                </c:pt>
                <c:pt idx="1">
                  <c:v>F03</c:v>
                </c:pt>
                <c:pt idx="2">
                  <c:v>F10</c:v>
                </c:pt>
                <c:pt idx="3">
                  <c:v>F14</c:v>
                </c:pt>
                <c:pt idx="4">
                  <c:v>F18</c:v>
                </c:pt>
                <c:pt idx="5">
                  <c:v>F19</c:v>
                </c:pt>
              </c:strCache>
            </c:strRef>
          </c:cat>
          <c:val>
            <c:numRef>
              <c:f>'nadir and PRC'!$G$19:$G$24</c:f>
              <c:numCache>
                <c:formatCode>0</c:formatCode>
                <c:ptCount val="6"/>
                <c:pt idx="0">
                  <c:v>58.090000000000032</c:v>
                </c:pt>
                <c:pt idx="1">
                  <c:v>343.2700000000001</c:v>
                </c:pt>
                <c:pt idx="2">
                  <c:v>706.56</c:v>
                </c:pt>
                <c:pt idx="3">
                  <c:v>942.17</c:v>
                </c:pt>
                <c:pt idx="4">
                  <c:v>416.42000000000007</c:v>
                </c:pt>
                <c:pt idx="5">
                  <c:v>32.230000000000018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CB-4C2D-B0B2-31B9235F95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-27"/>
        <c:axId val="915264608"/>
        <c:axId val="915260864"/>
      </c:barChart>
      <c:catAx>
        <c:axId val="915264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Backpack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5260864"/>
        <c:crosses val="autoZero"/>
        <c:auto val="1"/>
        <c:lblAlgn val="ctr"/>
        <c:lblOffset val="100"/>
        <c:noMultiLvlLbl val="0"/>
      </c:catAx>
      <c:valAx>
        <c:axId val="915260864"/>
        <c:scaling>
          <c:orientation val="minMax"/>
          <c:max val="100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PRC (mbar/s)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5264608"/>
        <c:crosses val="autoZero"/>
        <c:crossBetween val="between"/>
        <c:majorUnit val="2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'nadir and PRC'!$S$2</c:f>
              <c:strCache>
                <c:ptCount val="1"/>
                <c:pt idx="0">
                  <c:v>BDS (n=10)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'nadir and PRC'!$U$2</c:f>
                <c:numCache>
                  <c:formatCode>General</c:formatCode>
                  <c:ptCount val="1"/>
                  <c:pt idx="0">
                    <c:v>74.42</c:v>
                  </c:pt>
                </c:numCache>
              </c:numRef>
            </c:plus>
            <c:minus>
              <c:numRef>
                <c:f>'nadir and PRC'!$U$2</c:f>
                <c:numCache>
                  <c:formatCode>General</c:formatCode>
                  <c:ptCount val="1"/>
                  <c:pt idx="0">
                    <c:v>74.42</c:v>
                  </c:pt>
                </c:numCache>
              </c:numRef>
            </c:minus>
            <c:spPr>
              <a:noFill/>
              <a:ln w="38100" cap="sq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'nadir and PRC'!$T$1:$T$3</c:f>
              <c:strCache>
                <c:ptCount val="3"/>
                <c:pt idx="0">
                  <c:v>Sensor type</c:v>
                </c:pt>
                <c:pt idx="1">
                  <c:v>381</c:v>
                </c:pt>
                <c:pt idx="2">
                  <c:v>416</c:v>
                </c:pt>
              </c:strCache>
            </c:strRef>
          </c:cat>
          <c:val>
            <c:numRef>
              <c:f>'nadir and PRC'!$T$2</c:f>
              <c:numCache>
                <c:formatCode>0</c:formatCode>
                <c:ptCount val="1"/>
                <c:pt idx="0">
                  <c:v>381.1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C7-4C44-93B2-984E3E9DB603}"/>
            </c:ext>
          </c:extLst>
        </c:ser>
        <c:ser>
          <c:idx val="1"/>
          <c:order val="1"/>
          <c:tx>
            <c:strRef>
              <c:f>'nadir and PRC'!$S$3</c:f>
              <c:strCache>
                <c:ptCount val="1"/>
                <c:pt idx="0">
                  <c:v>Backpack (n=6)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'nadir and PRC'!$U$3</c:f>
                <c:numCache>
                  <c:formatCode>General</c:formatCode>
                  <c:ptCount val="1"/>
                  <c:pt idx="0">
                    <c:v>261.73</c:v>
                  </c:pt>
                </c:numCache>
              </c:numRef>
            </c:plus>
            <c:minus>
              <c:numRef>
                <c:f>'nadir and PRC'!$U$3</c:f>
                <c:numCache>
                  <c:formatCode>General</c:formatCode>
                  <c:ptCount val="1"/>
                  <c:pt idx="0">
                    <c:v>261.73</c:v>
                  </c:pt>
                </c:numCache>
              </c:numRef>
            </c:minus>
            <c:spPr>
              <a:noFill/>
              <a:ln w="38100" cap="sq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'nadir and PRC'!$T$1:$T$3</c:f>
              <c:strCache>
                <c:ptCount val="3"/>
                <c:pt idx="0">
                  <c:v>Sensor type</c:v>
                </c:pt>
                <c:pt idx="1">
                  <c:v>381</c:v>
                </c:pt>
                <c:pt idx="2">
                  <c:v>416</c:v>
                </c:pt>
              </c:strCache>
            </c:strRef>
          </c:cat>
          <c:val>
            <c:numRef>
              <c:f>'nadir and PRC'!$T$3</c:f>
              <c:numCache>
                <c:formatCode>0</c:formatCode>
                <c:ptCount val="1"/>
                <c:pt idx="0">
                  <c:v>416.46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C7-4C44-93B2-984E3E9DB6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568406864"/>
        <c:axId val="568401456"/>
      </c:barChart>
      <c:catAx>
        <c:axId val="568406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401456"/>
        <c:crosses val="autoZero"/>
        <c:auto val="1"/>
        <c:lblAlgn val="ctr"/>
        <c:lblOffset val="100"/>
        <c:noMultiLvlLbl val="0"/>
      </c:catAx>
      <c:valAx>
        <c:axId val="5684014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Mean PRC (mbar/s)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406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/>
              <a:t>LRPC</a:t>
            </a:r>
            <a:endParaRPr lang="en-GB" sz="1800" baseline="0"/>
          </a:p>
          <a:p>
            <a:pPr>
              <a:defRPr/>
            </a:pPr>
            <a:r>
              <a:rPr lang="en-GB" sz="1800"/>
              <a:t> (BDS n=10)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LRPC!$G$11</c:f>
              <c:strCache>
                <c:ptCount val="1"/>
                <c:pt idx="0">
                  <c:v>LRP (min)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LRPC!$A$12:$A$21</c:f>
              <c:strCache>
                <c:ptCount val="10"/>
                <c:pt idx="0">
                  <c:v>U01</c:v>
                </c:pt>
                <c:pt idx="1">
                  <c:v>U03</c:v>
                </c:pt>
                <c:pt idx="2">
                  <c:v>U04</c:v>
                </c:pt>
                <c:pt idx="3">
                  <c:v>U06</c:v>
                </c:pt>
                <c:pt idx="4">
                  <c:v>U07</c:v>
                </c:pt>
                <c:pt idx="5">
                  <c:v>U08</c:v>
                </c:pt>
                <c:pt idx="6">
                  <c:v>U09</c:v>
                </c:pt>
                <c:pt idx="7">
                  <c:v>U10</c:v>
                </c:pt>
                <c:pt idx="8">
                  <c:v>U11</c:v>
                </c:pt>
                <c:pt idx="9">
                  <c:v>U12</c:v>
                </c:pt>
              </c:strCache>
            </c:strRef>
          </c:cat>
          <c:val>
            <c:numRef>
              <c:f>LRPC!$G$12:$G$21</c:f>
              <c:numCache>
                <c:formatCode>0.00</c:formatCode>
                <c:ptCount val="10"/>
                <c:pt idx="0">
                  <c:v>0.11987356198924812</c:v>
                </c:pt>
                <c:pt idx="1">
                  <c:v>6.6807976734525404E-2</c:v>
                </c:pt>
                <c:pt idx="2">
                  <c:v>9.4086923685622173E-2</c:v>
                </c:pt>
                <c:pt idx="3">
                  <c:v>6.990292497595739E-2</c:v>
                </c:pt>
                <c:pt idx="4">
                  <c:v>8.6330357674151384E-2</c:v>
                </c:pt>
                <c:pt idx="5">
                  <c:v>6.9217526162190013E-2</c:v>
                </c:pt>
                <c:pt idx="6">
                  <c:v>9.7345299974498326E-2</c:v>
                </c:pt>
                <c:pt idx="7">
                  <c:v>0.19934225836820388</c:v>
                </c:pt>
                <c:pt idx="8">
                  <c:v>9.9911357020244423E-2</c:v>
                </c:pt>
                <c:pt idx="9">
                  <c:v>0.23986590708093752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0C-440F-ACD1-648D9FAD54E8}"/>
            </c:ext>
          </c:extLst>
        </c:ser>
        <c:ser>
          <c:idx val="1"/>
          <c:order val="1"/>
          <c:tx>
            <c:strRef>
              <c:f>LRPC!$H$11</c:f>
              <c:strCache>
                <c:ptCount val="1"/>
                <c:pt idx="0">
                  <c:v>LRP (max)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LRPC!$A$12:$A$21</c:f>
              <c:strCache>
                <c:ptCount val="10"/>
                <c:pt idx="0">
                  <c:v>U01</c:v>
                </c:pt>
                <c:pt idx="1">
                  <c:v>U03</c:v>
                </c:pt>
                <c:pt idx="2">
                  <c:v>U04</c:v>
                </c:pt>
                <c:pt idx="3">
                  <c:v>U06</c:v>
                </c:pt>
                <c:pt idx="4">
                  <c:v>U07</c:v>
                </c:pt>
                <c:pt idx="5">
                  <c:v>U08</c:v>
                </c:pt>
                <c:pt idx="6">
                  <c:v>U09</c:v>
                </c:pt>
                <c:pt idx="7">
                  <c:v>U10</c:v>
                </c:pt>
                <c:pt idx="8">
                  <c:v>U11</c:v>
                </c:pt>
                <c:pt idx="9">
                  <c:v>U12</c:v>
                </c:pt>
              </c:strCache>
            </c:strRef>
          </c:cat>
          <c:val>
            <c:numRef>
              <c:f>LRPC!$H$12:$H$21</c:f>
              <c:numCache>
                <c:formatCode>0.00</c:formatCode>
                <c:ptCount val="10"/>
                <c:pt idx="0">
                  <c:v>0.17307723168438316</c:v>
                </c:pt>
                <c:pt idx="1">
                  <c:v>0.12001164642966047</c:v>
                </c:pt>
                <c:pt idx="2">
                  <c:v>0.14729059338075717</c:v>
                </c:pt>
                <c:pt idx="3">
                  <c:v>0.12310659467109239</c:v>
                </c:pt>
                <c:pt idx="4">
                  <c:v>0.13953402736928641</c:v>
                </c:pt>
                <c:pt idx="5">
                  <c:v>0.12242119585732504</c:v>
                </c:pt>
                <c:pt idx="6">
                  <c:v>0.15054896966963333</c:v>
                </c:pt>
                <c:pt idx="7">
                  <c:v>0.25254592806333892</c:v>
                </c:pt>
                <c:pt idx="8">
                  <c:v>0.15311502671537938</c:v>
                </c:pt>
                <c:pt idx="9">
                  <c:v>0.29306957677607259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0C-440F-ACD1-648D9FAD54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592271168"/>
        <c:axId val="592272000"/>
      </c:barChart>
      <c:catAx>
        <c:axId val="592271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272000"/>
        <c:crosses val="autoZero"/>
        <c:auto val="1"/>
        <c:lblAlgn val="ctr"/>
        <c:lblOffset val="100"/>
        <c:noMultiLvlLbl val="0"/>
      </c:catAx>
      <c:valAx>
        <c:axId val="5922720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LRPC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271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4" Type="http://schemas.openxmlformats.org/officeDocument/2006/relationships/chart" Target="../charts/chart3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image" Target="../media/image1.png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4" Type="http://schemas.openxmlformats.org/officeDocument/2006/relationships/chart" Target="../charts/chart1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4" Type="http://schemas.openxmlformats.org/officeDocument/2006/relationships/chart" Target="../charts/chart21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511627</xdr:colOff>
      <xdr:row>6</xdr:row>
      <xdr:rowOff>32658</xdr:rowOff>
    </xdr:from>
    <xdr:to>
      <xdr:col>5</xdr:col>
      <xdr:colOff>392570</xdr:colOff>
      <xdr:row>21</xdr:row>
      <xdr:rowOff>136800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B186A84-4F50-4138-9874-325F9F11BA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511629</xdr:colOff>
      <xdr:row>5</xdr:row>
      <xdr:rowOff>152401</xdr:rowOff>
    </xdr:from>
    <xdr:to>
      <xdr:col>12</xdr:col>
      <xdr:colOff>534086</xdr:colOff>
      <xdr:row>21</xdr:row>
      <xdr:rowOff>71486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3B2F97D-7EFF-1FE9-7866-C5EA28ECF7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108854</xdr:colOff>
      <xdr:row>4</xdr:row>
      <xdr:rowOff>38098</xdr:rowOff>
    </xdr:from>
    <xdr:to>
      <xdr:col>14</xdr:col>
      <xdr:colOff>570940</xdr:colOff>
      <xdr:row>15</xdr:row>
      <xdr:rowOff>162470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E17F4A-6028-433C-971E-EA053928D1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</xdr:col>
      <xdr:colOff>228600</xdr:colOff>
      <xdr:row>6</xdr:row>
      <xdr:rowOff>130628</xdr:rowOff>
    </xdr:from>
    <xdr:to>
      <xdr:col>40</xdr:col>
      <xdr:colOff>70200</xdr:colOff>
      <xdr:row>18</xdr:row>
      <xdr:rowOff>69942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B6AEF83-C558-4392-BE52-4B88DF442C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9</xdr:col>
      <xdr:colOff>451200</xdr:colOff>
      <xdr:row>10</xdr:row>
      <xdr:rowOff>134486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6581309-C964-427E-A804-BC8E1C42DB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195942</xdr:colOff>
      <xdr:row>1</xdr:row>
      <xdr:rowOff>54429</xdr:rowOff>
    </xdr:from>
    <xdr:to>
      <xdr:col>27</xdr:col>
      <xdr:colOff>37542</xdr:colOff>
      <xdr:row>11</xdr:row>
      <xdr:rowOff>3857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EF1DA30-FBE4-4E05-8D07-45DAABDE49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130629</xdr:colOff>
      <xdr:row>20</xdr:row>
      <xdr:rowOff>65314</xdr:rowOff>
    </xdr:from>
    <xdr:to>
      <xdr:col>26</xdr:col>
      <xdr:colOff>581829</xdr:colOff>
      <xdr:row>30</xdr:row>
      <xdr:rowOff>14743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AC788F4-D4B0-4F44-B262-CF969788D2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20</xdr:row>
      <xdr:rowOff>0</xdr:rowOff>
    </xdr:from>
    <xdr:to>
      <xdr:col>9</xdr:col>
      <xdr:colOff>451200</xdr:colOff>
      <xdr:row>29</xdr:row>
      <xdr:rowOff>134486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9D8A034-9062-4D21-926E-92CEC4A06E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126545</xdr:colOff>
      <xdr:row>33</xdr:row>
      <xdr:rowOff>150156</xdr:rowOff>
    </xdr:from>
    <xdr:to>
      <xdr:col>3</xdr:col>
      <xdr:colOff>1262743</xdr:colOff>
      <xdr:row>54</xdr:row>
      <xdr:rowOff>65314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4BB77AB-39EB-4964-98E7-6372C7F6DF8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5159" t="31671" r="34337" b="17670"/>
        <a:stretch/>
      </xdr:blipFill>
      <xdr:spPr>
        <a:xfrm>
          <a:off x="126545" y="4972527"/>
          <a:ext cx="5283655" cy="3801358"/>
        </a:xfrm>
        <a:prstGeom prst="rect">
          <a:avLst/>
        </a:prstGeom>
      </xdr:spPr>
    </xdr:pic>
    <xdr:clientData/>
  </xdr:twoCellAnchor>
  <xdr:twoCellAnchor>
    <xdr:from>
      <xdr:col>6</xdr:col>
      <xdr:colOff>604520</xdr:colOff>
      <xdr:row>21</xdr:row>
      <xdr:rowOff>17780</xdr:rowOff>
    </xdr:from>
    <xdr:to>
      <xdr:col>11</xdr:col>
      <xdr:colOff>0</xdr:colOff>
      <xdr:row>44</xdr:row>
      <xdr:rowOff>17780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B56CD57-3818-9DFB-AF28-39908F5B91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472440</xdr:colOff>
      <xdr:row>45</xdr:row>
      <xdr:rowOff>30480</xdr:rowOff>
    </xdr:from>
    <xdr:to>
      <xdr:col>11</xdr:col>
      <xdr:colOff>0</xdr:colOff>
      <xdr:row>68</xdr:row>
      <xdr:rowOff>30480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8E2E2B2-5ED4-4FF8-88E3-50C1E2EF38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194945</xdr:colOff>
      <xdr:row>8</xdr:row>
      <xdr:rowOff>127000</xdr:rowOff>
    </xdr:from>
    <xdr:to>
      <xdr:col>23</xdr:col>
      <xdr:colOff>87590</xdr:colOff>
      <xdr:row>24</xdr:row>
      <xdr:rowOff>84095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EBA374E-94E2-4158-9F2C-E19761BB00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523874</xdr:colOff>
      <xdr:row>1</xdr:row>
      <xdr:rowOff>95250</xdr:rowOff>
    </xdr:from>
    <xdr:to>
      <xdr:col>16</xdr:col>
      <xdr:colOff>161925</xdr:colOff>
      <xdr:row>17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177EA00-A03D-6681-FEBD-2CB58DD517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495300</xdr:colOff>
      <xdr:row>18</xdr:row>
      <xdr:rowOff>95250</xdr:rowOff>
    </xdr:from>
    <xdr:to>
      <xdr:col>16</xdr:col>
      <xdr:colOff>209550</xdr:colOff>
      <xdr:row>35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1A74762-AA15-6B24-3584-56A54B1BC8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66675</xdr:colOff>
      <xdr:row>5</xdr:row>
      <xdr:rowOff>65314</xdr:rowOff>
    </xdr:from>
    <xdr:to>
      <xdr:col>26</xdr:col>
      <xdr:colOff>100018</xdr:colOff>
      <xdr:row>20</xdr:row>
      <xdr:rowOff>169457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3EB0EFA-F66E-3434-567C-17CAD3CA5C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755197</xdr:colOff>
      <xdr:row>9</xdr:row>
      <xdr:rowOff>53068</xdr:rowOff>
    </xdr:from>
    <xdr:to>
      <xdr:col>13</xdr:col>
      <xdr:colOff>478972</xdr:colOff>
      <xdr:row>24</xdr:row>
      <xdr:rowOff>81643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6989EDC-9918-1EAC-FF80-F551AB165F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831397</xdr:colOff>
      <xdr:row>25</xdr:row>
      <xdr:rowOff>110218</xdr:rowOff>
    </xdr:from>
    <xdr:to>
      <xdr:col>13</xdr:col>
      <xdr:colOff>555172</xdr:colOff>
      <xdr:row>40</xdr:row>
      <xdr:rowOff>138793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00C1A24-431D-4D53-90FE-3E15364507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631371</xdr:colOff>
      <xdr:row>12</xdr:row>
      <xdr:rowOff>53068</xdr:rowOff>
    </xdr:from>
    <xdr:to>
      <xdr:col>22</xdr:col>
      <xdr:colOff>55114</xdr:colOff>
      <xdr:row>27</xdr:row>
      <xdr:rowOff>157211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DEF82DE-4EEB-4D1D-829F-A1A712EF84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95250</xdr:colOff>
      <xdr:row>2</xdr:row>
      <xdr:rowOff>0</xdr:rowOff>
    </xdr:from>
    <xdr:to>
      <xdr:col>12</xdr:col>
      <xdr:colOff>161925</xdr:colOff>
      <xdr:row>16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FD8A3E6-1E5B-4CB1-99ED-A9C7279FF9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133350</xdr:colOff>
      <xdr:row>0</xdr:row>
      <xdr:rowOff>133349</xdr:rowOff>
    </xdr:from>
    <xdr:to>
      <xdr:col>28</xdr:col>
      <xdr:colOff>352425</xdr:colOff>
      <xdr:row>17</xdr:row>
      <xdr:rowOff>114299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7F60BB7-24C5-46D8-99C4-C1044CFCB1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476250</xdr:colOff>
      <xdr:row>19</xdr:row>
      <xdr:rowOff>133349</xdr:rowOff>
    </xdr:from>
    <xdr:to>
      <xdr:col>11</xdr:col>
      <xdr:colOff>381000</xdr:colOff>
      <xdr:row>37</xdr:row>
      <xdr:rowOff>9524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1CEC90D-6BD6-4CA4-960E-E28DC3CA40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209550</xdr:colOff>
      <xdr:row>17</xdr:row>
      <xdr:rowOff>133894</xdr:rowOff>
    </xdr:from>
    <xdr:to>
      <xdr:col>20</xdr:col>
      <xdr:colOff>681989</xdr:colOff>
      <xdr:row>33</xdr:row>
      <xdr:rowOff>113212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E96ED0-63A0-4B8C-B241-113A389749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1</xdr:row>
      <xdr:rowOff>0</xdr:rowOff>
    </xdr:from>
    <xdr:to>
      <xdr:col>26</xdr:col>
      <xdr:colOff>0</xdr:colOff>
      <xdr:row>22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65BC7C-2AA6-43CF-83E7-CEB06DC0D0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23</xdr:row>
      <xdr:rowOff>0</xdr:rowOff>
    </xdr:from>
    <xdr:to>
      <xdr:col>26</xdr:col>
      <xdr:colOff>0</xdr:colOff>
      <xdr:row>44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9F811AA-A0B5-4179-9267-7761FC857F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179614</xdr:rowOff>
    </xdr:from>
    <xdr:to>
      <xdr:col>13</xdr:col>
      <xdr:colOff>304800</xdr:colOff>
      <xdr:row>16</xdr:row>
      <xdr:rowOff>146957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24FA67-B9AA-E477-0AF5-51C4CF6010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587828</xdr:colOff>
      <xdr:row>2</xdr:row>
      <xdr:rowOff>157842</xdr:rowOff>
    </xdr:from>
    <xdr:to>
      <xdr:col>31</xdr:col>
      <xdr:colOff>501428</xdr:colOff>
      <xdr:row>18</xdr:row>
      <xdr:rowOff>76927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136A1E9-53F4-5CAB-E9BE-39359E19E3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511626</xdr:colOff>
      <xdr:row>2</xdr:row>
      <xdr:rowOff>16328</xdr:rowOff>
    </xdr:from>
    <xdr:to>
      <xdr:col>22</xdr:col>
      <xdr:colOff>425226</xdr:colOff>
      <xdr:row>17</xdr:row>
      <xdr:rowOff>120471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990693D-759A-C909-7A30-647A3801EA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576943</xdr:colOff>
      <xdr:row>20</xdr:row>
      <xdr:rowOff>32657</xdr:rowOff>
    </xdr:from>
    <xdr:to>
      <xdr:col>31</xdr:col>
      <xdr:colOff>418543</xdr:colOff>
      <xdr:row>31</xdr:row>
      <xdr:rowOff>157029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F56F748-8BA7-40FE-BFF5-90A1F1F90A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522513</xdr:colOff>
      <xdr:row>2</xdr:row>
      <xdr:rowOff>32657</xdr:rowOff>
    </xdr:from>
    <xdr:to>
      <xdr:col>31</xdr:col>
      <xdr:colOff>436113</xdr:colOff>
      <xdr:row>17</xdr:row>
      <xdr:rowOff>136800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0F5ABAF-0C75-4941-8C77-087554C33C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413655</xdr:colOff>
      <xdr:row>1</xdr:row>
      <xdr:rowOff>21771</xdr:rowOff>
    </xdr:from>
    <xdr:to>
      <xdr:col>22</xdr:col>
      <xdr:colOff>327255</xdr:colOff>
      <xdr:row>16</xdr:row>
      <xdr:rowOff>125914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5B9F184-66F0-4C36-9595-1C398DE38C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217713</xdr:colOff>
      <xdr:row>1</xdr:row>
      <xdr:rowOff>92528</xdr:rowOff>
    </xdr:from>
    <xdr:to>
      <xdr:col>12</xdr:col>
      <xdr:colOff>544285</xdr:colOff>
      <xdr:row>16</xdr:row>
      <xdr:rowOff>59871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79A6D27-438B-381C-0460-2E05D53299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174172</xdr:colOff>
      <xdr:row>0</xdr:row>
      <xdr:rowOff>168727</xdr:rowOff>
    </xdr:from>
    <xdr:to>
      <xdr:col>24</xdr:col>
      <xdr:colOff>287912</xdr:colOff>
      <xdr:row>18</xdr:row>
      <xdr:rowOff>108857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9A88685-B8A0-4529-8A00-E1CE634ED7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40</xdr:col>
      <xdr:colOff>0</xdr:colOff>
      <xdr:row>2</xdr:row>
      <xdr:rowOff>0</xdr:rowOff>
    </xdr:from>
    <xdr:to>
      <xdr:col>48</xdr:col>
      <xdr:colOff>451200</xdr:colOff>
      <xdr:row>13</xdr:row>
      <xdr:rowOff>124371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37D1E4B-0F13-4D8E-9C17-B2FFF66F2E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kmae-journal.org/articles/kmae/pdf/2019/01/kmae180107.pdf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2433F-923F-4E0D-9C17-C488C983EAC5}">
  <sheetPr codeName="Sheet1"/>
  <dimension ref="A1:Q47"/>
  <sheetViews>
    <sheetView tabSelected="1" zoomScale="70" zoomScaleNormal="70" workbookViewId="0">
      <selection activeCell="B11" sqref="B11"/>
    </sheetView>
  </sheetViews>
  <sheetFormatPr defaultColWidth="9.109375" defaultRowHeight="13.8" x14ac:dyDescent="0.25"/>
  <cols>
    <col min="1" max="1" width="7.5546875" style="1" bestFit="1" customWidth="1"/>
    <col min="2" max="2" width="19.109375" style="1" bestFit="1" customWidth="1"/>
    <col min="3" max="3" width="16.44140625" style="1" customWidth="1"/>
    <col min="4" max="4" width="20.44140625" style="1" customWidth="1"/>
    <col min="5" max="5" width="14" style="1" customWidth="1"/>
    <col min="6" max="6" width="14.109375" style="1" customWidth="1"/>
    <col min="7" max="7" width="11.44140625" style="6" customWidth="1"/>
    <col min="8" max="8" width="12.88671875" style="1" bestFit="1" customWidth="1"/>
    <col min="9" max="9" width="29" style="1" customWidth="1"/>
    <col min="10" max="10" width="9.5546875" style="1" customWidth="1"/>
    <col min="11" max="11" width="30.6640625" style="1" customWidth="1"/>
    <col min="12" max="12" width="14.88671875" style="1" customWidth="1"/>
    <col min="13" max="13" width="20.5546875" style="1" bestFit="1" customWidth="1"/>
    <col min="14" max="14" width="22.44140625" style="1" bestFit="1" customWidth="1"/>
    <col min="15" max="15" width="30.88671875" style="1" bestFit="1" customWidth="1"/>
    <col min="16" max="16" width="32" style="1" bestFit="1" customWidth="1"/>
    <col min="17" max="17" width="92.109375" style="1" bestFit="1" customWidth="1"/>
    <col min="18" max="16384" width="9.109375" style="1"/>
  </cols>
  <sheetData>
    <row r="1" spans="1:17" x14ac:dyDescent="0.25">
      <c r="A1" s="12" t="s">
        <v>0</v>
      </c>
      <c r="B1" s="13" t="s">
        <v>2</v>
      </c>
      <c r="C1" s="13" t="s">
        <v>11</v>
      </c>
      <c r="D1" s="13" t="s">
        <v>5</v>
      </c>
      <c r="E1" s="13" t="s">
        <v>7</v>
      </c>
      <c r="F1" s="13" t="s">
        <v>8</v>
      </c>
      <c r="G1" s="13" t="s">
        <v>13</v>
      </c>
      <c r="H1" s="13" t="s">
        <v>35</v>
      </c>
      <c r="I1" s="13" t="s">
        <v>38</v>
      </c>
      <c r="J1" s="13" t="s">
        <v>37</v>
      </c>
      <c r="K1" s="13" t="s">
        <v>39</v>
      </c>
      <c r="L1" s="13" t="s">
        <v>36</v>
      </c>
      <c r="M1" s="13" t="s">
        <v>40</v>
      </c>
      <c r="N1" s="13" t="s">
        <v>41</v>
      </c>
      <c r="O1" s="13" t="s">
        <v>42</v>
      </c>
      <c r="P1" s="14" t="s">
        <v>43</v>
      </c>
    </row>
    <row r="2" spans="1:17" x14ac:dyDescent="0.25">
      <c r="A2" s="15" t="s">
        <v>1</v>
      </c>
      <c r="B2" s="49" t="s">
        <v>3</v>
      </c>
      <c r="C2" s="2" t="s">
        <v>12</v>
      </c>
      <c r="D2" s="2" t="s">
        <v>6</v>
      </c>
      <c r="E2" s="2" t="s">
        <v>10</v>
      </c>
      <c r="F2" s="2" t="s">
        <v>9</v>
      </c>
      <c r="G2" s="3">
        <v>0.50892361111111117</v>
      </c>
      <c r="H2" s="4">
        <v>0</v>
      </c>
      <c r="I2" s="4">
        <v>7.67</v>
      </c>
      <c r="J2" s="4">
        <v>8.41</v>
      </c>
      <c r="K2" s="4">
        <v>8.58</v>
      </c>
      <c r="L2" s="4">
        <v>8.74</v>
      </c>
      <c r="M2" s="4">
        <v>15.1</v>
      </c>
      <c r="N2" s="7">
        <f>M2-H2</f>
        <v>15.1</v>
      </c>
      <c r="O2" s="4">
        <f>J2-H2</f>
        <v>8.41</v>
      </c>
      <c r="P2" s="16">
        <f>M2-J2</f>
        <v>6.6899999999999995</v>
      </c>
    </row>
    <row r="3" spans="1:17" x14ac:dyDescent="0.25">
      <c r="A3" s="15" t="s">
        <v>1</v>
      </c>
      <c r="B3" s="49" t="s">
        <v>4</v>
      </c>
      <c r="C3" s="2" t="s">
        <v>12</v>
      </c>
      <c r="D3" s="2" t="s">
        <v>6</v>
      </c>
      <c r="E3" s="2" t="s">
        <v>10</v>
      </c>
      <c r="F3" s="2" t="s">
        <v>9</v>
      </c>
      <c r="G3" s="3">
        <v>0.50162037037037044</v>
      </c>
      <c r="H3" s="4">
        <v>597.87</v>
      </c>
      <c r="I3" s="4">
        <v>611.61</v>
      </c>
      <c r="J3" s="4">
        <v>612.76</v>
      </c>
      <c r="K3" s="4">
        <v>612.96</v>
      </c>
      <c r="L3" s="4">
        <v>618.48</v>
      </c>
      <c r="M3" s="4">
        <v>619.20000000000005</v>
      </c>
      <c r="N3" s="7">
        <f t="shared" ref="N3:N6" si="0">M3-H3</f>
        <v>21.330000000000041</v>
      </c>
      <c r="O3" s="4">
        <f t="shared" ref="O3:O6" si="1">J3-H3</f>
        <v>14.889999999999986</v>
      </c>
      <c r="P3" s="16">
        <f t="shared" ref="P3:P7" si="2">M3-J3</f>
        <v>6.4400000000000546</v>
      </c>
    </row>
    <row r="4" spans="1:17" x14ac:dyDescent="0.25">
      <c r="A4" s="15" t="s">
        <v>1</v>
      </c>
      <c r="B4" s="53" t="s">
        <v>72</v>
      </c>
      <c r="C4" s="48" t="s">
        <v>12</v>
      </c>
      <c r="D4" s="48" t="s">
        <v>21</v>
      </c>
      <c r="E4" s="48" t="s">
        <v>10</v>
      </c>
      <c r="F4" s="48" t="s">
        <v>9</v>
      </c>
      <c r="G4" s="8"/>
      <c r="H4" s="9"/>
      <c r="I4" s="9"/>
      <c r="J4" s="9"/>
      <c r="K4" s="9"/>
      <c r="L4" s="9"/>
      <c r="M4" s="9"/>
      <c r="N4" s="10"/>
      <c r="O4" s="9"/>
      <c r="P4" s="17"/>
    </row>
    <row r="5" spans="1:17" x14ac:dyDescent="0.25">
      <c r="A5" s="15"/>
      <c r="B5" s="52" t="s">
        <v>71</v>
      </c>
      <c r="C5" s="2"/>
      <c r="D5" s="2"/>
      <c r="E5" s="2" t="s">
        <v>10</v>
      </c>
      <c r="F5" s="2" t="s">
        <v>9</v>
      </c>
      <c r="G5" s="3"/>
      <c r="H5" s="4"/>
      <c r="I5" s="4"/>
      <c r="J5" s="4"/>
      <c r="K5" s="4"/>
      <c r="L5" s="4"/>
      <c r="M5" s="4"/>
      <c r="N5" s="7"/>
      <c r="O5" s="4"/>
      <c r="P5" s="16"/>
      <c r="Q5" s="1" t="s">
        <v>80</v>
      </c>
    </row>
    <row r="6" spans="1:17" x14ac:dyDescent="0.25">
      <c r="A6" s="15" t="s">
        <v>19</v>
      </c>
      <c r="B6" s="49" t="s">
        <v>14</v>
      </c>
      <c r="C6" s="2" t="s">
        <v>20</v>
      </c>
      <c r="D6" s="2" t="s">
        <v>6</v>
      </c>
      <c r="E6" s="2" t="s">
        <v>10</v>
      </c>
      <c r="F6" s="2" t="s">
        <v>9</v>
      </c>
      <c r="G6" s="3">
        <v>0.4644212962962963</v>
      </c>
      <c r="H6" s="4">
        <v>3476.24</v>
      </c>
      <c r="I6" s="4">
        <v>3484.62</v>
      </c>
      <c r="J6" s="4">
        <v>3488.33</v>
      </c>
      <c r="K6" s="4">
        <v>3488.55</v>
      </c>
      <c r="L6" s="4">
        <v>3493.84</v>
      </c>
      <c r="M6" s="4">
        <v>3498.8</v>
      </c>
      <c r="N6" s="7">
        <f t="shared" si="0"/>
        <v>22.5600000000004</v>
      </c>
      <c r="O6" s="4">
        <f t="shared" si="1"/>
        <v>12.090000000000146</v>
      </c>
      <c r="P6" s="16">
        <f t="shared" si="2"/>
        <v>10.470000000000255</v>
      </c>
      <c r="Q6" s="1" t="s">
        <v>64</v>
      </c>
    </row>
    <row r="7" spans="1:17" x14ac:dyDescent="0.25">
      <c r="A7" s="15" t="s">
        <v>19</v>
      </c>
      <c r="B7" s="49" t="s">
        <v>15</v>
      </c>
      <c r="C7" s="2" t="s">
        <v>20</v>
      </c>
      <c r="D7" s="2" t="s">
        <v>6</v>
      </c>
      <c r="E7" s="2" t="s">
        <v>10</v>
      </c>
      <c r="F7" s="2" t="s">
        <v>9</v>
      </c>
      <c r="G7" s="3">
        <v>0.43752314814814813</v>
      </c>
      <c r="H7" s="4">
        <v>5817.43</v>
      </c>
      <c r="I7" s="4">
        <v>5838.56</v>
      </c>
      <c r="J7" s="4">
        <v>5839.66</v>
      </c>
      <c r="K7" s="4">
        <v>5839.87</v>
      </c>
      <c r="L7" s="4">
        <v>5841.45</v>
      </c>
      <c r="M7" s="4">
        <v>5848</v>
      </c>
      <c r="N7" s="7">
        <f>M7-H7</f>
        <v>30.569999999999709</v>
      </c>
      <c r="O7" s="4">
        <f>J7-H7</f>
        <v>22.229999999999563</v>
      </c>
      <c r="P7" s="16">
        <f t="shared" si="2"/>
        <v>8.3400000000001455</v>
      </c>
      <c r="Q7" s="47" t="s">
        <v>77</v>
      </c>
    </row>
    <row r="8" spans="1:17" x14ac:dyDescent="0.25">
      <c r="A8" s="15" t="s">
        <v>19</v>
      </c>
      <c r="B8" s="53" t="s">
        <v>16</v>
      </c>
      <c r="C8" s="48" t="s">
        <v>20</v>
      </c>
      <c r="D8" s="48" t="s">
        <v>21</v>
      </c>
      <c r="E8" s="48" t="s">
        <v>10</v>
      </c>
      <c r="F8" s="48" t="s">
        <v>9</v>
      </c>
      <c r="G8" s="8"/>
      <c r="H8" s="9"/>
      <c r="I8" s="9"/>
      <c r="J8" s="9"/>
      <c r="K8" s="9"/>
      <c r="L8" s="9"/>
      <c r="M8" s="9"/>
      <c r="N8" s="10"/>
      <c r="O8" s="9"/>
      <c r="P8" s="17"/>
    </row>
    <row r="9" spans="1:17" x14ac:dyDescent="0.25">
      <c r="A9" s="15" t="s">
        <v>19</v>
      </c>
      <c r="B9" s="53" t="s">
        <v>17</v>
      </c>
      <c r="C9" s="48" t="s">
        <v>20</v>
      </c>
      <c r="D9" s="48" t="s">
        <v>21</v>
      </c>
      <c r="E9" s="48" t="s">
        <v>10</v>
      </c>
      <c r="F9" s="48" t="s">
        <v>9</v>
      </c>
      <c r="G9" s="8"/>
      <c r="H9" s="9"/>
      <c r="I9" s="9"/>
      <c r="J9" s="9"/>
      <c r="K9" s="9"/>
      <c r="L9" s="9"/>
      <c r="M9" s="9"/>
      <c r="N9" s="10"/>
      <c r="O9" s="9"/>
      <c r="P9" s="17"/>
    </row>
    <row r="10" spans="1:17" x14ac:dyDescent="0.25">
      <c r="A10" s="15" t="s">
        <v>19</v>
      </c>
      <c r="B10" s="50" t="s">
        <v>73</v>
      </c>
      <c r="C10" s="2" t="s">
        <v>20</v>
      </c>
      <c r="D10" s="42" t="s">
        <v>6</v>
      </c>
      <c r="E10" s="2" t="s">
        <v>10</v>
      </c>
      <c r="F10" s="2" t="s">
        <v>9</v>
      </c>
      <c r="G10" s="3">
        <v>0.43752314814814813</v>
      </c>
      <c r="H10" s="43">
        <v>5803</v>
      </c>
      <c r="I10" s="43">
        <v>5811.66</v>
      </c>
      <c r="J10" s="43">
        <v>5813.45</v>
      </c>
      <c r="K10" s="43">
        <v>5813.66</v>
      </c>
      <c r="L10" s="43">
        <v>5813.68</v>
      </c>
      <c r="M10" s="43">
        <v>5820.8</v>
      </c>
      <c r="N10" s="7">
        <f>M10-H10</f>
        <v>17.800000000000182</v>
      </c>
      <c r="O10" s="4">
        <f>J10-H10</f>
        <v>10.449999999999818</v>
      </c>
      <c r="P10" s="16">
        <f t="shared" ref="P10" si="3">M10-J10</f>
        <v>7.3500000000003638</v>
      </c>
      <c r="Q10" s="47" t="s">
        <v>75</v>
      </c>
    </row>
    <row r="11" spans="1:17" ht="14.4" thickBot="1" x14ac:dyDescent="0.3">
      <c r="A11" s="18" t="s">
        <v>19</v>
      </c>
      <c r="B11" s="51" t="s">
        <v>18</v>
      </c>
      <c r="C11" s="19" t="s">
        <v>20</v>
      </c>
      <c r="D11" s="19" t="s">
        <v>6</v>
      </c>
      <c r="E11" s="19" t="s">
        <v>10</v>
      </c>
      <c r="F11" s="45" t="s">
        <v>9</v>
      </c>
      <c r="G11" s="46">
        <v>0.43752314814814813</v>
      </c>
      <c r="H11" s="20">
        <v>5851.36</v>
      </c>
      <c r="I11" s="20">
        <v>5861.37</v>
      </c>
      <c r="J11" s="20">
        <v>5862.45</v>
      </c>
      <c r="K11" s="20">
        <v>5862.59</v>
      </c>
      <c r="L11" s="20">
        <v>5862.67</v>
      </c>
      <c r="M11" s="20">
        <v>5871.25</v>
      </c>
      <c r="N11" s="21">
        <f>M11-H11</f>
        <v>19.890000000000327</v>
      </c>
      <c r="O11" s="20">
        <f t="shared" ref="O11" si="4">J11-H11</f>
        <v>11.090000000000146</v>
      </c>
      <c r="P11" s="22">
        <f t="shared" ref="P11" si="5">M11-J11</f>
        <v>8.8000000000001819</v>
      </c>
      <c r="Q11" s="47" t="s">
        <v>76</v>
      </c>
    </row>
    <row r="12" spans="1:17" x14ac:dyDescent="0.25">
      <c r="C12" s="26" t="s">
        <v>44</v>
      </c>
      <c r="D12" s="27">
        <f>COUNTIF(D2:D11,"Yes")+COUNTIF(D2:D11,"No")</f>
        <v>9</v>
      </c>
      <c r="M12" s="69" t="s">
        <v>98</v>
      </c>
      <c r="N12" s="70">
        <f>AVERAGE(N2:N11)</f>
        <v>21.208333333333442</v>
      </c>
      <c r="O12" s="70">
        <f t="shared" ref="O12:P12" si="6">AVERAGE(O2:O11)</f>
        <v>13.193333333333277</v>
      </c>
      <c r="P12" s="70">
        <f t="shared" si="6"/>
        <v>8.0150000000001658</v>
      </c>
    </row>
    <row r="13" spans="1:17" x14ac:dyDescent="0.25">
      <c r="C13" s="38"/>
      <c r="D13" s="39"/>
      <c r="M13" s="69" t="s">
        <v>157</v>
      </c>
      <c r="N13" s="70">
        <f>_xlfn.STDEV.P(N2:N11)</f>
        <v>4.8330301629055201</v>
      </c>
      <c r="O13" s="70">
        <f t="shared" ref="O13:P13" si="7">_xlfn.STDEV.P(O2:O11)</f>
        <v>4.4830706242731617</v>
      </c>
      <c r="P13" s="70">
        <f t="shared" si="7"/>
        <v>1.3800573659574804</v>
      </c>
    </row>
    <row r="14" spans="1:17" ht="14.4" thickBot="1" x14ac:dyDescent="0.3">
      <c r="C14" s="28" t="s">
        <v>45</v>
      </c>
      <c r="D14" s="29">
        <f>COUNTIF(D2:D11,"Yes")/D12</f>
        <v>0.66666666666666663</v>
      </c>
      <c r="M14" s="69" t="s">
        <v>159</v>
      </c>
      <c r="N14" s="70">
        <f>_xlfn.CONFIDENCE.NORM(0.05,N13,6)</f>
        <v>3.867158490211752</v>
      </c>
      <c r="O14" s="70">
        <f t="shared" ref="O14:P14" si="8">_xlfn.CONFIDENCE.NORM(0.05,O13,6)</f>
        <v>3.5871376843330842</v>
      </c>
      <c r="P14" s="70">
        <f t="shared" si="8"/>
        <v>1.1042555870442368</v>
      </c>
    </row>
    <row r="15" spans="1:17" x14ac:dyDescent="0.25">
      <c r="M15" s="69" t="s">
        <v>133</v>
      </c>
      <c r="N15" s="70">
        <f>MIN(N2:N11)</f>
        <v>15.1</v>
      </c>
      <c r="O15" s="70">
        <f>MIN(O2:O11)</f>
        <v>8.41</v>
      </c>
      <c r="P15" s="70">
        <f>MIN(P2:P11)</f>
        <v>6.4400000000000546</v>
      </c>
    </row>
    <row r="16" spans="1:17" ht="14.4" thickBot="1" x14ac:dyDescent="0.3">
      <c r="M16" s="69" t="s">
        <v>134</v>
      </c>
      <c r="N16" s="70">
        <f>MAX(N2:N11)</f>
        <v>30.569999999999709</v>
      </c>
      <c r="O16" s="70">
        <f>MAX(O2:O11)</f>
        <v>22.229999999999563</v>
      </c>
      <c r="P16" s="70">
        <f>MAX(P2:P11)</f>
        <v>10.470000000000255</v>
      </c>
    </row>
    <row r="17" spans="1:17" x14ac:dyDescent="0.25">
      <c r="A17" s="12" t="s">
        <v>0</v>
      </c>
      <c r="B17" s="13" t="s">
        <v>2</v>
      </c>
      <c r="C17" s="13" t="s">
        <v>11</v>
      </c>
      <c r="D17" s="13" t="s">
        <v>5</v>
      </c>
      <c r="E17" s="13" t="s">
        <v>7</v>
      </c>
      <c r="F17" s="13" t="s">
        <v>8</v>
      </c>
      <c r="G17" s="13" t="s">
        <v>13</v>
      </c>
      <c r="H17" s="13" t="s">
        <v>35</v>
      </c>
      <c r="I17" s="13" t="s">
        <v>38</v>
      </c>
      <c r="J17" s="13" t="s">
        <v>37</v>
      </c>
      <c r="K17" s="13" t="s">
        <v>39</v>
      </c>
      <c r="L17" s="13" t="s">
        <v>36</v>
      </c>
      <c r="M17" s="13" t="s">
        <v>40</v>
      </c>
      <c r="N17" s="13" t="s">
        <v>41</v>
      </c>
      <c r="O17" s="13" t="s">
        <v>42</v>
      </c>
      <c r="P17" s="14" t="s">
        <v>43</v>
      </c>
    </row>
    <row r="18" spans="1:17" x14ac:dyDescent="0.25">
      <c r="A18" s="15" t="s">
        <v>19</v>
      </c>
      <c r="B18" s="49" t="s">
        <v>22</v>
      </c>
      <c r="C18" s="2" t="s">
        <v>20</v>
      </c>
      <c r="D18" s="2" t="s">
        <v>6</v>
      </c>
      <c r="E18" s="2" t="s">
        <v>33</v>
      </c>
      <c r="F18" s="2" t="s">
        <v>34</v>
      </c>
      <c r="G18" s="5">
        <v>0.48954861111111114</v>
      </c>
      <c r="H18" s="4">
        <v>1566.615</v>
      </c>
      <c r="I18" s="4">
        <v>1596.7070000000001</v>
      </c>
      <c r="J18" s="4">
        <v>1600.9280000000001</v>
      </c>
      <c r="K18" s="4">
        <v>1600.999</v>
      </c>
      <c r="L18" s="4">
        <v>1602.6790000000001</v>
      </c>
      <c r="M18" s="4">
        <v>1608</v>
      </c>
      <c r="N18" s="7">
        <f t="shared" ref="N18" si="9">M18-H18</f>
        <v>41.384999999999991</v>
      </c>
      <c r="O18" s="4">
        <f t="shared" ref="O18:O25" si="10">J18-H18</f>
        <v>34.313000000000102</v>
      </c>
      <c r="P18" s="16">
        <f t="shared" ref="P18" si="11">M18-J18</f>
        <v>7.071999999999889</v>
      </c>
      <c r="Q18" s="1" t="s">
        <v>63</v>
      </c>
    </row>
    <row r="19" spans="1:17" x14ac:dyDescent="0.25">
      <c r="A19" s="15" t="s">
        <v>19</v>
      </c>
      <c r="B19" s="53" t="s">
        <v>78</v>
      </c>
      <c r="C19" s="48" t="s">
        <v>20</v>
      </c>
      <c r="D19" s="48" t="s">
        <v>21</v>
      </c>
      <c r="E19" s="48" t="s">
        <v>33</v>
      </c>
      <c r="F19" s="48" t="s">
        <v>34</v>
      </c>
      <c r="G19" s="11">
        <v>0.48945601851851855</v>
      </c>
      <c r="H19" s="9">
        <v>2006.29</v>
      </c>
      <c r="I19" s="9">
        <v>6552</v>
      </c>
      <c r="J19" s="9">
        <v>6563.33</v>
      </c>
      <c r="K19" s="9">
        <v>6579.2</v>
      </c>
      <c r="L19" s="9">
        <v>6603.3</v>
      </c>
      <c r="M19" s="9">
        <v>6640</v>
      </c>
      <c r="N19" s="10"/>
      <c r="O19" s="9"/>
      <c r="P19" s="17"/>
      <c r="Q19" s="47" t="s">
        <v>74</v>
      </c>
    </row>
    <row r="20" spans="1:17" x14ac:dyDescent="0.25">
      <c r="A20" s="15" t="s">
        <v>19</v>
      </c>
      <c r="B20" s="49" t="s">
        <v>23</v>
      </c>
      <c r="C20" s="2" t="s">
        <v>20</v>
      </c>
      <c r="D20" s="2" t="s">
        <v>6</v>
      </c>
      <c r="E20" s="2" t="s">
        <v>33</v>
      </c>
      <c r="F20" s="2" t="s">
        <v>34</v>
      </c>
      <c r="G20" s="5">
        <v>0.48973379629629626</v>
      </c>
      <c r="H20" s="4">
        <v>2665.1269000000002</v>
      </c>
      <c r="I20" s="4">
        <v>2671.1619999999998</v>
      </c>
      <c r="J20" s="4">
        <v>2672.23</v>
      </c>
      <c r="K20" s="4">
        <v>2672.42</v>
      </c>
      <c r="L20" s="4">
        <v>2673.4949999999999</v>
      </c>
      <c r="M20" s="4">
        <v>2685</v>
      </c>
      <c r="N20" s="7">
        <f t="shared" ref="N20" si="12">M20-H20</f>
        <v>19.873099999999795</v>
      </c>
      <c r="O20" s="4">
        <f t="shared" si="10"/>
        <v>7.103099999999813</v>
      </c>
      <c r="P20" s="16">
        <f t="shared" ref="P20" si="13">M20-J20</f>
        <v>12.769999999999982</v>
      </c>
      <c r="Q20" s="1" t="s">
        <v>55</v>
      </c>
    </row>
    <row r="21" spans="1:17" x14ac:dyDescent="0.25">
      <c r="A21" s="15" t="s">
        <v>19</v>
      </c>
      <c r="B21" s="49" t="s">
        <v>24</v>
      </c>
      <c r="C21" s="2" t="s">
        <v>20</v>
      </c>
      <c r="D21" s="2" t="s">
        <v>6</v>
      </c>
      <c r="E21" s="2" t="s">
        <v>33</v>
      </c>
      <c r="F21" s="2" t="s">
        <v>34</v>
      </c>
      <c r="G21" s="5">
        <v>0.48993055555555554</v>
      </c>
      <c r="H21" s="4">
        <v>2669.3049999999998</v>
      </c>
      <c r="I21" s="4">
        <v>2678.85</v>
      </c>
      <c r="J21" s="4">
        <v>2681.33</v>
      </c>
      <c r="K21" s="4">
        <v>2681.42</v>
      </c>
      <c r="L21" s="4">
        <v>2681.5650000000001</v>
      </c>
      <c r="M21" s="4">
        <v>2690</v>
      </c>
      <c r="N21" s="7">
        <f t="shared" ref="N21:N29" si="14">M21-H21</f>
        <v>20.695000000000164</v>
      </c>
      <c r="O21" s="4">
        <f t="shared" si="10"/>
        <v>12.025000000000091</v>
      </c>
      <c r="P21" s="16">
        <f t="shared" ref="P21:P24" si="15">M21-J21</f>
        <v>8.6700000000000728</v>
      </c>
      <c r="Q21" s="1" t="s">
        <v>62</v>
      </c>
    </row>
    <row r="22" spans="1:17" x14ac:dyDescent="0.25">
      <c r="A22" s="15" t="s">
        <v>19</v>
      </c>
      <c r="B22" s="53" t="s">
        <v>79</v>
      </c>
      <c r="C22" s="48" t="s">
        <v>20</v>
      </c>
      <c r="D22" s="48" t="s">
        <v>21</v>
      </c>
      <c r="E22" s="48" t="s">
        <v>33</v>
      </c>
      <c r="F22" s="48" t="s">
        <v>34</v>
      </c>
      <c r="G22" s="11">
        <v>0.48998842592592595</v>
      </c>
      <c r="H22" s="9">
        <v>2065.4899999999998</v>
      </c>
      <c r="I22" s="9">
        <v>6500</v>
      </c>
      <c r="J22" s="9">
        <v>6546.9</v>
      </c>
      <c r="K22" s="9">
        <v>6556.8</v>
      </c>
      <c r="L22" s="9">
        <v>6609</v>
      </c>
      <c r="M22" s="9">
        <v>6635</v>
      </c>
      <c r="N22" s="10"/>
      <c r="O22" s="9"/>
      <c r="P22" s="17"/>
      <c r="Q22" s="47" t="s">
        <v>74</v>
      </c>
    </row>
    <row r="23" spans="1:17" x14ac:dyDescent="0.25">
      <c r="A23" s="15" t="s">
        <v>19</v>
      </c>
      <c r="B23" s="49" t="s">
        <v>25</v>
      </c>
      <c r="C23" s="2" t="s">
        <v>20</v>
      </c>
      <c r="D23" s="2" t="s">
        <v>6</v>
      </c>
      <c r="E23" s="2" t="s">
        <v>33</v>
      </c>
      <c r="F23" s="2" t="s">
        <v>34</v>
      </c>
      <c r="G23" s="5">
        <v>0.48998842592592595</v>
      </c>
      <c r="H23" s="4">
        <v>2715.951</v>
      </c>
      <c r="I23" s="4">
        <v>2725.319</v>
      </c>
      <c r="J23" s="4">
        <v>2728.2919999999999</v>
      </c>
      <c r="K23" s="4">
        <v>2728.4369999999999</v>
      </c>
      <c r="L23" s="4">
        <v>2728.489</v>
      </c>
      <c r="M23" s="4">
        <v>2735</v>
      </c>
      <c r="N23" s="7">
        <f t="shared" si="14"/>
        <v>19.048999999999978</v>
      </c>
      <c r="O23" s="4">
        <f t="shared" si="10"/>
        <v>12.340999999999894</v>
      </c>
      <c r="P23" s="16">
        <f t="shared" si="15"/>
        <v>6.7080000000000837</v>
      </c>
      <c r="Q23" s="1" t="s">
        <v>59</v>
      </c>
    </row>
    <row r="24" spans="1:17" x14ac:dyDescent="0.25">
      <c r="A24" s="15" t="s">
        <v>19</v>
      </c>
      <c r="B24" s="49" t="s">
        <v>26</v>
      </c>
      <c r="C24" s="2" t="s">
        <v>20</v>
      </c>
      <c r="D24" s="2" t="s">
        <v>6</v>
      </c>
      <c r="E24" s="2" t="s">
        <v>33</v>
      </c>
      <c r="F24" s="2" t="s">
        <v>34</v>
      </c>
      <c r="G24" s="5">
        <v>0.49024305555555553</v>
      </c>
      <c r="H24" s="4">
        <v>2559.6190000000001</v>
      </c>
      <c r="I24" s="4">
        <v>2577.9229999999998</v>
      </c>
      <c r="J24" s="4">
        <v>2581.011</v>
      </c>
      <c r="K24" s="4">
        <v>2581.2469999999998</v>
      </c>
      <c r="L24" s="4">
        <v>2581.1860000000001</v>
      </c>
      <c r="M24" s="4">
        <v>2587.5</v>
      </c>
      <c r="N24" s="7">
        <f t="shared" si="14"/>
        <v>27.880999999999858</v>
      </c>
      <c r="O24" s="4">
        <f t="shared" si="10"/>
        <v>21.391999999999825</v>
      </c>
      <c r="P24" s="16">
        <f t="shared" si="15"/>
        <v>6.4890000000000327</v>
      </c>
      <c r="Q24" s="1" t="s">
        <v>60</v>
      </c>
    </row>
    <row r="25" spans="1:17" x14ac:dyDescent="0.25">
      <c r="A25" s="15" t="s">
        <v>19</v>
      </c>
      <c r="B25" s="49" t="s">
        <v>27</v>
      </c>
      <c r="C25" s="2" t="s">
        <v>20</v>
      </c>
      <c r="D25" s="2" t="s">
        <v>6</v>
      </c>
      <c r="E25" s="2" t="s">
        <v>33</v>
      </c>
      <c r="F25" s="2" t="s">
        <v>34</v>
      </c>
      <c r="G25" s="5">
        <v>0.48964120370370368</v>
      </c>
      <c r="H25" s="4">
        <v>2566.9699999999998</v>
      </c>
      <c r="I25" s="4">
        <v>2583.6610000000001</v>
      </c>
      <c r="J25" s="4">
        <v>2584.5219999999999</v>
      </c>
      <c r="K25" s="4">
        <v>2584.65</v>
      </c>
      <c r="L25" s="4">
        <v>2584.739</v>
      </c>
      <c r="M25" s="4">
        <v>2593</v>
      </c>
      <c r="N25" s="7">
        <f t="shared" si="14"/>
        <v>26.0300000000002</v>
      </c>
      <c r="O25" s="4">
        <f t="shared" si="10"/>
        <v>17.552000000000135</v>
      </c>
      <c r="P25" s="16">
        <f>M25-J25</f>
        <v>8.4780000000000655</v>
      </c>
      <c r="Q25" s="1" t="s">
        <v>61</v>
      </c>
    </row>
    <row r="26" spans="1:17" x14ac:dyDescent="0.25">
      <c r="A26" s="15" t="s">
        <v>19</v>
      </c>
      <c r="B26" s="53" t="s">
        <v>28</v>
      </c>
      <c r="C26" s="48" t="s">
        <v>20</v>
      </c>
      <c r="D26" s="48" t="s">
        <v>21</v>
      </c>
      <c r="E26" s="48" t="s">
        <v>33</v>
      </c>
      <c r="F26" s="48" t="s">
        <v>34</v>
      </c>
      <c r="G26" s="11"/>
      <c r="H26" s="40"/>
      <c r="I26" s="40"/>
      <c r="J26" s="40"/>
      <c r="K26" s="40"/>
      <c r="L26" s="40"/>
      <c r="M26" s="40"/>
      <c r="N26" s="10"/>
      <c r="O26" s="9"/>
      <c r="P26" s="17"/>
    </row>
    <row r="27" spans="1:17" x14ac:dyDescent="0.25">
      <c r="A27" s="15" t="s">
        <v>19</v>
      </c>
      <c r="B27" s="49" t="s">
        <v>29</v>
      </c>
      <c r="C27" s="2" t="s">
        <v>20</v>
      </c>
      <c r="D27" s="2" t="s">
        <v>6</v>
      </c>
      <c r="E27" s="2" t="s">
        <v>33</v>
      </c>
      <c r="F27" s="2" t="s">
        <v>34</v>
      </c>
      <c r="G27" s="5">
        <v>0.52424768518518516</v>
      </c>
      <c r="H27" s="4">
        <v>90.84</v>
      </c>
      <c r="I27" s="4">
        <v>111.42</v>
      </c>
      <c r="J27" s="4">
        <v>112.69</v>
      </c>
      <c r="K27" s="4">
        <v>112.985</v>
      </c>
      <c r="L27" s="4">
        <v>118.55</v>
      </c>
      <c r="M27" s="4">
        <v>120.2</v>
      </c>
      <c r="N27" s="7">
        <f t="shared" si="14"/>
        <v>29.36</v>
      </c>
      <c r="O27" s="4">
        <f t="shared" ref="O27:O30" si="16">J27-H27</f>
        <v>21.849999999999994</v>
      </c>
      <c r="P27" s="16">
        <f t="shared" ref="P27:P30" si="17">M27-J27</f>
        <v>7.5100000000000051</v>
      </c>
      <c r="Q27" s="1" t="s">
        <v>62</v>
      </c>
    </row>
    <row r="28" spans="1:17" x14ac:dyDescent="0.25">
      <c r="A28" s="15" t="s">
        <v>19</v>
      </c>
      <c r="B28" s="49" t="s">
        <v>30</v>
      </c>
      <c r="C28" s="2" t="s">
        <v>20</v>
      </c>
      <c r="D28" s="2" t="s">
        <v>6</v>
      </c>
      <c r="E28" s="2" t="s">
        <v>33</v>
      </c>
      <c r="F28" s="2" t="s">
        <v>34</v>
      </c>
      <c r="G28" s="5">
        <v>0.52429398148148143</v>
      </c>
      <c r="H28" s="4">
        <v>169.05</v>
      </c>
      <c r="I28" s="4">
        <v>192.02</v>
      </c>
      <c r="J28" s="4">
        <v>193.423</v>
      </c>
      <c r="K28" s="4">
        <v>193.535</v>
      </c>
      <c r="L28" s="4">
        <v>194.55</v>
      </c>
      <c r="M28" s="4">
        <v>200.1</v>
      </c>
      <c r="N28" s="7">
        <f t="shared" si="14"/>
        <v>31.049999999999983</v>
      </c>
      <c r="O28" s="4">
        <f t="shared" si="16"/>
        <v>24.37299999999999</v>
      </c>
      <c r="P28" s="16">
        <f t="shared" si="17"/>
        <v>6.6769999999999925</v>
      </c>
      <c r="Q28" s="1" t="s">
        <v>56</v>
      </c>
    </row>
    <row r="29" spans="1:17" x14ac:dyDescent="0.25">
      <c r="A29" s="15" t="s">
        <v>19</v>
      </c>
      <c r="B29" s="49" t="s">
        <v>31</v>
      </c>
      <c r="C29" s="2" t="s">
        <v>20</v>
      </c>
      <c r="D29" s="2" t="s">
        <v>6</v>
      </c>
      <c r="E29" s="2" t="s">
        <v>33</v>
      </c>
      <c r="F29" s="2" t="s">
        <v>34</v>
      </c>
      <c r="G29" s="5">
        <v>0.52438657407407407</v>
      </c>
      <c r="H29" s="4">
        <v>95.037000000000006</v>
      </c>
      <c r="I29" s="4">
        <v>108.027</v>
      </c>
      <c r="J29" s="4">
        <v>109.67700000000001</v>
      </c>
      <c r="K29" s="4">
        <v>109.79</v>
      </c>
      <c r="L29" s="4">
        <v>120.089</v>
      </c>
      <c r="M29" s="4">
        <v>121.6</v>
      </c>
      <c r="N29" s="7">
        <f t="shared" si="14"/>
        <v>26.562999999999988</v>
      </c>
      <c r="O29" s="4">
        <f t="shared" si="16"/>
        <v>14.64</v>
      </c>
      <c r="P29" s="16">
        <f t="shared" si="17"/>
        <v>11.922999999999988</v>
      </c>
      <c r="Q29" s="1" t="s">
        <v>57</v>
      </c>
    </row>
    <row r="30" spans="1:17" ht="14.4" thickBot="1" x14ac:dyDescent="0.3">
      <c r="A30" s="18" t="s">
        <v>19</v>
      </c>
      <c r="B30" s="51" t="s">
        <v>32</v>
      </c>
      <c r="C30" s="19" t="s">
        <v>20</v>
      </c>
      <c r="D30" s="19" t="s">
        <v>6</v>
      </c>
      <c r="E30" s="19" t="s">
        <v>33</v>
      </c>
      <c r="F30" s="19" t="s">
        <v>34</v>
      </c>
      <c r="G30" s="41">
        <v>0.52458333333333329</v>
      </c>
      <c r="H30" s="20">
        <v>123.04600000000001</v>
      </c>
      <c r="I30" s="20">
        <v>135.42599999999999</v>
      </c>
      <c r="J30" s="20">
        <v>136.559</v>
      </c>
      <c r="K30" s="20">
        <v>136.68100000000001</v>
      </c>
      <c r="L30" s="20">
        <v>140.761</v>
      </c>
      <c r="M30" s="20">
        <v>143.9</v>
      </c>
      <c r="N30" s="21">
        <f>M30-H30</f>
        <v>20.853999999999999</v>
      </c>
      <c r="O30" s="20">
        <f t="shared" si="16"/>
        <v>13.512999999999991</v>
      </c>
      <c r="P30" s="22">
        <f t="shared" si="17"/>
        <v>7.3410000000000082</v>
      </c>
      <c r="Q30" s="1" t="s">
        <v>58</v>
      </c>
    </row>
    <row r="31" spans="1:17" x14ac:dyDescent="0.25">
      <c r="C31" s="38" t="s">
        <v>44</v>
      </c>
      <c r="D31" s="39">
        <f>COUNTIF(D18:D30,"Yes")+COUNTIF(D18:D30,"No")</f>
        <v>13</v>
      </c>
      <c r="M31" s="69" t="s">
        <v>98</v>
      </c>
      <c r="N31" s="70">
        <f>AVERAGE(N18:N30)</f>
        <v>26.274009999999997</v>
      </c>
      <c r="O31" s="70">
        <f>AVERAGE(O18:O30)</f>
        <v>17.910209999999985</v>
      </c>
      <c r="P31" s="70">
        <f>AVERAGE(P18:P30)</f>
        <v>8.3638000000000119</v>
      </c>
    </row>
    <row r="32" spans="1:17" x14ac:dyDescent="0.25">
      <c r="C32" s="38"/>
      <c r="D32" s="39"/>
      <c r="M32" s="69" t="s">
        <v>157</v>
      </c>
      <c r="N32" s="70">
        <f>_xlfn.STDEV.P(N18:N30)</f>
        <v>6.4581358441039258</v>
      </c>
      <c r="O32" s="70">
        <f t="shared" ref="O32:P32" si="18">_xlfn.STDEV.P(O18:O30)</f>
        <v>7.4233917326853103</v>
      </c>
      <c r="P32" s="70">
        <f t="shared" si="18"/>
        <v>2.1150647176859545</v>
      </c>
    </row>
    <row r="33" spans="2:16" ht="14.4" thickBot="1" x14ac:dyDescent="0.3">
      <c r="C33" s="28" t="s">
        <v>45</v>
      </c>
      <c r="D33" s="29">
        <f>COUNTIF(D18:D30,"Yes")/D31</f>
        <v>0.76923076923076927</v>
      </c>
      <c r="M33" s="69" t="s">
        <v>159</v>
      </c>
      <c r="N33" s="70">
        <f>_xlfn.CONFIDENCE.NORM(0.05,N32,10)</f>
        <v>4.0027205141236388</v>
      </c>
      <c r="O33" s="70">
        <f t="shared" ref="O33:P33" si="19">_xlfn.CONFIDENCE.NORM(0.05,O32,10)</f>
        <v>4.6009813187691062</v>
      </c>
      <c r="P33" s="70">
        <f t="shared" si="19"/>
        <v>1.3109066050244043</v>
      </c>
    </row>
    <row r="34" spans="2:16" x14ac:dyDescent="0.25">
      <c r="M34" s="69" t="s">
        <v>133</v>
      </c>
      <c r="N34" s="70">
        <f>MIN(N18:N30)</f>
        <v>19.048999999999978</v>
      </c>
      <c r="O34" s="70">
        <f>MIN(O18:O30)</f>
        <v>7.103099999999813</v>
      </c>
      <c r="P34" s="70">
        <f>MIN(P18:P30)</f>
        <v>6.4890000000000327</v>
      </c>
    </row>
    <row r="35" spans="2:16" x14ac:dyDescent="0.25">
      <c r="M35" s="69" t="s">
        <v>134</v>
      </c>
      <c r="N35" s="70">
        <f>MAX(N18:N30)</f>
        <v>41.384999999999991</v>
      </c>
      <c r="O35" s="70">
        <f>MAX(O18:O30)</f>
        <v>34.313000000000102</v>
      </c>
      <c r="P35" s="70">
        <f>MAX(P18:P30)</f>
        <v>12.769999999999982</v>
      </c>
    </row>
    <row r="37" spans="2:16" x14ac:dyDescent="0.25">
      <c r="B37" s="44"/>
      <c r="C37" s="44"/>
    </row>
    <row r="38" spans="2:16" x14ac:dyDescent="0.25">
      <c r="B38" s="44"/>
      <c r="C38" s="44"/>
    </row>
    <row r="41" spans="2:16" x14ac:dyDescent="0.25">
      <c r="H41" s="4">
        <v>2715.951</v>
      </c>
      <c r="I41" s="4">
        <v>2728.2919999999999</v>
      </c>
      <c r="J41" s="4">
        <v>2735</v>
      </c>
    </row>
    <row r="42" spans="2:16" x14ac:dyDescent="0.25">
      <c r="H42" s="4">
        <v>2559.6190000000001</v>
      </c>
      <c r="I42" s="4">
        <v>2581.011</v>
      </c>
      <c r="J42" s="4">
        <v>2587.5</v>
      </c>
    </row>
    <row r="43" spans="2:16" x14ac:dyDescent="0.25">
      <c r="H43" s="4">
        <v>2566.9699999999998</v>
      </c>
      <c r="I43" s="4">
        <v>2584.5219999999999</v>
      </c>
      <c r="J43" s="4">
        <v>2593</v>
      </c>
    </row>
    <row r="44" spans="2:16" x14ac:dyDescent="0.25">
      <c r="H44" s="4">
        <v>90.84</v>
      </c>
      <c r="I44" s="4">
        <v>112.69</v>
      </c>
      <c r="J44" s="4">
        <v>120.2</v>
      </c>
    </row>
    <row r="45" spans="2:16" x14ac:dyDescent="0.25">
      <c r="H45" s="4">
        <v>169.05</v>
      </c>
      <c r="I45" s="4">
        <v>193.423</v>
      </c>
      <c r="J45" s="4">
        <v>200.1</v>
      </c>
    </row>
    <row r="46" spans="2:16" x14ac:dyDescent="0.25">
      <c r="H46" s="4">
        <v>95.037000000000006</v>
      </c>
      <c r="I46" s="4">
        <v>109.67700000000001</v>
      </c>
      <c r="J46" s="4">
        <v>121.6</v>
      </c>
    </row>
    <row r="47" spans="2:16" ht="14.4" thickBot="1" x14ac:dyDescent="0.3">
      <c r="H47" s="20">
        <v>123.04600000000001</v>
      </c>
      <c r="I47" s="20">
        <v>136.559</v>
      </c>
      <c r="J47" s="20">
        <v>143.9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D4E82-5232-4C2B-8048-37A82FADE53F}">
  <dimension ref="A1:K106"/>
  <sheetViews>
    <sheetView zoomScale="70" zoomScaleNormal="70" workbookViewId="0">
      <selection activeCell="G18" sqref="G18"/>
    </sheetView>
  </sheetViews>
  <sheetFormatPr defaultRowHeight="14.4" x14ac:dyDescent="0.3"/>
  <cols>
    <col min="3" max="3" width="10.109375" bestFit="1" customWidth="1"/>
    <col min="4" max="4" width="10" bestFit="1" customWidth="1"/>
  </cols>
  <sheetData>
    <row r="1" spans="1:11" x14ac:dyDescent="0.3">
      <c r="A1" t="s">
        <v>178</v>
      </c>
      <c r="B1" t="s">
        <v>47</v>
      </c>
      <c r="C1" t="s">
        <v>46</v>
      </c>
      <c r="D1" t="s">
        <v>179</v>
      </c>
      <c r="E1" t="s">
        <v>98</v>
      </c>
    </row>
    <row r="2" spans="1:11" x14ac:dyDescent="0.3">
      <c r="A2" s="96">
        <v>0</v>
      </c>
      <c r="B2" s="56">
        <v>18.453404239335878</v>
      </c>
      <c r="C2" s="56">
        <v>19.096881007313048</v>
      </c>
      <c r="D2" s="56">
        <f>B2-C2</f>
        <v>-0.64347676797716957</v>
      </c>
      <c r="E2" s="56">
        <f>AVERAGE(B2:C2)</f>
        <v>18.775142623324463</v>
      </c>
      <c r="K2" s="56"/>
    </row>
    <row r="3" spans="1:11" x14ac:dyDescent="0.3">
      <c r="A3" s="96">
        <v>1.01010101010101E-2</v>
      </c>
      <c r="B3" s="56">
        <v>18.453404239335878</v>
      </c>
      <c r="C3" s="56">
        <v>19.096881007313048</v>
      </c>
      <c r="D3" s="56">
        <f t="shared" ref="D3:D66" si="0">B3-C3</f>
        <v>-0.64347676797716957</v>
      </c>
      <c r="E3" s="56">
        <f t="shared" ref="E3:E66" si="1">AVERAGE(B3:C3)</f>
        <v>18.775142623324463</v>
      </c>
      <c r="K3" s="56"/>
    </row>
    <row r="4" spans="1:11" x14ac:dyDescent="0.3">
      <c r="A4" s="96">
        <v>2.02020202020202E-2</v>
      </c>
      <c r="B4" s="56">
        <v>10.561700002506562</v>
      </c>
      <c r="C4" s="56">
        <v>12.362443902445818</v>
      </c>
      <c r="D4" s="56">
        <f t="shared" si="0"/>
        <v>-1.8007438999392562</v>
      </c>
      <c r="E4" s="56">
        <f t="shared" si="1"/>
        <v>11.46207195247619</v>
      </c>
      <c r="K4" s="56"/>
    </row>
    <row r="5" spans="1:11" x14ac:dyDescent="0.3">
      <c r="A5" s="96">
        <v>3.03030303030303E-2</v>
      </c>
      <c r="B5" s="56">
        <v>11.235586897220838</v>
      </c>
      <c r="C5" s="56">
        <v>11.564840556760666</v>
      </c>
      <c r="D5" s="56">
        <f t="shared" si="0"/>
        <v>-0.32925365953982855</v>
      </c>
      <c r="E5" s="56">
        <f t="shared" si="1"/>
        <v>11.400213726990753</v>
      </c>
      <c r="K5" s="56"/>
    </row>
    <row r="6" spans="1:11" x14ac:dyDescent="0.3">
      <c r="A6" s="96">
        <v>4.0404040404040401E-2</v>
      </c>
      <c r="B6" s="56">
        <v>9.725630665630252</v>
      </c>
      <c r="C6" s="56">
        <v>11.200857370598454</v>
      </c>
      <c r="D6" s="56">
        <f t="shared" si="0"/>
        <v>-1.4752267049682022</v>
      </c>
      <c r="E6" s="56">
        <f t="shared" si="1"/>
        <v>10.463244018114352</v>
      </c>
    </row>
    <row r="7" spans="1:11" x14ac:dyDescent="0.3">
      <c r="A7" s="96">
        <v>5.0505050505050497E-2</v>
      </c>
      <c r="B7" s="56">
        <v>10.096990780812581</v>
      </c>
      <c r="C7" s="56">
        <v>10.326279736020878</v>
      </c>
      <c r="D7" s="56">
        <f t="shared" si="0"/>
        <v>-0.22928895520829684</v>
      </c>
      <c r="E7" s="56">
        <f t="shared" si="1"/>
        <v>10.211635258416729</v>
      </c>
    </row>
    <row r="8" spans="1:11" x14ac:dyDescent="0.3">
      <c r="A8" s="96">
        <v>6.0606060606060601E-2</v>
      </c>
      <c r="B8" s="56">
        <v>9.605802957990381</v>
      </c>
      <c r="C8" s="56">
        <v>10.570605357518142</v>
      </c>
      <c r="D8" s="56">
        <f t="shared" si="0"/>
        <v>-0.96480239952776081</v>
      </c>
      <c r="E8" s="56">
        <f t="shared" si="1"/>
        <v>10.088204157754262</v>
      </c>
    </row>
    <row r="9" spans="1:11" x14ac:dyDescent="0.3">
      <c r="A9" s="96">
        <v>7.0707070707070704E-2</v>
      </c>
      <c r="B9" s="56">
        <v>9.7668384781854964</v>
      </c>
      <c r="C9" s="56">
        <v>10.689466796974349</v>
      </c>
      <c r="D9" s="56">
        <f t="shared" si="0"/>
        <v>-0.92262831878885265</v>
      </c>
      <c r="E9" s="56">
        <f t="shared" si="1"/>
        <v>10.228152637579923</v>
      </c>
    </row>
    <row r="10" spans="1:11" x14ac:dyDescent="0.3">
      <c r="A10" s="96">
        <v>8.0808080808080801E-2</v>
      </c>
      <c r="B10" s="56">
        <v>9.8193153548224021</v>
      </c>
      <c r="C10" s="56">
        <v>12.287318866038584</v>
      </c>
      <c r="D10" s="56">
        <f t="shared" si="0"/>
        <v>-2.4680035112161818</v>
      </c>
      <c r="E10" s="56">
        <f t="shared" si="1"/>
        <v>11.053317110430493</v>
      </c>
    </row>
    <row r="11" spans="1:11" x14ac:dyDescent="0.3">
      <c r="A11" s="96">
        <v>9.0909090909090898E-2</v>
      </c>
      <c r="B11" s="56">
        <v>9.8689606090467059</v>
      </c>
      <c r="C11" s="56">
        <v>10.568537861820529</v>
      </c>
      <c r="D11" s="56">
        <f t="shared" si="0"/>
        <v>-0.69957725277382288</v>
      </c>
      <c r="E11" s="56">
        <f t="shared" si="1"/>
        <v>10.218749235433616</v>
      </c>
    </row>
    <row r="12" spans="1:11" x14ac:dyDescent="0.3">
      <c r="A12" s="96">
        <v>0.10101010101010099</v>
      </c>
      <c r="B12" s="56">
        <v>9.6410547450093027</v>
      </c>
      <c r="C12" s="56">
        <v>9.808057494094367</v>
      </c>
      <c r="D12" s="56">
        <f t="shared" si="0"/>
        <v>-0.16700274908506429</v>
      </c>
      <c r="E12" s="56">
        <f t="shared" si="1"/>
        <v>9.7245561195518349</v>
      </c>
    </row>
    <row r="13" spans="1:11" x14ac:dyDescent="0.3">
      <c r="A13" s="96">
        <v>0.11111111111111099</v>
      </c>
      <c r="B13" s="56">
        <v>9.6282349593461358</v>
      </c>
      <c r="C13" s="56">
        <v>10.120623686777574</v>
      </c>
      <c r="D13" s="56">
        <f t="shared" si="0"/>
        <v>-0.4923887274314378</v>
      </c>
      <c r="E13" s="56">
        <f t="shared" si="1"/>
        <v>9.8744293230618538</v>
      </c>
    </row>
    <row r="14" spans="1:11" x14ac:dyDescent="0.3">
      <c r="A14" s="96">
        <v>0.12121212121212099</v>
      </c>
      <c r="B14" s="56">
        <v>9.5727929285554403</v>
      </c>
      <c r="C14" s="56">
        <v>10.230644587812</v>
      </c>
      <c r="D14" s="56">
        <f t="shared" si="0"/>
        <v>-0.65785165925655953</v>
      </c>
      <c r="E14" s="56">
        <f t="shared" si="1"/>
        <v>9.9017187581837192</v>
      </c>
    </row>
    <row r="15" spans="1:11" x14ac:dyDescent="0.3">
      <c r="A15" s="96">
        <v>0.13131313131313099</v>
      </c>
      <c r="B15" s="56">
        <v>9.7011545887446893</v>
      </c>
      <c r="C15" s="56">
        <v>10.493148301237328</v>
      </c>
      <c r="D15" s="56">
        <f t="shared" si="0"/>
        <v>-0.79199371249263883</v>
      </c>
      <c r="E15" s="56">
        <f t="shared" si="1"/>
        <v>10.09715144499101</v>
      </c>
    </row>
    <row r="16" spans="1:11" x14ac:dyDescent="0.3">
      <c r="A16" s="96">
        <v>0.14141414141414099</v>
      </c>
      <c r="B16" s="56">
        <v>9.7132416718892589</v>
      </c>
      <c r="C16" s="56">
        <v>10.105660998172587</v>
      </c>
      <c r="D16" s="56">
        <f t="shared" si="0"/>
        <v>-0.39241932628332776</v>
      </c>
      <c r="E16" s="56">
        <f t="shared" si="1"/>
        <v>9.9094513350309228</v>
      </c>
    </row>
    <row r="17" spans="1:9" x14ac:dyDescent="0.3">
      <c r="A17" s="96">
        <v>0.15151515151515199</v>
      </c>
      <c r="B17" s="56">
        <v>9.9953855827425571</v>
      </c>
      <c r="C17" s="56">
        <v>10.498313736371735</v>
      </c>
      <c r="D17" s="56">
        <f t="shared" si="0"/>
        <v>-0.50292815362917764</v>
      </c>
      <c r="E17" s="56">
        <f t="shared" si="1"/>
        <v>10.246849659557146</v>
      </c>
    </row>
    <row r="18" spans="1:9" x14ac:dyDescent="0.3">
      <c r="A18" s="96">
        <v>0.16161616161616199</v>
      </c>
      <c r="B18" s="56">
        <v>9.6761742932075983</v>
      </c>
      <c r="C18" s="56">
        <v>10.918705753837818</v>
      </c>
      <c r="D18" s="56">
        <f t="shared" si="0"/>
        <v>-1.2425314606302198</v>
      </c>
      <c r="E18" s="56">
        <f t="shared" si="1"/>
        <v>10.297440023522707</v>
      </c>
    </row>
    <row r="19" spans="1:9" x14ac:dyDescent="0.3">
      <c r="A19" s="96">
        <v>0.17171717171717199</v>
      </c>
      <c r="B19" s="56">
        <v>9.3105736171287745</v>
      </c>
      <c r="C19" s="56">
        <v>10.915831584065861</v>
      </c>
      <c r="D19" s="56">
        <f t="shared" si="0"/>
        <v>-1.6052579669370868</v>
      </c>
      <c r="E19" s="56">
        <f t="shared" si="1"/>
        <v>10.113202600597319</v>
      </c>
      <c r="G19">
        <v>0</v>
      </c>
      <c r="H19">
        <v>-10.44</v>
      </c>
      <c r="I19" t="s">
        <v>182</v>
      </c>
    </row>
    <row r="20" spans="1:9" x14ac:dyDescent="0.3">
      <c r="A20" s="96">
        <v>0.18181818181818199</v>
      </c>
      <c r="B20" s="56">
        <v>9.6035443236742353</v>
      </c>
      <c r="C20" s="56">
        <v>10.58982620788615</v>
      </c>
      <c r="D20" s="56">
        <f t="shared" si="0"/>
        <v>-0.98628188421191432</v>
      </c>
      <c r="E20" s="56">
        <f t="shared" si="1"/>
        <v>10.096685265780192</v>
      </c>
      <c r="G20">
        <v>40</v>
      </c>
      <c r="H20">
        <v>-10.44</v>
      </c>
    </row>
    <row r="21" spans="1:9" x14ac:dyDescent="0.3">
      <c r="A21" s="96">
        <v>0.19191919191919199</v>
      </c>
      <c r="B21" s="56">
        <v>9.5607028793766311</v>
      </c>
      <c r="C21" s="56">
        <v>9.5879432956023791</v>
      </c>
      <c r="D21" s="56">
        <f t="shared" si="0"/>
        <v>-2.7240416225748021E-2</v>
      </c>
      <c r="E21" s="56">
        <f t="shared" si="1"/>
        <v>9.5743230874895051</v>
      </c>
      <c r="G21">
        <v>0</v>
      </c>
      <c r="H21">
        <v>6.08</v>
      </c>
      <c r="I21" t="s">
        <v>183</v>
      </c>
    </row>
    <row r="22" spans="1:9" x14ac:dyDescent="0.3">
      <c r="A22" s="96">
        <v>0.20202020202020199</v>
      </c>
      <c r="B22" s="56">
        <v>9.7086023108146176</v>
      </c>
      <c r="C22" s="56">
        <v>11.076411279743906</v>
      </c>
      <c r="D22" s="56">
        <f t="shared" si="0"/>
        <v>-1.3678089689292889</v>
      </c>
      <c r="E22" s="56">
        <f t="shared" si="1"/>
        <v>10.392506795279262</v>
      </c>
      <c r="G22">
        <v>40</v>
      </c>
      <c r="H22">
        <v>6.08</v>
      </c>
    </row>
    <row r="23" spans="1:9" x14ac:dyDescent="0.3">
      <c r="A23" s="96">
        <v>0.21212121212121199</v>
      </c>
      <c r="B23" s="56">
        <v>9.5589630277402122</v>
      </c>
      <c r="C23" s="56">
        <v>9.9052571985235911</v>
      </c>
      <c r="D23" s="56">
        <f t="shared" si="0"/>
        <v>-0.34629417078337887</v>
      </c>
      <c r="E23" s="56">
        <f t="shared" si="1"/>
        <v>9.7321101131319026</v>
      </c>
      <c r="G23">
        <v>0</v>
      </c>
      <c r="H23">
        <v>-2.1800000000000002</v>
      </c>
      <c r="I23" t="s">
        <v>180</v>
      </c>
    </row>
    <row r="24" spans="1:9" x14ac:dyDescent="0.3">
      <c r="A24" s="96">
        <v>0.22222222222222199</v>
      </c>
      <c r="B24" s="56">
        <v>9.8100467923103256</v>
      </c>
      <c r="C24" s="56">
        <v>11.742943022169241</v>
      </c>
      <c r="D24" s="56">
        <f t="shared" si="0"/>
        <v>-1.9328962298589154</v>
      </c>
      <c r="E24" s="56">
        <f t="shared" si="1"/>
        <v>10.776494907239783</v>
      </c>
      <c r="G24">
        <v>40</v>
      </c>
      <c r="H24">
        <v>-2.1800000000000002</v>
      </c>
    </row>
    <row r="25" spans="1:9" x14ac:dyDescent="0.3">
      <c r="A25" s="96">
        <v>0.23232323232323199</v>
      </c>
      <c r="B25" s="56">
        <v>9.6903913995574591</v>
      </c>
      <c r="C25" s="56">
        <v>10.726584190646458</v>
      </c>
      <c r="D25" s="56">
        <f t="shared" si="0"/>
        <v>-1.0361927910889985</v>
      </c>
      <c r="E25" s="56">
        <f t="shared" si="1"/>
        <v>10.208487795101959</v>
      </c>
    </row>
    <row r="26" spans="1:9" x14ac:dyDescent="0.3">
      <c r="A26" s="96">
        <v>0.24242424242424199</v>
      </c>
      <c r="B26" s="56">
        <v>9.7615862652814176</v>
      </c>
      <c r="C26" s="56">
        <v>10.29690956594485</v>
      </c>
      <c r="D26" s="56">
        <f t="shared" si="0"/>
        <v>-0.53532330066343192</v>
      </c>
      <c r="E26" s="56">
        <f t="shared" si="1"/>
        <v>10.029247915613134</v>
      </c>
    </row>
    <row r="27" spans="1:9" x14ac:dyDescent="0.3">
      <c r="A27" s="96">
        <v>0.25252525252525299</v>
      </c>
      <c r="B27" s="56">
        <v>9.6456231970865627</v>
      </c>
      <c r="C27" s="56">
        <v>10.473627871660705</v>
      </c>
      <c r="D27" s="56">
        <f t="shared" si="0"/>
        <v>-0.82800467457414229</v>
      </c>
      <c r="E27" s="56">
        <f t="shared" si="1"/>
        <v>10.059625534373634</v>
      </c>
    </row>
    <row r="28" spans="1:9" x14ac:dyDescent="0.3">
      <c r="A28" s="96">
        <v>0.26262626262626299</v>
      </c>
      <c r="B28" s="56">
        <v>9.3538716285064201</v>
      </c>
      <c r="C28" s="56">
        <v>10.110214888627509</v>
      </c>
      <c r="D28" s="56">
        <f t="shared" si="0"/>
        <v>-0.75634326012108843</v>
      </c>
      <c r="E28" s="56">
        <f t="shared" si="1"/>
        <v>9.7320432585669643</v>
      </c>
    </row>
    <row r="29" spans="1:9" x14ac:dyDescent="0.3">
      <c r="A29" s="96">
        <v>0.27272727272727298</v>
      </c>
      <c r="B29" s="56">
        <v>9.4916971835672452</v>
      </c>
      <c r="C29" s="56">
        <v>11.721375395177484</v>
      </c>
      <c r="D29" s="56">
        <f t="shared" si="0"/>
        <v>-2.2296782116102385</v>
      </c>
      <c r="E29" s="56">
        <f t="shared" si="1"/>
        <v>10.606536289372364</v>
      </c>
    </row>
    <row r="30" spans="1:9" x14ac:dyDescent="0.3">
      <c r="A30" s="96">
        <v>0.28282828282828298</v>
      </c>
      <c r="B30" s="56">
        <v>9.0561577635364294</v>
      </c>
      <c r="C30" s="56">
        <v>10.205197067924503</v>
      </c>
      <c r="D30" s="56">
        <f t="shared" si="0"/>
        <v>-1.149039304388074</v>
      </c>
      <c r="E30" s="56">
        <f t="shared" si="1"/>
        <v>9.6306774157304673</v>
      </c>
    </row>
    <row r="31" spans="1:9" x14ac:dyDescent="0.3">
      <c r="A31" s="96">
        <v>0.29292929292929298</v>
      </c>
      <c r="B31" s="56">
        <v>8.8700706735388728</v>
      </c>
      <c r="C31" s="56">
        <v>10.627553862361534</v>
      </c>
      <c r="D31" s="56">
        <f t="shared" si="0"/>
        <v>-1.7574831888226612</v>
      </c>
      <c r="E31" s="56">
        <f t="shared" si="1"/>
        <v>9.7488122679502034</v>
      </c>
    </row>
    <row r="32" spans="1:9" x14ac:dyDescent="0.3">
      <c r="A32" s="96">
        <v>0.30303030303030298</v>
      </c>
      <c r="B32" s="56">
        <v>9.6720307583538734</v>
      </c>
      <c r="C32" s="56">
        <v>11.18198521346145</v>
      </c>
      <c r="D32" s="56">
        <f t="shared" si="0"/>
        <v>-1.509954455107577</v>
      </c>
      <c r="E32" s="56">
        <f t="shared" si="1"/>
        <v>10.427007985907661</v>
      </c>
    </row>
    <row r="33" spans="1:5" x14ac:dyDescent="0.3">
      <c r="A33" s="96">
        <v>0.31313131313131298</v>
      </c>
      <c r="B33" s="56">
        <v>9.4973193115878694</v>
      </c>
      <c r="C33" s="56">
        <v>10.604933477219483</v>
      </c>
      <c r="D33" s="56">
        <f t="shared" si="0"/>
        <v>-1.1076141656316132</v>
      </c>
      <c r="E33" s="56">
        <f t="shared" si="1"/>
        <v>10.051126394403676</v>
      </c>
    </row>
    <row r="34" spans="1:5" x14ac:dyDescent="0.3">
      <c r="A34" s="96">
        <v>0.32323232323232298</v>
      </c>
      <c r="B34" s="56">
        <v>10.113707955189259</v>
      </c>
      <c r="C34" s="56">
        <v>10.375811790341253</v>
      </c>
      <c r="D34" s="56">
        <f t="shared" si="0"/>
        <v>-0.26210383515199354</v>
      </c>
      <c r="E34" s="56">
        <f t="shared" si="1"/>
        <v>10.244759872765256</v>
      </c>
    </row>
    <row r="35" spans="1:5" x14ac:dyDescent="0.3">
      <c r="A35" s="96">
        <v>0.33333333333333298</v>
      </c>
      <c r="B35" s="56">
        <v>10.070585270188968</v>
      </c>
      <c r="C35" s="56">
        <v>11.153823014927484</v>
      </c>
      <c r="D35" s="56">
        <f t="shared" si="0"/>
        <v>-1.0832377447385166</v>
      </c>
      <c r="E35" s="56">
        <f t="shared" si="1"/>
        <v>10.612204142558227</v>
      </c>
    </row>
    <row r="36" spans="1:5" x14ac:dyDescent="0.3">
      <c r="A36" s="96">
        <v>0.34343434343434298</v>
      </c>
      <c r="B36" s="56">
        <v>10.017296576616525</v>
      </c>
      <c r="C36" s="56">
        <v>10.67769768210786</v>
      </c>
      <c r="D36" s="56">
        <f t="shared" si="0"/>
        <v>-0.66040110549133502</v>
      </c>
      <c r="E36" s="56">
        <f t="shared" si="1"/>
        <v>10.347497129362193</v>
      </c>
    </row>
    <row r="37" spans="1:5" x14ac:dyDescent="0.3">
      <c r="A37" s="96">
        <v>0.35353535353535398</v>
      </c>
      <c r="B37" s="56">
        <v>9.9503378211151627</v>
      </c>
      <c r="C37" s="56">
        <v>10.285354949960256</v>
      </c>
      <c r="D37" s="56">
        <f t="shared" si="0"/>
        <v>-0.33501712884509338</v>
      </c>
      <c r="E37" s="56">
        <f t="shared" si="1"/>
        <v>10.11784638553771</v>
      </c>
    </row>
    <row r="38" spans="1:5" x14ac:dyDescent="0.3">
      <c r="A38" s="96">
        <v>0.36363636363636398</v>
      </c>
      <c r="B38" s="56">
        <v>9.45376900904526</v>
      </c>
      <c r="C38" s="56">
        <v>10.462036905112603</v>
      </c>
      <c r="D38" s="56">
        <f t="shared" si="0"/>
        <v>-1.008267896067343</v>
      </c>
      <c r="E38" s="56">
        <f t="shared" si="1"/>
        <v>9.9579029570789324</v>
      </c>
    </row>
    <row r="39" spans="1:5" x14ac:dyDescent="0.3">
      <c r="A39" s="96">
        <v>0.37373737373737398</v>
      </c>
      <c r="B39" s="56">
        <v>9.7683274017086354</v>
      </c>
      <c r="C39" s="56">
        <v>11.430028657077983</v>
      </c>
      <c r="D39" s="56">
        <f t="shared" si="0"/>
        <v>-1.6617012553693478</v>
      </c>
      <c r="E39" s="56">
        <f t="shared" si="1"/>
        <v>10.599178029393309</v>
      </c>
    </row>
    <row r="40" spans="1:5" x14ac:dyDescent="0.3">
      <c r="A40" s="96">
        <v>0.38383838383838398</v>
      </c>
      <c r="B40" s="56">
        <v>10.003887698330557</v>
      </c>
      <c r="C40" s="56">
        <v>10.788396766655255</v>
      </c>
      <c r="D40" s="56">
        <f t="shared" si="0"/>
        <v>-0.78450906832469869</v>
      </c>
      <c r="E40" s="56">
        <f t="shared" si="1"/>
        <v>10.396142232492906</v>
      </c>
    </row>
    <row r="41" spans="1:5" x14ac:dyDescent="0.3">
      <c r="A41" s="96">
        <v>0.39393939393939398</v>
      </c>
      <c r="B41" s="56">
        <v>9.9394444713404866</v>
      </c>
      <c r="C41" s="56">
        <v>11.926180339144347</v>
      </c>
      <c r="D41" s="56">
        <f t="shared" si="0"/>
        <v>-1.9867358678038602</v>
      </c>
      <c r="E41" s="56">
        <f t="shared" si="1"/>
        <v>10.932812405242416</v>
      </c>
    </row>
    <row r="42" spans="1:5" x14ac:dyDescent="0.3">
      <c r="A42" s="96">
        <v>0.40404040404040398</v>
      </c>
      <c r="B42" s="56">
        <v>11.129555183556166</v>
      </c>
      <c r="C42" s="56">
        <v>13.951898411415938</v>
      </c>
      <c r="D42" s="56">
        <f t="shared" si="0"/>
        <v>-2.822343227859772</v>
      </c>
      <c r="E42" s="56">
        <f t="shared" si="1"/>
        <v>12.540726797486052</v>
      </c>
    </row>
    <row r="43" spans="1:5" x14ac:dyDescent="0.3">
      <c r="A43" s="96">
        <v>0.41414141414141398</v>
      </c>
      <c r="B43" s="56">
        <v>11.192186517443961</v>
      </c>
      <c r="C43" s="56">
        <v>10.731668425216563</v>
      </c>
      <c r="D43" s="56">
        <f t="shared" si="0"/>
        <v>0.4605180922273977</v>
      </c>
      <c r="E43" s="56">
        <f t="shared" si="1"/>
        <v>10.961927471330263</v>
      </c>
    </row>
    <row r="44" spans="1:5" x14ac:dyDescent="0.3">
      <c r="A44" s="96">
        <v>0.42424242424242398</v>
      </c>
      <c r="B44" s="56">
        <v>9.7134561188634603</v>
      </c>
      <c r="C44" s="56">
        <v>14.309264478944923</v>
      </c>
      <c r="D44" s="56">
        <f t="shared" si="0"/>
        <v>-4.5958083600814632</v>
      </c>
      <c r="E44" s="56">
        <f t="shared" si="1"/>
        <v>12.011360298904192</v>
      </c>
    </row>
    <row r="45" spans="1:5" x14ac:dyDescent="0.3">
      <c r="A45" s="96">
        <v>0.43434343434343398</v>
      </c>
      <c r="B45" s="56">
        <v>10.755120557084355</v>
      </c>
      <c r="C45" s="56">
        <v>10.684480324922163</v>
      </c>
      <c r="D45" s="56">
        <f t="shared" si="0"/>
        <v>7.0640232162192618E-2</v>
      </c>
      <c r="E45" s="56">
        <f t="shared" si="1"/>
        <v>10.719800441003258</v>
      </c>
    </row>
    <row r="46" spans="1:5" x14ac:dyDescent="0.3">
      <c r="A46" s="96">
        <v>0.44444444444444398</v>
      </c>
      <c r="B46" s="56">
        <v>10.339326890514881</v>
      </c>
      <c r="C46" s="56">
        <v>11.582124280984621</v>
      </c>
      <c r="D46" s="56">
        <f t="shared" si="0"/>
        <v>-1.2427973904697396</v>
      </c>
      <c r="E46" s="56">
        <f t="shared" si="1"/>
        <v>10.960725585749751</v>
      </c>
    </row>
    <row r="47" spans="1:5" x14ac:dyDescent="0.3">
      <c r="A47" s="96">
        <v>0.45454545454545497</v>
      </c>
      <c r="B47" s="56">
        <v>10.429024057276091</v>
      </c>
      <c r="C47" s="56">
        <v>12.403524189898448</v>
      </c>
      <c r="D47" s="56">
        <f t="shared" si="0"/>
        <v>-1.9745001326223566</v>
      </c>
      <c r="E47" s="56">
        <f t="shared" si="1"/>
        <v>11.41627412358727</v>
      </c>
    </row>
    <row r="48" spans="1:5" x14ac:dyDescent="0.3">
      <c r="A48" s="96">
        <v>0.46464646464646497</v>
      </c>
      <c r="B48" s="56">
        <v>9.9811055094655021</v>
      </c>
      <c r="C48" s="56">
        <v>15.299751986098117</v>
      </c>
      <c r="D48" s="56">
        <f t="shared" si="0"/>
        <v>-5.3186464766326154</v>
      </c>
      <c r="E48" s="56">
        <f t="shared" si="1"/>
        <v>12.64042874778181</v>
      </c>
    </row>
    <row r="49" spans="1:5" x14ac:dyDescent="0.3">
      <c r="A49" s="96">
        <v>0.47474747474747497</v>
      </c>
      <c r="B49" s="56">
        <v>13.969366832624127</v>
      </c>
      <c r="C49" s="56">
        <v>14.900982250888381</v>
      </c>
      <c r="D49" s="56">
        <f t="shared" si="0"/>
        <v>-0.9316154182642542</v>
      </c>
      <c r="E49" s="56">
        <f t="shared" si="1"/>
        <v>14.435174541756254</v>
      </c>
    </row>
    <row r="50" spans="1:5" x14ac:dyDescent="0.3">
      <c r="A50" s="96">
        <v>0.48484848484848497</v>
      </c>
      <c r="B50" s="56">
        <v>16.500716666154762</v>
      </c>
      <c r="C50" s="56">
        <v>21.765240826911249</v>
      </c>
      <c r="D50" s="56">
        <f t="shared" si="0"/>
        <v>-5.264524160756487</v>
      </c>
      <c r="E50" s="56">
        <f t="shared" si="1"/>
        <v>19.132978746533006</v>
      </c>
    </row>
    <row r="51" spans="1:5" x14ac:dyDescent="0.3">
      <c r="A51" s="96">
        <v>0.49494949494949497</v>
      </c>
      <c r="B51" s="56">
        <v>17.880567946093219</v>
      </c>
      <c r="C51" s="56">
        <v>23.363596359934366</v>
      </c>
      <c r="D51" s="56">
        <f t="shared" si="0"/>
        <v>-5.4830284138411471</v>
      </c>
      <c r="E51" s="56">
        <f t="shared" si="1"/>
        <v>20.622082153013793</v>
      </c>
    </row>
    <row r="52" spans="1:5" x14ac:dyDescent="0.3">
      <c r="A52" s="96">
        <v>0.50505050505050497</v>
      </c>
      <c r="B52" s="56">
        <v>32.097021621271928</v>
      </c>
      <c r="C52" s="56">
        <v>30.900417994639053</v>
      </c>
      <c r="D52" s="56">
        <f t="shared" si="0"/>
        <v>1.196603626632875</v>
      </c>
      <c r="E52" s="56">
        <f t="shared" si="1"/>
        <v>31.498719807955489</v>
      </c>
    </row>
    <row r="53" spans="1:5" x14ac:dyDescent="0.3">
      <c r="A53" s="96">
        <v>0.51515151515151503</v>
      </c>
      <c r="B53" s="56">
        <v>32.514247779685277</v>
      </c>
      <c r="C53" s="56">
        <v>36.531659186215101</v>
      </c>
      <c r="D53" s="56">
        <f t="shared" si="0"/>
        <v>-4.0174114065298241</v>
      </c>
      <c r="E53" s="56">
        <f t="shared" si="1"/>
        <v>34.522953482950186</v>
      </c>
    </row>
    <row r="54" spans="1:5" x14ac:dyDescent="0.3">
      <c r="A54" s="96">
        <v>0.52525252525252497</v>
      </c>
      <c r="B54" s="56">
        <v>19.05676255359127</v>
      </c>
      <c r="C54" s="56">
        <v>34.355120847760887</v>
      </c>
      <c r="D54" s="56">
        <f t="shared" si="0"/>
        <v>-15.298358294169617</v>
      </c>
      <c r="E54" s="56">
        <f t="shared" si="1"/>
        <v>26.705941700676078</v>
      </c>
    </row>
    <row r="55" spans="1:5" x14ac:dyDescent="0.3">
      <c r="A55" s="96">
        <v>0.53535353535353503</v>
      </c>
      <c r="B55" s="56">
        <v>11.359667769900419</v>
      </c>
      <c r="C55" s="56">
        <v>24.002832421198733</v>
      </c>
      <c r="D55" s="56">
        <f t="shared" si="0"/>
        <v>-12.643164651298314</v>
      </c>
      <c r="E55" s="56">
        <f t="shared" si="1"/>
        <v>17.681250095549576</v>
      </c>
    </row>
    <row r="56" spans="1:5" x14ac:dyDescent="0.3">
      <c r="A56" s="96">
        <v>0.54545454545454497</v>
      </c>
      <c r="B56" s="56">
        <v>10.8754496912763</v>
      </c>
      <c r="C56" s="56">
        <v>26.776179730211251</v>
      </c>
      <c r="D56" s="56">
        <f t="shared" si="0"/>
        <v>-15.900730038934951</v>
      </c>
      <c r="E56" s="56">
        <f t="shared" si="1"/>
        <v>18.825814710743774</v>
      </c>
    </row>
    <row r="57" spans="1:5" x14ac:dyDescent="0.3">
      <c r="A57" s="96">
        <v>0.55555555555555602</v>
      </c>
      <c r="B57" s="56">
        <v>9.3970696068697972</v>
      </c>
      <c r="C57" s="56">
        <v>24.575534914478251</v>
      </c>
      <c r="D57" s="56">
        <f t="shared" si="0"/>
        <v>-15.178465307608453</v>
      </c>
      <c r="E57" s="56">
        <f t="shared" si="1"/>
        <v>16.986302260674023</v>
      </c>
    </row>
    <row r="58" spans="1:5" x14ac:dyDescent="0.3">
      <c r="A58" s="96">
        <v>0.56565656565656597</v>
      </c>
      <c r="B58" s="56">
        <v>10.716324204569258</v>
      </c>
      <c r="C58" s="56">
        <v>16.524759555409322</v>
      </c>
      <c r="D58" s="56">
        <f t="shared" si="0"/>
        <v>-5.8084353508400639</v>
      </c>
      <c r="E58" s="56">
        <f t="shared" si="1"/>
        <v>13.62054187998929</v>
      </c>
    </row>
    <row r="59" spans="1:5" x14ac:dyDescent="0.3">
      <c r="A59" s="96">
        <v>0.57575757575757602</v>
      </c>
      <c r="B59" s="56">
        <v>12.095121076794641</v>
      </c>
      <c r="C59" s="56">
        <v>14.349122189599406</v>
      </c>
      <c r="D59" s="56">
        <f t="shared" si="0"/>
        <v>-2.2540011128047652</v>
      </c>
      <c r="E59" s="56">
        <f t="shared" si="1"/>
        <v>13.222121633197023</v>
      </c>
    </row>
    <row r="60" spans="1:5" x14ac:dyDescent="0.3">
      <c r="A60" s="96">
        <v>0.58585858585858597</v>
      </c>
      <c r="B60" s="56">
        <v>10.727269763504571</v>
      </c>
      <c r="C60" s="56">
        <v>13.900460057233593</v>
      </c>
      <c r="D60" s="56">
        <f t="shared" si="0"/>
        <v>-3.1731902937290215</v>
      </c>
      <c r="E60" s="56">
        <f t="shared" si="1"/>
        <v>12.313864910369082</v>
      </c>
    </row>
    <row r="61" spans="1:5" x14ac:dyDescent="0.3">
      <c r="A61" s="96">
        <v>0.59595959595959602</v>
      </c>
      <c r="B61" s="56">
        <v>12.999487516166852</v>
      </c>
      <c r="C61" s="56">
        <v>14.503024179900345</v>
      </c>
      <c r="D61" s="56">
        <f t="shared" si="0"/>
        <v>-1.5035366637334935</v>
      </c>
      <c r="E61" s="56">
        <f t="shared" si="1"/>
        <v>13.751255848033598</v>
      </c>
    </row>
    <row r="62" spans="1:5" x14ac:dyDescent="0.3">
      <c r="A62" s="96">
        <v>0.60606060606060597</v>
      </c>
      <c r="B62" s="56">
        <v>13.177176987776175</v>
      </c>
      <c r="C62" s="56">
        <v>16.717444679423235</v>
      </c>
      <c r="D62" s="56">
        <f t="shared" si="0"/>
        <v>-3.5402676916470597</v>
      </c>
      <c r="E62" s="56">
        <f t="shared" si="1"/>
        <v>14.947310833599705</v>
      </c>
    </row>
    <row r="63" spans="1:5" x14ac:dyDescent="0.3">
      <c r="A63" s="96">
        <v>0.61616161616161602</v>
      </c>
      <c r="B63" s="56">
        <v>13.305859920116935</v>
      </c>
      <c r="C63" s="56">
        <v>16.336570439713427</v>
      </c>
      <c r="D63" s="56">
        <f t="shared" si="0"/>
        <v>-3.0307105195964912</v>
      </c>
      <c r="E63" s="56">
        <f t="shared" si="1"/>
        <v>14.821215179915182</v>
      </c>
    </row>
    <row r="64" spans="1:5" x14ac:dyDescent="0.3">
      <c r="A64" s="96">
        <v>0.62626262626262597</v>
      </c>
      <c r="B64" s="56">
        <v>12.198291082012791</v>
      </c>
      <c r="C64" s="56">
        <v>13.060702363412034</v>
      </c>
      <c r="D64" s="56">
        <f t="shared" si="0"/>
        <v>-0.86241128139924328</v>
      </c>
      <c r="E64" s="56">
        <f t="shared" si="1"/>
        <v>12.629496722712412</v>
      </c>
    </row>
    <row r="65" spans="1:5" x14ac:dyDescent="0.3">
      <c r="A65" s="96">
        <v>0.63636363636363602</v>
      </c>
      <c r="B65" s="56">
        <v>10.621430737242711</v>
      </c>
      <c r="C65" s="56">
        <v>13.340808438238758</v>
      </c>
      <c r="D65" s="56">
        <f t="shared" si="0"/>
        <v>-2.7193777009960467</v>
      </c>
      <c r="E65" s="56">
        <f t="shared" si="1"/>
        <v>11.981119587740736</v>
      </c>
    </row>
    <row r="66" spans="1:5" x14ac:dyDescent="0.3">
      <c r="A66" s="96">
        <v>0.64646464646464696</v>
      </c>
      <c r="B66" s="56">
        <v>11.026025916460645</v>
      </c>
      <c r="C66" s="56">
        <v>12.785854321677382</v>
      </c>
      <c r="D66" s="56">
        <f t="shared" si="0"/>
        <v>-1.7598284052167372</v>
      </c>
      <c r="E66" s="56">
        <f t="shared" si="1"/>
        <v>11.905940119069014</v>
      </c>
    </row>
    <row r="67" spans="1:5" x14ac:dyDescent="0.3">
      <c r="A67" s="96">
        <v>0.65656565656565702</v>
      </c>
      <c r="B67" s="56">
        <v>9.7466015726778767</v>
      </c>
      <c r="C67" s="56">
        <v>10.942250074230188</v>
      </c>
      <c r="D67" s="56">
        <f t="shared" ref="D67:D101" si="2">B67-C67</f>
        <v>-1.1956485015523111</v>
      </c>
      <c r="E67" s="56">
        <f t="shared" ref="E67:E101" si="3">AVERAGE(B67:C67)</f>
        <v>10.344425823454031</v>
      </c>
    </row>
    <row r="68" spans="1:5" x14ac:dyDescent="0.3">
      <c r="A68" s="96">
        <v>0.66666666666666696</v>
      </c>
      <c r="B68" s="56">
        <v>12.936157170984703</v>
      </c>
      <c r="C68" s="56">
        <v>13.547089338044197</v>
      </c>
      <c r="D68" s="56">
        <f t="shared" si="2"/>
        <v>-0.61093216705949338</v>
      </c>
      <c r="E68" s="56">
        <f t="shared" si="3"/>
        <v>13.241623254514451</v>
      </c>
    </row>
    <row r="69" spans="1:5" x14ac:dyDescent="0.3">
      <c r="A69" s="96">
        <v>0.67676767676767702</v>
      </c>
      <c r="B69" s="56">
        <v>15.294209117207481</v>
      </c>
      <c r="C69" s="56">
        <v>14.53123251242444</v>
      </c>
      <c r="D69" s="56">
        <f t="shared" si="2"/>
        <v>0.76297660478304152</v>
      </c>
      <c r="E69" s="56">
        <f t="shared" si="3"/>
        <v>14.912720814815961</v>
      </c>
    </row>
    <row r="70" spans="1:5" x14ac:dyDescent="0.3">
      <c r="A70" s="96">
        <v>0.68686868686868696</v>
      </c>
      <c r="B70" s="56">
        <v>10.243920305623586</v>
      </c>
      <c r="C70" s="56">
        <v>13.759082389580731</v>
      </c>
      <c r="D70" s="56">
        <f t="shared" si="2"/>
        <v>-3.5151620839571454</v>
      </c>
      <c r="E70" s="56">
        <f t="shared" si="3"/>
        <v>12.001501347602158</v>
      </c>
    </row>
    <row r="71" spans="1:5" x14ac:dyDescent="0.3">
      <c r="A71" s="96">
        <v>0.69696969696969702</v>
      </c>
      <c r="B71" s="56">
        <v>10.112853514163385</v>
      </c>
      <c r="C71" s="56">
        <v>13.300160089219716</v>
      </c>
      <c r="D71" s="56">
        <f t="shared" si="2"/>
        <v>-3.187306575056331</v>
      </c>
      <c r="E71" s="56">
        <f t="shared" si="3"/>
        <v>11.70650680169155</v>
      </c>
    </row>
    <row r="72" spans="1:5" x14ac:dyDescent="0.3">
      <c r="A72" s="96">
        <v>0.70707070707070696</v>
      </c>
      <c r="B72" s="56">
        <v>12.967463439715189</v>
      </c>
      <c r="C72" s="56">
        <v>14.027872713005868</v>
      </c>
      <c r="D72" s="56">
        <f t="shared" si="2"/>
        <v>-1.0604092732906789</v>
      </c>
      <c r="E72" s="56">
        <f t="shared" si="3"/>
        <v>13.497668076360529</v>
      </c>
    </row>
    <row r="73" spans="1:5" x14ac:dyDescent="0.3">
      <c r="A73" s="96">
        <v>0.71717171717171702</v>
      </c>
      <c r="B73" s="56">
        <v>12.698675402002959</v>
      </c>
      <c r="C73" s="56">
        <v>14.761667955269258</v>
      </c>
      <c r="D73" s="56">
        <f t="shared" si="2"/>
        <v>-2.0629925532662998</v>
      </c>
      <c r="E73" s="56">
        <f t="shared" si="3"/>
        <v>13.730171678636108</v>
      </c>
    </row>
    <row r="74" spans="1:5" x14ac:dyDescent="0.3">
      <c r="A74" s="96">
        <v>0.72727272727272696</v>
      </c>
      <c r="B74" s="56">
        <v>10.811639948398986</v>
      </c>
      <c r="C74" s="56">
        <v>13.391022251118438</v>
      </c>
      <c r="D74" s="56">
        <f t="shared" si="2"/>
        <v>-2.579382302719452</v>
      </c>
      <c r="E74" s="56">
        <f t="shared" si="3"/>
        <v>12.101331099758712</v>
      </c>
    </row>
    <row r="75" spans="1:5" x14ac:dyDescent="0.3">
      <c r="A75" s="96">
        <v>0.73737373737373701</v>
      </c>
      <c r="B75" s="56">
        <v>14.919896769247242</v>
      </c>
      <c r="C75" s="56">
        <v>12.222467841059677</v>
      </c>
      <c r="D75" s="56">
        <f t="shared" si="2"/>
        <v>2.6974289281875645</v>
      </c>
      <c r="E75" s="56">
        <f t="shared" si="3"/>
        <v>13.57118230515346</v>
      </c>
    </row>
    <row r="76" spans="1:5" x14ac:dyDescent="0.3">
      <c r="A76" s="96">
        <v>0.74747474747474796</v>
      </c>
      <c r="B76" s="56">
        <v>14.268606171749308</v>
      </c>
      <c r="C76" s="56">
        <v>15.367419576953068</v>
      </c>
      <c r="D76" s="56">
        <f t="shared" si="2"/>
        <v>-1.0988134052037601</v>
      </c>
      <c r="E76" s="56">
        <f t="shared" si="3"/>
        <v>14.818012874351188</v>
      </c>
    </row>
    <row r="77" spans="1:5" x14ac:dyDescent="0.3">
      <c r="A77" s="96">
        <v>0.75757575757575801</v>
      </c>
      <c r="B77" s="56">
        <v>12.594391412981427</v>
      </c>
      <c r="C77" s="56">
        <v>13.5582676512366</v>
      </c>
      <c r="D77" s="56">
        <f t="shared" si="2"/>
        <v>-0.96387623825517288</v>
      </c>
      <c r="E77" s="56">
        <f t="shared" si="3"/>
        <v>13.076329532109014</v>
      </c>
    </row>
    <row r="78" spans="1:5" x14ac:dyDescent="0.3">
      <c r="A78" s="96">
        <v>0.76767676767676796</v>
      </c>
      <c r="B78" s="56">
        <v>10.085057005943519</v>
      </c>
      <c r="C78" s="56">
        <v>9.3562174917537906</v>
      </c>
      <c r="D78" s="56">
        <f t="shared" si="2"/>
        <v>0.72883951418972792</v>
      </c>
      <c r="E78" s="56">
        <f t="shared" si="3"/>
        <v>9.7206372488486537</v>
      </c>
    </row>
    <row r="79" spans="1:5" x14ac:dyDescent="0.3">
      <c r="A79" s="96">
        <v>0.77777777777777801</v>
      </c>
      <c r="B79" s="56">
        <v>11.19945183823493</v>
      </c>
      <c r="C79" s="56">
        <v>9.3910254215590712</v>
      </c>
      <c r="D79" s="56">
        <f t="shared" si="2"/>
        <v>1.808426416675859</v>
      </c>
      <c r="E79" s="56">
        <f t="shared" si="3"/>
        <v>10.295238629897</v>
      </c>
    </row>
    <row r="80" spans="1:5" x14ac:dyDescent="0.3">
      <c r="A80" s="96">
        <v>0.78787878787878796</v>
      </c>
      <c r="B80" s="56">
        <v>11.927283533571856</v>
      </c>
      <c r="C80" s="56">
        <v>10.319394639414293</v>
      </c>
      <c r="D80" s="56">
        <f t="shared" si="2"/>
        <v>1.6078888941575631</v>
      </c>
      <c r="E80" s="56">
        <f t="shared" si="3"/>
        <v>11.123339086493075</v>
      </c>
    </row>
    <row r="81" spans="1:5" x14ac:dyDescent="0.3">
      <c r="A81" s="96">
        <v>0.79797979797979801</v>
      </c>
      <c r="B81" s="56">
        <v>11.466056700635757</v>
      </c>
      <c r="C81" s="56">
        <v>10.844527607168766</v>
      </c>
      <c r="D81" s="56">
        <f t="shared" si="2"/>
        <v>0.62152909346699126</v>
      </c>
      <c r="E81" s="56">
        <f t="shared" si="3"/>
        <v>11.155292153902263</v>
      </c>
    </row>
    <row r="82" spans="1:5" x14ac:dyDescent="0.3">
      <c r="A82" s="96">
        <v>0.80808080808080796</v>
      </c>
      <c r="B82" s="56">
        <v>11.8753419470924</v>
      </c>
      <c r="C82" s="56">
        <v>13.408913756779832</v>
      </c>
      <c r="D82" s="56">
        <f t="shared" si="2"/>
        <v>-1.533571809687432</v>
      </c>
      <c r="E82" s="56">
        <f t="shared" si="3"/>
        <v>12.642127851936117</v>
      </c>
    </row>
    <row r="83" spans="1:5" x14ac:dyDescent="0.3">
      <c r="A83" s="96">
        <v>0.81818181818181801</v>
      </c>
      <c r="B83" s="56">
        <v>8.5944463150793204</v>
      </c>
      <c r="C83" s="56">
        <v>13.606725797272041</v>
      </c>
      <c r="D83" s="56">
        <f t="shared" si="2"/>
        <v>-5.0122794821927208</v>
      </c>
      <c r="E83" s="56">
        <f t="shared" si="3"/>
        <v>11.100586056175681</v>
      </c>
    </row>
    <row r="84" spans="1:5" x14ac:dyDescent="0.3">
      <c r="A84" s="96">
        <v>0.82828282828282795</v>
      </c>
      <c r="B84" s="56">
        <v>9.8419638882585474</v>
      </c>
      <c r="C84" s="56">
        <v>11.860799622676256</v>
      </c>
      <c r="D84" s="56">
        <f t="shared" si="2"/>
        <v>-2.0188357344177081</v>
      </c>
      <c r="E84" s="56">
        <f t="shared" si="3"/>
        <v>10.851381755467401</v>
      </c>
    </row>
    <row r="85" spans="1:5" x14ac:dyDescent="0.3">
      <c r="A85" s="96">
        <v>0.83838383838383801</v>
      </c>
      <c r="B85" s="56">
        <v>12.216389182738528</v>
      </c>
      <c r="C85" s="56">
        <v>14.099600005573356</v>
      </c>
      <c r="D85" s="56">
        <f t="shared" si="2"/>
        <v>-1.8832108228348279</v>
      </c>
      <c r="E85" s="56">
        <f t="shared" si="3"/>
        <v>13.157994594155941</v>
      </c>
    </row>
    <row r="86" spans="1:5" x14ac:dyDescent="0.3">
      <c r="A86" s="96">
        <v>0.84848484848484895</v>
      </c>
      <c r="B86" s="56">
        <v>10.781247177632341</v>
      </c>
      <c r="C86" s="56">
        <v>17.880244714334413</v>
      </c>
      <c r="D86" s="56">
        <f t="shared" si="2"/>
        <v>-7.0989975367020719</v>
      </c>
      <c r="E86" s="56">
        <f t="shared" si="3"/>
        <v>14.330745945983377</v>
      </c>
    </row>
    <row r="87" spans="1:5" x14ac:dyDescent="0.3">
      <c r="A87" s="96">
        <v>0.85858585858585901</v>
      </c>
      <c r="B87" s="56">
        <v>11.611161048152978</v>
      </c>
      <c r="C87" s="56">
        <v>24.504412774979173</v>
      </c>
      <c r="D87" s="56">
        <f t="shared" si="2"/>
        <v>-12.893251726826195</v>
      </c>
      <c r="E87" s="56">
        <f t="shared" si="3"/>
        <v>18.057786911566076</v>
      </c>
    </row>
    <row r="88" spans="1:5" x14ac:dyDescent="0.3">
      <c r="A88" s="96">
        <v>0.86868686868686895</v>
      </c>
      <c r="B88" s="56">
        <v>11.311184670933992</v>
      </c>
      <c r="C88" s="56">
        <v>24.035802966337275</v>
      </c>
      <c r="D88" s="56">
        <f t="shared" si="2"/>
        <v>-12.724618295403284</v>
      </c>
      <c r="E88" s="56">
        <f t="shared" si="3"/>
        <v>17.673493818635635</v>
      </c>
    </row>
    <row r="89" spans="1:5" x14ac:dyDescent="0.3">
      <c r="A89" s="96">
        <v>0.87878787878787901</v>
      </c>
      <c r="B89" s="56">
        <v>14.677745701876589</v>
      </c>
      <c r="C89" s="56">
        <v>24.342670631868447</v>
      </c>
      <c r="D89" s="56">
        <f t="shared" si="2"/>
        <v>-9.6649249299918587</v>
      </c>
      <c r="E89" s="56">
        <f t="shared" si="3"/>
        <v>19.510208166872516</v>
      </c>
    </row>
    <row r="90" spans="1:5" x14ac:dyDescent="0.3">
      <c r="A90" s="96">
        <v>0.88888888888888895</v>
      </c>
      <c r="B90" s="56">
        <v>16.607691371887444</v>
      </c>
      <c r="C90" s="56">
        <v>23.134026526036397</v>
      </c>
      <c r="D90" s="56">
        <f t="shared" si="2"/>
        <v>-6.5263351541489527</v>
      </c>
      <c r="E90" s="56">
        <f t="shared" si="3"/>
        <v>19.870858948961921</v>
      </c>
    </row>
    <row r="91" spans="1:5" x14ac:dyDescent="0.3">
      <c r="A91" s="96">
        <v>0.89898989898989901</v>
      </c>
      <c r="B91" s="56">
        <v>19.919206909449507</v>
      </c>
      <c r="C91" s="56">
        <v>20.280963602875314</v>
      </c>
      <c r="D91" s="56">
        <f t="shared" si="2"/>
        <v>-0.36175669342580719</v>
      </c>
      <c r="E91" s="56">
        <f t="shared" si="3"/>
        <v>20.100085256162409</v>
      </c>
    </row>
    <row r="92" spans="1:5" x14ac:dyDescent="0.3">
      <c r="A92" s="96">
        <v>0.90909090909090895</v>
      </c>
      <c r="B92" s="56">
        <v>26.653444813492353</v>
      </c>
      <c r="C92" s="56">
        <v>15.527383962662284</v>
      </c>
      <c r="D92" s="56">
        <f t="shared" si="2"/>
        <v>11.126060850830068</v>
      </c>
      <c r="E92" s="56">
        <f t="shared" si="3"/>
        <v>21.09041438807732</v>
      </c>
    </row>
    <row r="93" spans="1:5" x14ac:dyDescent="0.3">
      <c r="A93" s="96">
        <v>0.919191919191919</v>
      </c>
      <c r="B93" s="56">
        <v>24.13754674526221</v>
      </c>
      <c r="C93" s="56">
        <v>15.557248512599351</v>
      </c>
      <c r="D93" s="56">
        <f t="shared" si="2"/>
        <v>8.5802982326628587</v>
      </c>
      <c r="E93" s="56">
        <f t="shared" si="3"/>
        <v>19.847397628930779</v>
      </c>
    </row>
    <row r="94" spans="1:5" x14ac:dyDescent="0.3">
      <c r="A94" s="96">
        <v>0.92929292929292895</v>
      </c>
      <c r="B94" s="56">
        <v>17.988966830126749</v>
      </c>
      <c r="C94" s="56">
        <v>11.817660744226657</v>
      </c>
      <c r="D94" s="56">
        <f t="shared" si="2"/>
        <v>6.1713060859000919</v>
      </c>
      <c r="E94" s="56">
        <f t="shared" si="3"/>
        <v>14.903313787176703</v>
      </c>
    </row>
    <row r="95" spans="1:5" x14ac:dyDescent="0.3">
      <c r="A95" s="96">
        <v>0.939393939393939</v>
      </c>
      <c r="B95" s="56">
        <v>17.996950406712514</v>
      </c>
      <c r="C95" s="56">
        <v>13.960204006667524</v>
      </c>
      <c r="D95" s="56">
        <f t="shared" si="2"/>
        <v>4.03674640004499</v>
      </c>
      <c r="E95" s="56">
        <f t="shared" si="3"/>
        <v>15.978577206690019</v>
      </c>
    </row>
    <row r="96" spans="1:5" x14ac:dyDescent="0.3">
      <c r="A96" s="96">
        <v>0.94949494949494995</v>
      </c>
      <c r="B96" s="56">
        <v>18.802293111266728</v>
      </c>
      <c r="C96" s="56">
        <v>14.958738219707493</v>
      </c>
      <c r="D96" s="56">
        <f t="shared" si="2"/>
        <v>3.8435548915592346</v>
      </c>
      <c r="E96" s="56">
        <f t="shared" si="3"/>
        <v>16.88051566548711</v>
      </c>
    </row>
    <row r="97" spans="1:5" x14ac:dyDescent="0.3">
      <c r="A97" s="96">
        <v>0.95959595959596</v>
      </c>
      <c r="B97" s="56">
        <v>17.203719116949753</v>
      </c>
      <c r="C97" s="56">
        <v>20.354260728660964</v>
      </c>
      <c r="D97" s="56">
        <f t="shared" si="2"/>
        <v>-3.1505416117112119</v>
      </c>
      <c r="E97" s="56">
        <f t="shared" si="3"/>
        <v>18.778989922805359</v>
      </c>
    </row>
    <row r="98" spans="1:5" x14ac:dyDescent="0.3">
      <c r="A98" s="96">
        <v>0.96969696969696995</v>
      </c>
      <c r="B98" s="56">
        <v>14.382116323950736</v>
      </c>
      <c r="C98" s="56">
        <v>19.34967390586695</v>
      </c>
      <c r="D98" s="56">
        <f t="shared" si="2"/>
        <v>-4.9675575819162141</v>
      </c>
      <c r="E98" s="56">
        <f t="shared" si="3"/>
        <v>16.865895114908845</v>
      </c>
    </row>
    <row r="99" spans="1:5" x14ac:dyDescent="0.3">
      <c r="A99" s="96">
        <v>0.97979797979798</v>
      </c>
      <c r="B99" s="56">
        <v>13.266324395667439</v>
      </c>
      <c r="C99" s="56">
        <v>21.582827325995964</v>
      </c>
      <c r="D99" s="56">
        <f t="shared" si="2"/>
        <v>-8.3165029303285252</v>
      </c>
      <c r="E99" s="56">
        <f t="shared" si="3"/>
        <v>17.424575860831702</v>
      </c>
    </row>
    <row r="100" spans="1:5" x14ac:dyDescent="0.3">
      <c r="A100" s="96">
        <v>0.98989898989898994</v>
      </c>
      <c r="B100" s="56">
        <v>12.826548088403246</v>
      </c>
      <c r="C100" s="56">
        <v>20.14135281490292</v>
      </c>
      <c r="D100" s="56">
        <f t="shared" si="2"/>
        <v>-7.3148047264996734</v>
      </c>
      <c r="E100" s="56">
        <f t="shared" si="3"/>
        <v>16.483950451653083</v>
      </c>
    </row>
    <row r="101" spans="1:5" x14ac:dyDescent="0.3">
      <c r="A101" s="96">
        <v>1</v>
      </c>
      <c r="B101" s="56">
        <v>12.826548088403246</v>
      </c>
      <c r="C101" s="56">
        <v>20.14135281490292</v>
      </c>
      <c r="D101" s="56">
        <f t="shared" si="2"/>
        <v>-7.3148047264996734</v>
      </c>
      <c r="E101" s="56">
        <f t="shared" si="3"/>
        <v>16.483950451653083</v>
      </c>
    </row>
    <row r="102" spans="1:5" x14ac:dyDescent="0.3">
      <c r="A102" s="96">
        <v>1.0009999999999999</v>
      </c>
      <c r="B102" s="56"/>
      <c r="C102" s="56"/>
      <c r="D102" s="56"/>
      <c r="E102" s="56"/>
    </row>
    <row r="103" spans="1:5" x14ac:dyDescent="0.3">
      <c r="C103" t="s">
        <v>180</v>
      </c>
      <c r="D103" s="56">
        <f>AVERAGE(D2:D101)</f>
        <v>-2.1804783221596962</v>
      </c>
    </row>
    <row r="104" spans="1:5" x14ac:dyDescent="0.3">
      <c r="C104" t="s">
        <v>181</v>
      </c>
      <c r="D104" s="56">
        <f>STDEV(D2:D101)</f>
        <v>4.2142418084486737</v>
      </c>
    </row>
    <row r="105" spans="1:5" x14ac:dyDescent="0.3">
      <c r="C105" t="s">
        <v>182</v>
      </c>
      <c r="D105" s="56">
        <f>D103-1.96*D104</f>
        <v>-10.440392266719098</v>
      </c>
    </row>
    <row r="106" spans="1:5" x14ac:dyDescent="0.3">
      <c r="C106" t="s">
        <v>183</v>
      </c>
      <c r="D106" s="56">
        <f>D103+1.96*D104</f>
        <v>6.0794356223997044</v>
      </c>
    </row>
  </sheetData>
  <autoFilter ref="D1:D106" xr:uid="{BEED4E82-5232-4C2B-8048-37A82FADE53F}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1A254-5FE2-4676-8B7A-0595FAE587F1}">
  <dimension ref="A1:I106"/>
  <sheetViews>
    <sheetView zoomScale="70" zoomScaleNormal="70" workbookViewId="0">
      <selection activeCell="D103" sqref="D103"/>
    </sheetView>
  </sheetViews>
  <sheetFormatPr defaultRowHeight="14.4" x14ac:dyDescent="0.3"/>
  <cols>
    <col min="3" max="3" width="10.109375" bestFit="1" customWidth="1"/>
    <col min="4" max="4" width="10" bestFit="1" customWidth="1"/>
    <col min="8" max="8" width="7.21875" bestFit="1" customWidth="1"/>
    <col min="9" max="9" width="10.109375" bestFit="1" customWidth="1"/>
  </cols>
  <sheetData>
    <row r="1" spans="1:5" x14ac:dyDescent="0.3">
      <c r="A1" t="s">
        <v>178</v>
      </c>
      <c r="B1" t="s">
        <v>47</v>
      </c>
      <c r="C1" t="s">
        <v>46</v>
      </c>
      <c r="D1" t="s">
        <v>179</v>
      </c>
      <c r="E1" t="s">
        <v>98</v>
      </c>
    </row>
    <row r="2" spans="1:5" x14ac:dyDescent="0.3">
      <c r="A2" s="96">
        <v>0</v>
      </c>
      <c r="B2" s="68">
        <v>1048.6206415668053</v>
      </c>
      <c r="C2" s="68">
        <v>1021.85802162737</v>
      </c>
      <c r="D2" s="68">
        <f>B2-C2</f>
        <v>26.76261993943524</v>
      </c>
      <c r="E2" s="68">
        <f>AVERAGE(B2:C2)</f>
        <v>1035.2393315970876</v>
      </c>
    </row>
    <row r="3" spans="1:5" x14ac:dyDescent="0.3">
      <c r="A3" s="96">
        <v>1.01010101010101E-2</v>
      </c>
      <c r="B3" s="68">
        <v>1048.6206415668053</v>
      </c>
      <c r="C3" s="68">
        <v>1021.85802162737</v>
      </c>
      <c r="D3" s="68">
        <f t="shared" ref="D3:D66" si="0">B3-C3</f>
        <v>26.76261993943524</v>
      </c>
      <c r="E3" s="68">
        <f t="shared" ref="E3:E66" si="1">AVERAGE(B3:C3)</f>
        <v>1035.2393315970876</v>
      </c>
    </row>
    <row r="4" spans="1:5" x14ac:dyDescent="0.3">
      <c r="A4" s="96">
        <v>2.02020202020202E-2</v>
      </c>
      <c r="B4" s="68">
        <v>1073.3411306234329</v>
      </c>
      <c r="C4" s="68">
        <v>1045.5564070274415</v>
      </c>
      <c r="D4" s="68">
        <f t="shared" si="0"/>
        <v>27.784723595991409</v>
      </c>
      <c r="E4" s="68">
        <f t="shared" si="1"/>
        <v>1059.4487688254371</v>
      </c>
    </row>
    <row r="5" spans="1:5" x14ac:dyDescent="0.3">
      <c r="A5" s="96">
        <v>3.03030303030303E-2</v>
      </c>
      <c r="B5" s="68">
        <v>1075.385370666683</v>
      </c>
      <c r="C5" s="68">
        <v>1040.378717754915</v>
      </c>
      <c r="D5" s="68">
        <f t="shared" si="0"/>
        <v>35.006652911768015</v>
      </c>
      <c r="E5" s="68">
        <f t="shared" si="1"/>
        <v>1057.882044210799</v>
      </c>
    </row>
    <row r="6" spans="1:5" x14ac:dyDescent="0.3">
      <c r="A6" s="96">
        <v>4.0404040404040401E-2</v>
      </c>
      <c r="B6" s="68">
        <v>1083.278951048412</v>
      </c>
      <c r="C6" s="68">
        <v>1047.1748154163552</v>
      </c>
      <c r="D6" s="68">
        <f t="shared" si="0"/>
        <v>36.104135632056796</v>
      </c>
      <c r="E6" s="68">
        <f t="shared" si="1"/>
        <v>1065.2268832323834</v>
      </c>
    </row>
    <row r="7" spans="1:5" x14ac:dyDescent="0.3">
      <c r="A7" s="96">
        <v>5.0505050505050497E-2</v>
      </c>
      <c r="B7" s="68">
        <v>1086.8253646053411</v>
      </c>
      <c r="C7" s="68">
        <v>1046.3381376627767</v>
      </c>
      <c r="D7" s="68">
        <f t="shared" si="0"/>
        <v>40.487226942564348</v>
      </c>
      <c r="E7" s="68">
        <f t="shared" si="1"/>
        <v>1066.5817511340588</v>
      </c>
    </row>
    <row r="8" spans="1:5" x14ac:dyDescent="0.3">
      <c r="A8" s="96">
        <v>6.0606060606060601E-2</v>
      </c>
      <c r="B8" s="68">
        <v>1093.050618156007</v>
      </c>
      <c r="C8" s="68">
        <v>1056.5540719933517</v>
      </c>
      <c r="D8" s="68">
        <f t="shared" si="0"/>
        <v>36.49654616265525</v>
      </c>
      <c r="E8" s="68">
        <f t="shared" si="1"/>
        <v>1074.8023450746794</v>
      </c>
    </row>
    <row r="9" spans="1:5" x14ac:dyDescent="0.3">
      <c r="A9" s="96">
        <v>7.0707070707070704E-2</v>
      </c>
      <c r="B9" s="68">
        <v>1095.828706939265</v>
      </c>
      <c r="C9" s="68">
        <v>1062.8712808755283</v>
      </c>
      <c r="D9" s="68">
        <f t="shared" si="0"/>
        <v>32.957426063736648</v>
      </c>
      <c r="E9" s="68">
        <f t="shared" si="1"/>
        <v>1079.3499939073968</v>
      </c>
    </row>
    <row r="10" spans="1:5" x14ac:dyDescent="0.3">
      <c r="A10" s="96">
        <v>8.0808080808080801E-2</v>
      </c>
      <c r="B10" s="68">
        <v>1099.0019952587741</v>
      </c>
      <c r="C10" s="68">
        <v>1070.2881631377434</v>
      </c>
      <c r="D10" s="68">
        <f t="shared" si="0"/>
        <v>28.713832121030691</v>
      </c>
      <c r="E10" s="68">
        <f t="shared" si="1"/>
        <v>1084.6450791982588</v>
      </c>
    </row>
    <row r="11" spans="1:5" x14ac:dyDescent="0.3">
      <c r="A11" s="96">
        <v>9.0909090909090898E-2</v>
      </c>
      <c r="B11" s="68">
        <v>1100.6944460703082</v>
      </c>
      <c r="C11" s="68">
        <v>1077.3532945403983</v>
      </c>
      <c r="D11" s="68">
        <f t="shared" si="0"/>
        <v>23.341151529909894</v>
      </c>
      <c r="E11" s="68">
        <f t="shared" si="1"/>
        <v>1089.0238703053533</v>
      </c>
    </row>
    <row r="12" spans="1:5" x14ac:dyDescent="0.3">
      <c r="A12" s="96">
        <v>0.10101010101010099</v>
      </c>
      <c r="B12" s="68">
        <v>1103.33693798641</v>
      </c>
      <c r="C12" s="68">
        <v>1083.3688350500915</v>
      </c>
      <c r="D12" s="68">
        <f t="shared" si="0"/>
        <v>19.968102936318473</v>
      </c>
      <c r="E12" s="68">
        <f t="shared" si="1"/>
        <v>1093.3528865182507</v>
      </c>
    </row>
    <row r="13" spans="1:5" x14ac:dyDescent="0.3">
      <c r="A13" s="96">
        <v>0.11111111111111099</v>
      </c>
      <c r="B13" s="68">
        <v>1107.159216609547</v>
      </c>
      <c r="C13" s="68">
        <v>1091.4610784896968</v>
      </c>
      <c r="D13" s="68">
        <f t="shared" si="0"/>
        <v>15.698138119850228</v>
      </c>
      <c r="E13" s="68">
        <f t="shared" si="1"/>
        <v>1099.3101475496219</v>
      </c>
    </row>
    <row r="14" spans="1:5" x14ac:dyDescent="0.3">
      <c r="A14" s="96">
        <v>0.12121212121212099</v>
      </c>
      <c r="B14" s="68">
        <v>1111.3433028416171</v>
      </c>
      <c r="C14" s="68">
        <v>1099.1922782149118</v>
      </c>
      <c r="D14" s="68">
        <f t="shared" si="0"/>
        <v>12.151024626705293</v>
      </c>
      <c r="E14" s="68">
        <f t="shared" si="1"/>
        <v>1105.2677905282644</v>
      </c>
    </row>
    <row r="15" spans="1:5" x14ac:dyDescent="0.3">
      <c r="A15" s="96">
        <v>0.13131313131313099</v>
      </c>
      <c r="B15" s="68">
        <v>1115.8555256539619</v>
      </c>
      <c r="C15" s="68">
        <v>1106.856155518685</v>
      </c>
      <c r="D15" s="68">
        <f t="shared" si="0"/>
        <v>8.9993701352768767</v>
      </c>
      <c r="E15" s="68">
        <f t="shared" si="1"/>
        <v>1111.3558405863234</v>
      </c>
    </row>
    <row r="16" spans="1:5" x14ac:dyDescent="0.3">
      <c r="A16" s="96">
        <v>0.14141414141414099</v>
      </c>
      <c r="B16" s="68">
        <v>1119.8833384860441</v>
      </c>
      <c r="C16" s="68">
        <v>1115.4463213133483</v>
      </c>
      <c r="D16" s="68">
        <f t="shared" si="0"/>
        <v>4.4370171726957324</v>
      </c>
      <c r="E16" s="68">
        <f t="shared" si="1"/>
        <v>1117.6648298996961</v>
      </c>
    </row>
    <row r="17" spans="1:9" x14ac:dyDescent="0.3">
      <c r="A17" s="96">
        <v>0.15151515151515199</v>
      </c>
      <c r="B17" s="68">
        <v>1122.535657708997</v>
      </c>
      <c r="C17" s="68">
        <v>1124.7452459226567</v>
      </c>
      <c r="D17" s="68">
        <f t="shared" si="0"/>
        <v>-2.2095882136597993</v>
      </c>
      <c r="E17" s="68">
        <f t="shared" si="1"/>
        <v>1123.640451815827</v>
      </c>
    </row>
    <row r="18" spans="1:9" x14ac:dyDescent="0.3">
      <c r="A18" s="96">
        <v>0.16161616161616199</v>
      </c>
      <c r="B18" s="68">
        <v>1124.9722467125541</v>
      </c>
      <c r="C18" s="68">
        <v>1134.7593308240801</v>
      </c>
      <c r="D18" s="68">
        <f t="shared" si="0"/>
        <v>-9.7870841115259282</v>
      </c>
      <c r="E18" s="68">
        <f t="shared" si="1"/>
        <v>1129.8657887683171</v>
      </c>
    </row>
    <row r="19" spans="1:9" x14ac:dyDescent="0.3">
      <c r="A19" s="96">
        <v>0.17171717171717199</v>
      </c>
      <c r="B19" s="68">
        <v>1126.6856114847033</v>
      </c>
      <c r="C19" s="68">
        <v>1141.8443824338035</v>
      </c>
      <c r="D19" s="68">
        <f t="shared" si="0"/>
        <v>-15.158770949100244</v>
      </c>
      <c r="E19" s="68">
        <f t="shared" si="1"/>
        <v>1134.2649969592535</v>
      </c>
      <c r="G19">
        <v>0</v>
      </c>
      <c r="H19" s="56">
        <v>-82.249678554222271</v>
      </c>
      <c r="I19" t="s">
        <v>182</v>
      </c>
    </row>
    <row r="20" spans="1:9" x14ac:dyDescent="0.3">
      <c r="A20" s="96">
        <v>0.18181818181818199</v>
      </c>
      <c r="B20" s="68">
        <v>1129.9733717415409</v>
      </c>
      <c r="C20" s="68">
        <v>1147.4076248924769</v>
      </c>
      <c r="D20" s="68">
        <f t="shared" si="0"/>
        <v>-17.434253150936001</v>
      </c>
      <c r="E20" s="68">
        <f t="shared" si="1"/>
        <v>1138.6904983170089</v>
      </c>
      <c r="G20">
        <v>1500</v>
      </c>
      <c r="H20">
        <v>-82.249678554222271</v>
      </c>
    </row>
    <row r="21" spans="1:9" x14ac:dyDescent="0.3">
      <c r="A21" s="96">
        <v>0.19191919191919199</v>
      </c>
      <c r="B21" s="68">
        <v>1134.0044387862779</v>
      </c>
      <c r="C21" s="68">
        <v>1152.084413594725</v>
      </c>
      <c r="D21" s="68">
        <f t="shared" si="0"/>
        <v>-18.079974808447105</v>
      </c>
      <c r="E21" s="68">
        <f t="shared" si="1"/>
        <v>1143.0444261905013</v>
      </c>
      <c r="G21">
        <v>0</v>
      </c>
      <c r="H21" s="56">
        <v>43.492105486802451</v>
      </c>
      <c r="I21" t="s">
        <v>183</v>
      </c>
    </row>
    <row r="22" spans="1:9" x14ac:dyDescent="0.3">
      <c r="A22" s="96">
        <v>0.20202020202020199</v>
      </c>
      <c r="B22" s="68">
        <v>1138.954147803523</v>
      </c>
      <c r="C22" s="68">
        <v>1162.1785816347467</v>
      </c>
      <c r="D22" s="68">
        <f t="shared" si="0"/>
        <v>-23.224433831223678</v>
      </c>
      <c r="E22" s="68">
        <f t="shared" si="1"/>
        <v>1150.566364719135</v>
      </c>
      <c r="G22">
        <v>1500</v>
      </c>
      <c r="H22">
        <v>43.492105486802451</v>
      </c>
    </row>
    <row r="23" spans="1:9" x14ac:dyDescent="0.3">
      <c r="A23" s="96">
        <v>0.21212121212121199</v>
      </c>
      <c r="B23" s="68">
        <v>1142.276361968324</v>
      </c>
      <c r="C23" s="68">
        <v>1169.2758118389434</v>
      </c>
      <c r="D23" s="68">
        <f t="shared" si="0"/>
        <v>-26.999449870619401</v>
      </c>
      <c r="E23" s="68">
        <f t="shared" si="1"/>
        <v>1155.7760869036338</v>
      </c>
      <c r="G23">
        <v>0</v>
      </c>
      <c r="H23">
        <v>-19.378786533709906</v>
      </c>
      <c r="I23" t="s">
        <v>180</v>
      </c>
    </row>
    <row r="24" spans="1:9" x14ac:dyDescent="0.3">
      <c r="A24" s="96">
        <v>0.22222222222222199</v>
      </c>
      <c r="B24" s="68">
        <v>1145.7456969932568</v>
      </c>
      <c r="C24" s="68">
        <v>1175.8030990485599</v>
      </c>
      <c r="D24" s="68">
        <f t="shared" si="0"/>
        <v>-30.0574020553031</v>
      </c>
      <c r="E24" s="68">
        <f t="shared" si="1"/>
        <v>1160.7743980209084</v>
      </c>
      <c r="G24">
        <v>1500</v>
      </c>
      <c r="H24">
        <v>-19.378786533709906</v>
      </c>
    </row>
    <row r="25" spans="1:9" x14ac:dyDescent="0.3">
      <c r="A25" s="96">
        <v>0.23232323232323199</v>
      </c>
      <c r="B25" s="68">
        <v>1149.645542091954</v>
      </c>
      <c r="C25" s="68">
        <v>1183.7796084367999</v>
      </c>
      <c r="D25" s="68">
        <f t="shared" si="0"/>
        <v>-34.134066344845905</v>
      </c>
      <c r="E25" s="68">
        <f t="shared" si="1"/>
        <v>1166.7125752643769</v>
      </c>
    </row>
    <row r="26" spans="1:9" x14ac:dyDescent="0.3">
      <c r="A26" s="96">
        <v>0.24242424242424199</v>
      </c>
      <c r="B26" s="68">
        <v>1152.9700130654999</v>
      </c>
      <c r="C26" s="68">
        <v>1194.3363693841231</v>
      </c>
      <c r="D26" s="68">
        <f t="shared" si="0"/>
        <v>-41.366356318623275</v>
      </c>
      <c r="E26" s="68">
        <f t="shared" si="1"/>
        <v>1173.6531912248115</v>
      </c>
    </row>
    <row r="27" spans="1:9" x14ac:dyDescent="0.3">
      <c r="A27" s="96">
        <v>0.25252525252525299</v>
      </c>
      <c r="B27" s="68">
        <v>1155.174597496313</v>
      </c>
      <c r="C27" s="68">
        <v>1203.104274130395</v>
      </c>
      <c r="D27" s="68">
        <f t="shared" si="0"/>
        <v>-47.929676634081943</v>
      </c>
      <c r="E27" s="68">
        <f t="shared" si="1"/>
        <v>1179.1394358133539</v>
      </c>
    </row>
    <row r="28" spans="1:9" x14ac:dyDescent="0.3">
      <c r="A28" s="96">
        <v>0.26262626262626299</v>
      </c>
      <c r="B28" s="68">
        <v>1157.5611145730461</v>
      </c>
      <c r="C28" s="68">
        <v>1213.8408298040249</v>
      </c>
      <c r="D28" s="68">
        <f t="shared" si="0"/>
        <v>-56.279715230978809</v>
      </c>
      <c r="E28" s="68">
        <f t="shared" si="1"/>
        <v>1185.7009721885356</v>
      </c>
    </row>
    <row r="29" spans="1:9" x14ac:dyDescent="0.3">
      <c r="A29" s="96">
        <v>0.27272727272727298</v>
      </c>
      <c r="B29" s="68">
        <v>1160.1683761255019</v>
      </c>
      <c r="C29" s="68">
        <v>1224.93887290578</v>
      </c>
      <c r="D29" s="68">
        <f t="shared" si="0"/>
        <v>-64.770496780278108</v>
      </c>
      <c r="E29" s="68">
        <f t="shared" si="1"/>
        <v>1192.5536245156409</v>
      </c>
    </row>
    <row r="30" spans="1:9" x14ac:dyDescent="0.3">
      <c r="A30" s="96">
        <v>0.28282828282828298</v>
      </c>
      <c r="B30" s="68">
        <v>1161.98316627893</v>
      </c>
      <c r="C30" s="68">
        <v>1231.5715984432084</v>
      </c>
      <c r="D30" s="68">
        <f t="shared" si="0"/>
        <v>-69.588432164278402</v>
      </c>
      <c r="E30" s="68">
        <f t="shared" si="1"/>
        <v>1196.7773823610692</v>
      </c>
    </row>
    <row r="31" spans="1:9" x14ac:dyDescent="0.3">
      <c r="A31" s="96">
        <v>0.29292929292929298</v>
      </c>
      <c r="B31" s="68">
        <v>1167.0968788147059</v>
      </c>
      <c r="C31" s="68">
        <v>1239.6802092424048</v>
      </c>
      <c r="D31" s="68">
        <f t="shared" si="0"/>
        <v>-72.583330427698911</v>
      </c>
      <c r="E31" s="68">
        <f t="shared" si="1"/>
        <v>1203.3885440285553</v>
      </c>
    </row>
    <row r="32" spans="1:9" x14ac:dyDescent="0.3">
      <c r="A32" s="96">
        <v>0.30303030303030298</v>
      </c>
      <c r="B32" s="68">
        <v>1173.3305391156186</v>
      </c>
      <c r="C32" s="68">
        <v>1246.6903769324967</v>
      </c>
      <c r="D32" s="68">
        <f t="shared" si="0"/>
        <v>-73.359837816878098</v>
      </c>
      <c r="E32" s="68">
        <f t="shared" si="1"/>
        <v>1210.0104580240577</v>
      </c>
    </row>
    <row r="33" spans="1:5" x14ac:dyDescent="0.3">
      <c r="A33" s="96">
        <v>0.31313131313131298</v>
      </c>
      <c r="B33" s="68">
        <v>1181.248723535824</v>
      </c>
      <c r="C33" s="68">
        <v>1248.627166445815</v>
      </c>
      <c r="D33" s="68">
        <f t="shared" si="0"/>
        <v>-67.378442909991008</v>
      </c>
      <c r="E33" s="68">
        <f t="shared" si="1"/>
        <v>1214.9379449908195</v>
      </c>
    </row>
    <row r="34" spans="1:5" x14ac:dyDescent="0.3">
      <c r="A34" s="96">
        <v>0.32323232323232298</v>
      </c>
      <c r="B34" s="68">
        <v>1194.1743831604031</v>
      </c>
      <c r="C34" s="68">
        <v>1253.3502344741382</v>
      </c>
      <c r="D34" s="68">
        <f t="shared" si="0"/>
        <v>-59.175851313735166</v>
      </c>
      <c r="E34" s="68">
        <f t="shared" si="1"/>
        <v>1223.7623088172707</v>
      </c>
    </row>
    <row r="35" spans="1:5" x14ac:dyDescent="0.3">
      <c r="A35" s="96">
        <v>0.33333333333333298</v>
      </c>
      <c r="B35" s="68">
        <v>1206.1390769731329</v>
      </c>
      <c r="C35" s="68">
        <v>1261.3664342225068</v>
      </c>
      <c r="D35" s="68">
        <f t="shared" si="0"/>
        <v>-55.227357249373881</v>
      </c>
      <c r="E35" s="68">
        <f t="shared" si="1"/>
        <v>1233.7527555978199</v>
      </c>
    </row>
    <row r="36" spans="1:5" x14ac:dyDescent="0.3">
      <c r="A36" s="96">
        <v>0.34343434343434298</v>
      </c>
      <c r="B36" s="68">
        <v>1215.2672515104218</v>
      </c>
      <c r="C36" s="68">
        <v>1266.1880762116634</v>
      </c>
      <c r="D36" s="68">
        <f t="shared" si="0"/>
        <v>-50.9208247012416</v>
      </c>
      <c r="E36" s="68">
        <f t="shared" si="1"/>
        <v>1240.7276638610426</v>
      </c>
    </row>
    <row r="37" spans="1:5" x14ac:dyDescent="0.3">
      <c r="A37" s="96">
        <v>0.35353535353535398</v>
      </c>
      <c r="B37" s="68">
        <v>1223.4652396776901</v>
      </c>
      <c r="C37" s="68">
        <v>1269.98149320639</v>
      </c>
      <c r="D37" s="68">
        <f t="shared" si="0"/>
        <v>-46.516253528699963</v>
      </c>
      <c r="E37" s="68">
        <f t="shared" si="1"/>
        <v>1246.7233664420401</v>
      </c>
    </row>
    <row r="38" spans="1:5" x14ac:dyDescent="0.3">
      <c r="A38" s="96">
        <v>0.36363636363636398</v>
      </c>
      <c r="B38" s="68">
        <v>1227.698223159086</v>
      </c>
      <c r="C38" s="68">
        <v>1272.0469845520599</v>
      </c>
      <c r="D38" s="68">
        <f t="shared" si="0"/>
        <v>-44.348761392973984</v>
      </c>
      <c r="E38" s="68">
        <f t="shared" si="1"/>
        <v>1249.8726038555728</v>
      </c>
    </row>
    <row r="39" spans="1:5" x14ac:dyDescent="0.3">
      <c r="A39" s="96">
        <v>0.37373737373737398</v>
      </c>
      <c r="B39" s="68">
        <v>1241.1049992489791</v>
      </c>
      <c r="C39" s="68">
        <v>1277.0047291862315</v>
      </c>
      <c r="D39" s="68">
        <f t="shared" si="0"/>
        <v>-35.899729937252459</v>
      </c>
      <c r="E39" s="68">
        <f t="shared" si="1"/>
        <v>1259.0548642176054</v>
      </c>
    </row>
    <row r="40" spans="1:5" x14ac:dyDescent="0.3">
      <c r="A40" s="96">
        <v>0.38383838383838398</v>
      </c>
      <c r="B40" s="68">
        <v>1255.5345367817349</v>
      </c>
      <c r="C40" s="68">
        <v>1285.2921023734782</v>
      </c>
      <c r="D40" s="68">
        <f t="shared" si="0"/>
        <v>-29.757565591743287</v>
      </c>
      <c r="E40" s="68">
        <f t="shared" si="1"/>
        <v>1270.4133195776067</v>
      </c>
    </row>
    <row r="41" spans="1:5" x14ac:dyDescent="0.3">
      <c r="A41" s="96">
        <v>0.39393939393939398</v>
      </c>
      <c r="B41" s="68">
        <v>1273.0242616279409</v>
      </c>
      <c r="C41" s="68">
        <v>1294.5128638010467</v>
      </c>
      <c r="D41" s="68">
        <f t="shared" si="0"/>
        <v>-21.488602173105846</v>
      </c>
      <c r="E41" s="68">
        <f t="shared" si="1"/>
        <v>1283.7685627144938</v>
      </c>
    </row>
    <row r="42" spans="1:5" x14ac:dyDescent="0.3">
      <c r="A42" s="96">
        <v>0.40404040404040398</v>
      </c>
      <c r="B42" s="68">
        <v>1291.0275025524591</v>
      </c>
      <c r="C42" s="68">
        <v>1300.9710070081217</v>
      </c>
      <c r="D42" s="68">
        <f t="shared" si="0"/>
        <v>-9.9435044556626053</v>
      </c>
      <c r="E42" s="68">
        <f t="shared" si="1"/>
        <v>1295.9992547802904</v>
      </c>
    </row>
    <row r="43" spans="1:5" x14ac:dyDescent="0.3">
      <c r="A43" s="96">
        <v>0.41414141414141398</v>
      </c>
      <c r="B43" s="68">
        <v>1299.122400174108</v>
      </c>
      <c r="C43" s="68">
        <v>1301.3626882336785</v>
      </c>
      <c r="D43" s="68">
        <f t="shared" si="0"/>
        <v>-2.2402880595705028</v>
      </c>
      <c r="E43" s="68">
        <f t="shared" si="1"/>
        <v>1300.2425442038932</v>
      </c>
    </row>
    <row r="44" spans="1:5" x14ac:dyDescent="0.3">
      <c r="A44" s="96">
        <v>0.42424242424242398</v>
      </c>
      <c r="B44" s="68">
        <v>1298.514294268723</v>
      </c>
      <c r="C44" s="68">
        <v>1301.4088496307368</v>
      </c>
      <c r="D44" s="68">
        <f t="shared" si="0"/>
        <v>-2.8945553620137616</v>
      </c>
      <c r="E44" s="68">
        <f t="shared" si="1"/>
        <v>1299.9615719497299</v>
      </c>
    </row>
    <row r="45" spans="1:5" x14ac:dyDescent="0.3">
      <c r="A45" s="96">
        <v>0.43434343434343398</v>
      </c>
      <c r="B45" s="68">
        <v>1299.812046519053</v>
      </c>
      <c r="C45" s="68">
        <v>1293.4081586626451</v>
      </c>
      <c r="D45" s="68">
        <f t="shared" si="0"/>
        <v>6.4038878564078914</v>
      </c>
      <c r="E45" s="68">
        <f t="shared" si="1"/>
        <v>1296.610102590849</v>
      </c>
    </row>
    <row r="46" spans="1:5" x14ac:dyDescent="0.3">
      <c r="A46" s="96">
        <v>0.44444444444444398</v>
      </c>
      <c r="B46" s="68">
        <v>1310.6395378925959</v>
      </c>
      <c r="C46" s="68">
        <v>1296.5548846631898</v>
      </c>
      <c r="D46" s="68">
        <f t="shared" si="0"/>
        <v>14.084653229406058</v>
      </c>
      <c r="E46" s="68">
        <f t="shared" si="1"/>
        <v>1303.5972112778927</v>
      </c>
    </row>
    <row r="47" spans="1:5" x14ac:dyDescent="0.3">
      <c r="A47" s="96">
        <v>0.45454545454545497</v>
      </c>
      <c r="B47" s="68">
        <v>1314.5196409355749</v>
      </c>
      <c r="C47" s="68">
        <v>1305.0035279914216</v>
      </c>
      <c r="D47" s="68">
        <f t="shared" si="0"/>
        <v>9.5161129441532921</v>
      </c>
      <c r="E47" s="68">
        <f t="shared" si="1"/>
        <v>1309.7615844634984</v>
      </c>
    </row>
    <row r="48" spans="1:5" x14ac:dyDescent="0.3">
      <c r="A48" s="96">
        <v>0.46464646464646497</v>
      </c>
      <c r="B48" s="68">
        <v>1322.3825431715538</v>
      </c>
      <c r="C48" s="68">
        <v>1304.5757460709067</v>
      </c>
      <c r="D48" s="68">
        <f t="shared" si="0"/>
        <v>17.806797100647145</v>
      </c>
      <c r="E48" s="68">
        <f t="shared" si="1"/>
        <v>1313.4791446212303</v>
      </c>
    </row>
    <row r="49" spans="1:5" x14ac:dyDescent="0.3">
      <c r="A49" s="96">
        <v>0.47474747474747497</v>
      </c>
      <c r="B49" s="68">
        <v>1313.8091544887361</v>
      </c>
      <c r="C49" s="68">
        <v>1314.4443920086951</v>
      </c>
      <c r="D49" s="68">
        <f t="shared" si="0"/>
        <v>-0.63523751995899147</v>
      </c>
      <c r="E49" s="68">
        <f t="shared" si="1"/>
        <v>1314.1267732487156</v>
      </c>
    </row>
    <row r="50" spans="1:5" x14ac:dyDescent="0.3">
      <c r="A50" s="96">
        <v>0.48484848484848497</v>
      </c>
      <c r="B50" s="68">
        <v>1320.1440933623458</v>
      </c>
      <c r="C50" s="68">
        <v>1291.2663484508932</v>
      </c>
      <c r="D50" s="68">
        <f t="shared" si="0"/>
        <v>28.87774491145251</v>
      </c>
      <c r="E50" s="68">
        <f t="shared" si="1"/>
        <v>1305.7052209066196</v>
      </c>
    </row>
    <row r="51" spans="1:5" x14ac:dyDescent="0.3">
      <c r="A51" s="96">
        <v>0.49494949494949497</v>
      </c>
      <c r="B51" s="68">
        <v>1226.1613720864739</v>
      </c>
      <c r="C51" s="68">
        <v>1222.8580223096033</v>
      </c>
      <c r="D51" s="68">
        <f t="shared" si="0"/>
        <v>3.3033497768706184</v>
      </c>
      <c r="E51" s="68">
        <f t="shared" si="1"/>
        <v>1224.5096971980386</v>
      </c>
    </row>
    <row r="52" spans="1:5" x14ac:dyDescent="0.3">
      <c r="A52" s="96">
        <v>0.50505050505050497</v>
      </c>
      <c r="B52" s="68">
        <v>1121.9645630619009</v>
      </c>
      <c r="C52" s="68">
        <v>1029.906185715495</v>
      </c>
      <c r="D52" s="68">
        <f t="shared" si="0"/>
        <v>92.058377346405905</v>
      </c>
      <c r="E52" s="68">
        <f t="shared" si="1"/>
        <v>1075.9353743886979</v>
      </c>
    </row>
    <row r="53" spans="1:5" x14ac:dyDescent="0.3">
      <c r="A53" s="96">
        <v>0.51515151515151503</v>
      </c>
      <c r="B53" s="68">
        <v>1253.7469455330831</v>
      </c>
      <c r="C53" s="68">
        <v>1181.6019076625682</v>
      </c>
      <c r="D53" s="68">
        <f t="shared" si="0"/>
        <v>72.145037870514898</v>
      </c>
      <c r="E53" s="68">
        <f t="shared" si="1"/>
        <v>1217.6744265978257</v>
      </c>
    </row>
    <row r="54" spans="1:5" x14ac:dyDescent="0.3">
      <c r="A54" s="96">
        <v>0.52525252525252497</v>
      </c>
      <c r="B54" s="68">
        <v>1210.8080812824312</v>
      </c>
      <c r="C54" s="68">
        <v>1243.1235331406849</v>
      </c>
      <c r="D54" s="68">
        <f t="shared" si="0"/>
        <v>-32.315451858253709</v>
      </c>
      <c r="E54" s="68">
        <f t="shared" si="1"/>
        <v>1226.9658072115581</v>
      </c>
    </row>
    <row r="55" spans="1:5" x14ac:dyDescent="0.3">
      <c r="A55" s="96">
        <v>0.53535353535353503</v>
      </c>
      <c r="B55" s="68">
        <v>1177.5032414179138</v>
      </c>
      <c r="C55" s="68">
        <v>1186.2611254934516</v>
      </c>
      <c r="D55" s="68">
        <f t="shared" si="0"/>
        <v>-8.7578840755377314</v>
      </c>
      <c r="E55" s="68">
        <f t="shared" si="1"/>
        <v>1181.8821834556827</v>
      </c>
    </row>
    <row r="56" spans="1:5" x14ac:dyDescent="0.3">
      <c r="A56" s="96">
        <v>0.54545454545454497</v>
      </c>
      <c r="B56" s="68">
        <v>1111.253976750467</v>
      </c>
      <c r="C56" s="68">
        <v>1175.8775383532566</v>
      </c>
      <c r="D56" s="68">
        <f t="shared" si="0"/>
        <v>-64.62356160278955</v>
      </c>
      <c r="E56" s="68">
        <f t="shared" si="1"/>
        <v>1143.5657575518617</v>
      </c>
    </row>
    <row r="57" spans="1:5" x14ac:dyDescent="0.3">
      <c r="A57" s="96">
        <v>0.55555555555555602</v>
      </c>
      <c r="B57" s="68">
        <v>1083.434783315663</v>
      </c>
      <c r="C57" s="68">
        <v>1134.7434403906466</v>
      </c>
      <c r="D57" s="68">
        <f t="shared" si="0"/>
        <v>-51.308657074983557</v>
      </c>
      <c r="E57" s="68">
        <f t="shared" si="1"/>
        <v>1109.0891118531549</v>
      </c>
    </row>
    <row r="58" spans="1:5" x14ac:dyDescent="0.3">
      <c r="A58" s="96">
        <v>0.56565656565656597</v>
      </c>
      <c r="B58" s="68">
        <v>1049.4212821336707</v>
      </c>
      <c r="C58" s="68">
        <v>1111.1939776818333</v>
      </c>
      <c r="D58" s="68">
        <f t="shared" si="0"/>
        <v>-61.772695548162574</v>
      </c>
      <c r="E58" s="68">
        <f t="shared" si="1"/>
        <v>1080.307629907752</v>
      </c>
    </row>
    <row r="59" spans="1:5" x14ac:dyDescent="0.3">
      <c r="A59" s="96">
        <v>0.57575757575757602</v>
      </c>
      <c r="B59" s="68">
        <v>1024.7168016376525</v>
      </c>
      <c r="C59" s="68">
        <v>1081.0091036373251</v>
      </c>
      <c r="D59" s="68">
        <f t="shared" si="0"/>
        <v>-56.292301999672645</v>
      </c>
      <c r="E59" s="68">
        <f t="shared" si="1"/>
        <v>1052.8629526374889</v>
      </c>
    </row>
    <row r="60" spans="1:5" x14ac:dyDescent="0.3">
      <c r="A60" s="96">
        <v>0.58585858585858597</v>
      </c>
      <c r="B60" s="68">
        <v>1017.4902894631365</v>
      </c>
      <c r="C60" s="68">
        <v>1064.7156118723499</v>
      </c>
      <c r="D60" s="68">
        <f t="shared" si="0"/>
        <v>-47.225322409213391</v>
      </c>
      <c r="E60" s="68">
        <f t="shared" si="1"/>
        <v>1041.1029506677432</v>
      </c>
    </row>
    <row r="61" spans="1:5" x14ac:dyDescent="0.3">
      <c r="A61" s="96">
        <v>0.59595959595959602</v>
      </c>
      <c r="B61" s="68">
        <v>1011.1734180336618</v>
      </c>
      <c r="C61" s="68">
        <v>1058.5501618895182</v>
      </c>
      <c r="D61" s="68">
        <f t="shared" si="0"/>
        <v>-47.376743855856375</v>
      </c>
      <c r="E61" s="68">
        <f t="shared" si="1"/>
        <v>1034.8617899615901</v>
      </c>
    </row>
    <row r="62" spans="1:5" x14ac:dyDescent="0.3">
      <c r="A62" s="96">
        <v>0.60606060606060597</v>
      </c>
      <c r="B62" s="68">
        <v>1010.9709250525045</v>
      </c>
      <c r="C62" s="68">
        <v>1060.8491355863966</v>
      </c>
      <c r="D62" s="68">
        <f t="shared" si="0"/>
        <v>-49.878210533892116</v>
      </c>
      <c r="E62" s="68">
        <f t="shared" si="1"/>
        <v>1035.9100303194505</v>
      </c>
    </row>
    <row r="63" spans="1:5" x14ac:dyDescent="0.3">
      <c r="A63" s="96">
        <v>0.61616161616161602</v>
      </c>
      <c r="B63" s="68">
        <v>1012.9637747397159</v>
      </c>
      <c r="C63" s="68">
        <v>1052.2425097158134</v>
      </c>
      <c r="D63" s="68">
        <f t="shared" si="0"/>
        <v>-39.278734976097553</v>
      </c>
      <c r="E63" s="68">
        <f t="shared" si="1"/>
        <v>1032.6031422277647</v>
      </c>
    </row>
    <row r="64" spans="1:5" x14ac:dyDescent="0.3">
      <c r="A64" s="96">
        <v>0.62626262626262597</v>
      </c>
      <c r="B64" s="68">
        <v>1008.6907632544119</v>
      </c>
      <c r="C64" s="68">
        <v>1058.7912391755449</v>
      </c>
      <c r="D64" s="68">
        <f t="shared" si="0"/>
        <v>-50.100475921133011</v>
      </c>
      <c r="E64" s="68">
        <f t="shared" si="1"/>
        <v>1033.7410012149785</v>
      </c>
    </row>
    <row r="65" spans="1:5" x14ac:dyDescent="0.3">
      <c r="A65" s="96">
        <v>0.63636363636363602</v>
      </c>
      <c r="B65" s="68">
        <v>1012.8702687541196</v>
      </c>
      <c r="C65" s="68">
        <v>1052.4091968558967</v>
      </c>
      <c r="D65" s="68">
        <f t="shared" si="0"/>
        <v>-39.53892810177706</v>
      </c>
      <c r="E65" s="68">
        <f t="shared" si="1"/>
        <v>1032.6397328050082</v>
      </c>
    </row>
    <row r="66" spans="1:5" x14ac:dyDescent="0.3">
      <c r="A66" s="96">
        <v>0.64646464646464696</v>
      </c>
      <c r="B66" s="68">
        <v>1019.798273483593</v>
      </c>
      <c r="C66" s="68">
        <v>1046.4542940705967</v>
      </c>
      <c r="D66" s="68">
        <f t="shared" si="0"/>
        <v>-26.656020587003695</v>
      </c>
      <c r="E66" s="68">
        <f t="shared" si="1"/>
        <v>1033.1262837770948</v>
      </c>
    </row>
    <row r="67" spans="1:5" x14ac:dyDescent="0.3">
      <c r="A67" s="96">
        <v>0.65656565656565702</v>
      </c>
      <c r="B67" s="68">
        <v>1020.3279648295847</v>
      </c>
      <c r="C67" s="68">
        <v>1045.3213934783716</v>
      </c>
      <c r="D67" s="68">
        <f t="shared" ref="D67:D101" si="2">B67-C67</f>
        <v>-24.993428648786903</v>
      </c>
      <c r="E67" s="68">
        <f t="shared" ref="E67:E101" si="3">AVERAGE(B67:C67)</f>
        <v>1032.8246791539782</v>
      </c>
    </row>
    <row r="68" spans="1:5" x14ac:dyDescent="0.3">
      <c r="A68" s="96">
        <v>0.66666666666666696</v>
      </c>
      <c r="B68" s="68">
        <v>1023.2324825148316</v>
      </c>
      <c r="C68" s="68">
        <v>1048.4308681448099</v>
      </c>
      <c r="D68" s="68">
        <f t="shared" si="2"/>
        <v>-25.198385629978247</v>
      </c>
      <c r="E68" s="68">
        <f t="shared" si="3"/>
        <v>1035.8316753298209</v>
      </c>
    </row>
    <row r="69" spans="1:5" x14ac:dyDescent="0.3">
      <c r="A69" s="96">
        <v>0.67676767676767702</v>
      </c>
      <c r="B69" s="68">
        <v>1028.1257352360474</v>
      </c>
      <c r="C69" s="68">
        <v>1056.4268175809716</v>
      </c>
      <c r="D69" s="68">
        <f t="shared" si="2"/>
        <v>-28.301082344924225</v>
      </c>
      <c r="E69" s="68">
        <f t="shared" si="3"/>
        <v>1042.2762764085096</v>
      </c>
    </row>
    <row r="70" spans="1:5" x14ac:dyDescent="0.3">
      <c r="A70" s="96">
        <v>0.68686868686868696</v>
      </c>
      <c r="B70" s="68">
        <v>1025.235511633357</v>
      </c>
      <c r="C70" s="68">
        <v>1057.3857020544267</v>
      </c>
      <c r="D70" s="68">
        <f t="shared" si="2"/>
        <v>-32.150190421069738</v>
      </c>
      <c r="E70" s="68">
        <f t="shared" si="3"/>
        <v>1041.3106068438919</v>
      </c>
    </row>
    <row r="71" spans="1:5" x14ac:dyDescent="0.3">
      <c r="A71" s="96">
        <v>0.69696969696969702</v>
      </c>
      <c r="B71" s="68">
        <v>1030.0494550830467</v>
      </c>
      <c r="C71" s="68">
        <v>1058.6984204157484</v>
      </c>
      <c r="D71" s="68">
        <f t="shared" si="2"/>
        <v>-28.648965332701664</v>
      </c>
      <c r="E71" s="68">
        <f t="shared" si="3"/>
        <v>1044.3739377493976</v>
      </c>
    </row>
    <row r="72" spans="1:5" x14ac:dyDescent="0.3">
      <c r="A72" s="96">
        <v>0.70707070707070696</v>
      </c>
      <c r="B72" s="68">
        <v>1032.996876841476</v>
      </c>
      <c r="C72" s="68">
        <v>1058.8812915208484</v>
      </c>
      <c r="D72" s="68">
        <f t="shared" si="2"/>
        <v>-25.884414679372412</v>
      </c>
      <c r="E72" s="68">
        <f t="shared" si="3"/>
        <v>1045.9390841811623</v>
      </c>
    </row>
    <row r="73" spans="1:5" x14ac:dyDescent="0.3">
      <c r="A73" s="96">
        <v>0.71717171717171702</v>
      </c>
      <c r="B73" s="68">
        <v>1032.4539189644202</v>
      </c>
      <c r="C73" s="68">
        <v>1054.1110131502501</v>
      </c>
      <c r="D73" s="68">
        <f t="shared" si="2"/>
        <v>-21.657094185829919</v>
      </c>
      <c r="E73" s="68">
        <f t="shared" si="3"/>
        <v>1043.2824660573351</v>
      </c>
    </row>
    <row r="74" spans="1:5" x14ac:dyDescent="0.3">
      <c r="A74" s="96">
        <v>0.72727272727272696</v>
      </c>
      <c r="B74" s="68">
        <v>1023.3608969645022</v>
      </c>
      <c r="C74" s="68">
        <v>1047.4227069473184</v>
      </c>
      <c r="D74" s="68">
        <f t="shared" si="2"/>
        <v>-24.061809982816158</v>
      </c>
      <c r="E74" s="68">
        <f t="shared" si="3"/>
        <v>1035.3918019559103</v>
      </c>
    </row>
    <row r="75" spans="1:5" x14ac:dyDescent="0.3">
      <c r="A75" s="96">
        <v>0.73737373737373701</v>
      </c>
      <c r="B75" s="68">
        <v>1025.616758085496</v>
      </c>
      <c r="C75" s="68">
        <v>1039.6373084145682</v>
      </c>
      <c r="D75" s="68">
        <f t="shared" si="2"/>
        <v>-14.020550329072194</v>
      </c>
      <c r="E75" s="68">
        <f t="shared" si="3"/>
        <v>1032.6270332500321</v>
      </c>
    </row>
    <row r="76" spans="1:5" x14ac:dyDescent="0.3">
      <c r="A76" s="96">
        <v>0.74747474747474796</v>
      </c>
      <c r="B76" s="68">
        <v>1024.4585150548846</v>
      </c>
      <c r="C76" s="68">
        <v>1043.4716016161183</v>
      </c>
      <c r="D76" s="68">
        <f t="shared" si="2"/>
        <v>-19.013086561233649</v>
      </c>
      <c r="E76" s="68">
        <f t="shared" si="3"/>
        <v>1033.9650583355015</v>
      </c>
    </row>
    <row r="77" spans="1:5" x14ac:dyDescent="0.3">
      <c r="A77" s="96">
        <v>0.75757575757575801</v>
      </c>
      <c r="B77" s="68">
        <v>1021.8358641314453</v>
      </c>
      <c r="C77" s="68">
        <v>1038.51602294894</v>
      </c>
      <c r="D77" s="68">
        <f t="shared" si="2"/>
        <v>-16.680158817494657</v>
      </c>
      <c r="E77" s="68">
        <f t="shared" si="3"/>
        <v>1030.1759435401927</v>
      </c>
    </row>
    <row r="78" spans="1:5" x14ac:dyDescent="0.3">
      <c r="A78" s="96">
        <v>0.76767676767676796</v>
      </c>
      <c r="B78" s="68">
        <v>1020.5509264218432</v>
      </c>
      <c r="C78" s="68">
        <v>1027.6756865474415</v>
      </c>
      <c r="D78" s="68">
        <f t="shared" si="2"/>
        <v>-7.1247601255983</v>
      </c>
      <c r="E78" s="68">
        <f t="shared" si="3"/>
        <v>1024.1133064846424</v>
      </c>
    </row>
    <row r="79" spans="1:5" x14ac:dyDescent="0.3">
      <c r="A79" s="96">
        <v>0.77777777777777801</v>
      </c>
      <c r="B79" s="68">
        <v>1019.9806965737131</v>
      </c>
      <c r="C79" s="68">
        <v>1028.7188249925118</v>
      </c>
      <c r="D79" s="68">
        <f t="shared" si="2"/>
        <v>-8.7381284187987376</v>
      </c>
      <c r="E79" s="68">
        <f t="shared" si="3"/>
        <v>1024.3497607831125</v>
      </c>
    </row>
    <row r="80" spans="1:5" x14ac:dyDescent="0.3">
      <c r="A80" s="96">
        <v>0.78787878787878796</v>
      </c>
      <c r="B80" s="68">
        <v>1021.9753338077669</v>
      </c>
      <c r="C80" s="68">
        <v>1031.73943261106</v>
      </c>
      <c r="D80" s="68">
        <f t="shared" si="2"/>
        <v>-9.7640988032931091</v>
      </c>
      <c r="E80" s="68">
        <f t="shared" si="3"/>
        <v>1026.8573832094135</v>
      </c>
    </row>
    <row r="81" spans="1:5" x14ac:dyDescent="0.3">
      <c r="A81" s="96">
        <v>0.79797979797979801</v>
      </c>
      <c r="B81" s="68">
        <v>1020.7559413390293</v>
      </c>
      <c r="C81" s="68">
        <v>1035.5074335473316</v>
      </c>
      <c r="D81" s="68">
        <f t="shared" si="2"/>
        <v>-14.751492208302352</v>
      </c>
      <c r="E81" s="68">
        <f t="shared" si="3"/>
        <v>1028.1316874431805</v>
      </c>
    </row>
    <row r="82" spans="1:5" x14ac:dyDescent="0.3">
      <c r="A82" s="96">
        <v>0.80808080808080796</v>
      </c>
      <c r="B82" s="68">
        <v>1019.7043229409934</v>
      </c>
      <c r="C82" s="68">
        <v>1033.3049542546216</v>
      </c>
      <c r="D82" s="68">
        <f t="shared" si="2"/>
        <v>-13.600631313628242</v>
      </c>
      <c r="E82" s="68">
        <f t="shared" si="3"/>
        <v>1026.5046385978076</v>
      </c>
    </row>
    <row r="83" spans="1:5" x14ac:dyDescent="0.3">
      <c r="A83" s="96">
        <v>0.81818181818181801</v>
      </c>
      <c r="B83" s="68">
        <v>1014.7020886436114</v>
      </c>
      <c r="C83" s="68">
        <v>1032.3958528896248</v>
      </c>
      <c r="D83" s="68">
        <f t="shared" si="2"/>
        <v>-17.693764246013416</v>
      </c>
      <c r="E83" s="68">
        <f t="shared" si="3"/>
        <v>1023.5489707666181</v>
      </c>
    </row>
    <row r="84" spans="1:5" x14ac:dyDescent="0.3">
      <c r="A84" s="96">
        <v>0.82828282828282795</v>
      </c>
      <c r="B84" s="68">
        <v>1019.005634583135</v>
      </c>
      <c r="C84" s="68">
        <v>1031.9454251250565</v>
      </c>
      <c r="D84" s="68">
        <f t="shared" si="2"/>
        <v>-12.939790541921525</v>
      </c>
      <c r="E84" s="68">
        <f t="shared" si="3"/>
        <v>1025.4755298540958</v>
      </c>
    </row>
    <row r="85" spans="1:5" x14ac:dyDescent="0.3">
      <c r="A85" s="96">
        <v>0.83838383838383801</v>
      </c>
      <c r="B85" s="68">
        <v>1018.2552740750886</v>
      </c>
      <c r="C85" s="68">
        <v>1033.9473626501151</v>
      </c>
      <c r="D85" s="68">
        <f t="shared" si="2"/>
        <v>-15.69208857502656</v>
      </c>
      <c r="E85" s="68">
        <f t="shared" si="3"/>
        <v>1026.1013183626019</v>
      </c>
    </row>
    <row r="86" spans="1:5" x14ac:dyDescent="0.3">
      <c r="A86" s="96">
        <v>0.84848484848484895</v>
      </c>
      <c r="B86" s="68">
        <v>1012.7937859394158</v>
      </c>
      <c r="C86" s="68">
        <v>1033.7532826491499</v>
      </c>
      <c r="D86" s="68">
        <f t="shared" si="2"/>
        <v>-20.95949670973414</v>
      </c>
      <c r="E86" s="68">
        <f t="shared" si="3"/>
        <v>1023.2735342942829</v>
      </c>
    </row>
    <row r="87" spans="1:5" x14ac:dyDescent="0.3">
      <c r="A87" s="96">
        <v>0.85858585858585901</v>
      </c>
      <c r="B87" s="68">
        <v>1010.8432277277414</v>
      </c>
      <c r="C87" s="68">
        <v>1032.7260514592836</v>
      </c>
      <c r="D87" s="68">
        <f t="shared" si="2"/>
        <v>-21.882823731542203</v>
      </c>
      <c r="E87" s="68">
        <f t="shared" si="3"/>
        <v>1021.7846395935125</v>
      </c>
    </row>
    <row r="88" spans="1:5" x14ac:dyDescent="0.3">
      <c r="A88" s="96">
        <v>0.86868686868686895</v>
      </c>
      <c r="B88" s="68">
        <v>1009.8949499838793</v>
      </c>
      <c r="C88" s="68">
        <v>1034.8275044128634</v>
      </c>
      <c r="D88" s="68">
        <f t="shared" si="2"/>
        <v>-24.932554428984076</v>
      </c>
      <c r="E88" s="68">
        <f t="shared" si="3"/>
        <v>1022.3612271983714</v>
      </c>
    </row>
    <row r="89" spans="1:5" x14ac:dyDescent="0.3">
      <c r="A89" s="96">
        <v>0.87878787878787901</v>
      </c>
      <c r="B89" s="68">
        <v>1014.1781593037391</v>
      </c>
      <c r="C89" s="68">
        <v>1044.3398185851599</v>
      </c>
      <c r="D89" s="68">
        <f t="shared" si="2"/>
        <v>-30.161659281420839</v>
      </c>
      <c r="E89" s="68">
        <f t="shared" si="3"/>
        <v>1029.2589889444496</v>
      </c>
    </row>
    <row r="90" spans="1:5" x14ac:dyDescent="0.3">
      <c r="A90" s="96">
        <v>0.88888888888888895</v>
      </c>
      <c r="B90" s="68">
        <v>1009.0886592151359</v>
      </c>
      <c r="C90" s="68">
        <v>1051.8950254935967</v>
      </c>
      <c r="D90" s="68">
        <f t="shared" si="2"/>
        <v>-42.806366278460814</v>
      </c>
      <c r="E90" s="68">
        <f t="shared" si="3"/>
        <v>1030.4918423543663</v>
      </c>
    </row>
    <row r="91" spans="1:5" x14ac:dyDescent="0.3">
      <c r="A91" s="96">
        <v>0.89898989898989901</v>
      </c>
      <c r="B91" s="68">
        <v>1008.782608164038</v>
      </c>
      <c r="C91" s="68">
        <v>1045.763114801955</v>
      </c>
      <c r="D91" s="68">
        <f t="shared" si="2"/>
        <v>-36.98050663791696</v>
      </c>
      <c r="E91" s="68">
        <f t="shared" si="3"/>
        <v>1027.2728614829966</v>
      </c>
    </row>
    <row r="92" spans="1:5" x14ac:dyDescent="0.3">
      <c r="A92" s="96">
        <v>0.90909090909090895</v>
      </c>
      <c r="B92" s="68">
        <v>1020.3327776435423</v>
      </c>
      <c r="C92" s="68">
        <v>1050.9365872808301</v>
      </c>
      <c r="D92" s="68">
        <f t="shared" si="2"/>
        <v>-30.603809637287782</v>
      </c>
      <c r="E92" s="68">
        <f t="shared" si="3"/>
        <v>1035.6346824621862</v>
      </c>
    </row>
    <row r="93" spans="1:5" x14ac:dyDescent="0.3">
      <c r="A93" s="96">
        <v>0.919191919191919</v>
      </c>
      <c r="B93" s="68">
        <v>1021.3013814899716</v>
      </c>
      <c r="C93" s="68">
        <v>1056.4236938971933</v>
      </c>
      <c r="D93" s="68">
        <f t="shared" si="2"/>
        <v>-35.122312407221671</v>
      </c>
      <c r="E93" s="68">
        <f t="shared" si="3"/>
        <v>1038.8625376935825</v>
      </c>
    </row>
    <row r="94" spans="1:5" x14ac:dyDescent="0.3">
      <c r="A94" s="96">
        <v>0.92929292929292895</v>
      </c>
      <c r="B94" s="68">
        <v>1021.4304594749112</v>
      </c>
      <c r="C94" s="68">
        <v>1062.0433587487751</v>
      </c>
      <c r="D94" s="68">
        <f t="shared" si="2"/>
        <v>-40.612899273863832</v>
      </c>
      <c r="E94" s="68">
        <f t="shared" si="3"/>
        <v>1041.736909111843</v>
      </c>
    </row>
    <row r="95" spans="1:5" x14ac:dyDescent="0.3">
      <c r="A95" s="96">
        <v>0.939393939393939</v>
      </c>
      <c r="B95" s="68">
        <v>1026.9879748665103</v>
      </c>
      <c r="C95" s="68">
        <v>1068.8029609984383</v>
      </c>
      <c r="D95" s="68">
        <f t="shared" si="2"/>
        <v>-41.814986131927981</v>
      </c>
      <c r="E95" s="68">
        <f t="shared" si="3"/>
        <v>1047.8954679324743</v>
      </c>
    </row>
    <row r="96" spans="1:5" x14ac:dyDescent="0.3">
      <c r="A96" s="96">
        <v>0.94949494949494995</v>
      </c>
      <c r="B96" s="68">
        <v>1034.8085042752771</v>
      </c>
      <c r="C96" s="68">
        <v>1068.43175466976</v>
      </c>
      <c r="D96" s="68">
        <f t="shared" si="2"/>
        <v>-33.623250394482966</v>
      </c>
      <c r="E96" s="68">
        <f t="shared" si="3"/>
        <v>1051.6201294725186</v>
      </c>
    </row>
    <row r="97" spans="1:5" x14ac:dyDescent="0.3">
      <c r="A97" s="96">
        <v>0.95959595959596</v>
      </c>
      <c r="B97" s="68">
        <v>1061.6571383380858</v>
      </c>
      <c r="C97" s="68">
        <v>1078.1989919973</v>
      </c>
      <c r="D97" s="68">
        <f t="shared" si="2"/>
        <v>-16.541853659214212</v>
      </c>
      <c r="E97" s="68">
        <f t="shared" si="3"/>
        <v>1069.9280651676929</v>
      </c>
    </row>
    <row r="98" spans="1:5" x14ac:dyDescent="0.3">
      <c r="A98" s="96">
        <v>0.96969696969696995</v>
      </c>
      <c r="B98" s="68">
        <v>1071.0625008769571</v>
      </c>
      <c r="C98" s="68">
        <v>1097.2800537350865</v>
      </c>
      <c r="D98" s="68">
        <f t="shared" si="2"/>
        <v>-26.217552858129466</v>
      </c>
      <c r="E98" s="68">
        <f t="shared" si="3"/>
        <v>1084.1712773060217</v>
      </c>
    </row>
    <row r="99" spans="1:5" x14ac:dyDescent="0.3">
      <c r="A99" s="96">
        <v>0.97979797979798</v>
      </c>
      <c r="B99" s="68">
        <v>1081.308955797017</v>
      </c>
      <c r="C99" s="68">
        <v>1136.7964828726565</v>
      </c>
      <c r="D99" s="68">
        <f t="shared" si="2"/>
        <v>-55.487527075639491</v>
      </c>
      <c r="E99" s="68">
        <f t="shared" si="3"/>
        <v>1109.0527193348366</v>
      </c>
    </row>
    <row r="100" spans="1:5" x14ac:dyDescent="0.3">
      <c r="A100" s="96">
        <v>0.98989898989898994</v>
      </c>
      <c r="B100" s="68">
        <v>1095.1088019891602</v>
      </c>
      <c r="C100" s="68">
        <v>1162.3932275473683</v>
      </c>
      <c r="D100" s="68">
        <f t="shared" si="2"/>
        <v>-67.284425558208113</v>
      </c>
      <c r="E100" s="68">
        <f t="shared" si="3"/>
        <v>1128.7510147682642</v>
      </c>
    </row>
    <row r="101" spans="1:5" x14ac:dyDescent="0.3">
      <c r="A101" s="96">
        <v>1</v>
      </c>
      <c r="B101" s="68">
        <v>1095.1088019891602</v>
      </c>
      <c r="C101" s="68">
        <v>1162.3932275473683</v>
      </c>
      <c r="D101" s="68">
        <f t="shared" si="2"/>
        <v>-67.284425558208113</v>
      </c>
      <c r="E101" s="68">
        <f t="shared" si="3"/>
        <v>1128.7510147682642</v>
      </c>
    </row>
    <row r="102" spans="1:5" x14ac:dyDescent="0.3">
      <c r="A102" s="96">
        <v>1.0009999999999999</v>
      </c>
      <c r="B102" s="56"/>
      <c r="C102" s="56"/>
      <c r="D102" s="56"/>
      <c r="E102" s="68"/>
    </row>
    <row r="103" spans="1:5" x14ac:dyDescent="0.3">
      <c r="C103" t="s">
        <v>180</v>
      </c>
      <c r="D103" s="56">
        <f>AVERAGE(D2:D101)</f>
        <v>-19.378786533709906</v>
      </c>
    </row>
    <row r="104" spans="1:5" x14ac:dyDescent="0.3">
      <c r="C104" t="s">
        <v>181</v>
      </c>
      <c r="D104" s="56">
        <f>STDEV(D2:D101)</f>
        <v>32.076985724751204</v>
      </c>
    </row>
    <row r="105" spans="1:5" x14ac:dyDescent="0.3">
      <c r="C105" t="s">
        <v>182</v>
      </c>
      <c r="D105" s="56">
        <f>D103-1.96*D104</f>
        <v>-82.249678554222271</v>
      </c>
    </row>
    <row r="106" spans="1:5" x14ac:dyDescent="0.3">
      <c r="C106" t="s">
        <v>183</v>
      </c>
      <c r="D106" s="56">
        <f>D103+1.96*D104</f>
        <v>43.492105486802451</v>
      </c>
    </row>
  </sheetData>
  <autoFilter ref="D1:D106" xr:uid="{07B1A254-5FE2-4676-8B7A-0595FAE587F1}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12355-8317-440B-B719-280FBF3FA5B5}">
  <dimension ref="A1:AM106"/>
  <sheetViews>
    <sheetView topLeftCell="U1" zoomScale="70" zoomScaleNormal="70" workbookViewId="0">
      <selection activeCell="AU35" sqref="AU35"/>
    </sheetView>
  </sheetViews>
  <sheetFormatPr defaultRowHeight="14.4" x14ac:dyDescent="0.3"/>
  <cols>
    <col min="8" max="8" width="17.5546875" bestFit="1" customWidth="1"/>
    <col min="33" max="33" width="17.5546875" bestFit="1" customWidth="1"/>
  </cols>
  <sheetData>
    <row r="1" spans="1:39" x14ac:dyDescent="0.3">
      <c r="A1" t="s">
        <v>178</v>
      </c>
      <c r="B1" s="56" t="s">
        <v>116</v>
      </c>
      <c r="C1" s="56" t="s">
        <v>117</v>
      </c>
      <c r="D1" s="56" t="s">
        <v>118</v>
      </c>
      <c r="E1" s="56" t="s">
        <v>119</v>
      </c>
      <c r="F1" s="56" t="s">
        <v>120</v>
      </c>
      <c r="G1" s="56" t="s">
        <v>121</v>
      </c>
      <c r="H1" s="56" t="s">
        <v>191</v>
      </c>
      <c r="I1" s="56" t="s">
        <v>185</v>
      </c>
      <c r="J1" s="56" t="s">
        <v>186</v>
      </c>
      <c r="K1" s="56" t="s">
        <v>187</v>
      </c>
      <c r="L1" s="56" t="s">
        <v>188</v>
      </c>
      <c r="M1" s="56" t="s">
        <v>189</v>
      </c>
      <c r="N1" s="56" t="s">
        <v>190</v>
      </c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 t="s">
        <v>116</v>
      </c>
      <c r="AB1" s="56" t="s">
        <v>117</v>
      </c>
      <c r="AC1" s="56" t="s">
        <v>118</v>
      </c>
      <c r="AD1" s="56" t="s">
        <v>119</v>
      </c>
      <c r="AE1" s="56" t="s">
        <v>120</v>
      </c>
      <c r="AF1" s="56" t="s">
        <v>121</v>
      </c>
      <c r="AG1" s="56" t="s">
        <v>192</v>
      </c>
      <c r="AH1" s="56" t="s">
        <v>185</v>
      </c>
      <c r="AI1" s="56" t="s">
        <v>186</v>
      </c>
      <c r="AJ1" s="56" t="s">
        <v>187</v>
      </c>
      <c r="AK1" s="56" t="s">
        <v>188</v>
      </c>
      <c r="AL1" s="56" t="s">
        <v>189</v>
      </c>
      <c r="AM1" s="56" t="s">
        <v>190</v>
      </c>
    </row>
    <row r="2" spans="1:39" x14ac:dyDescent="0.3">
      <c r="A2" s="96">
        <v>0</v>
      </c>
      <c r="B2" s="56">
        <v>10.6929408469988</v>
      </c>
      <c r="C2" s="56">
        <v>24.7465464013451</v>
      </c>
      <c r="D2" s="56">
        <v>24.013622380425002</v>
      </c>
      <c r="E2" s="56">
        <v>16.113953796170801</v>
      </c>
      <c r="F2" s="56">
        <v>20.1478734694896</v>
      </c>
      <c r="G2" s="56">
        <v>18.866349149449</v>
      </c>
      <c r="H2" s="56">
        <f>AVERAGE(B2:G2)</f>
        <v>19.096881007313048</v>
      </c>
      <c r="I2" s="56">
        <f>B2-H2</f>
        <v>-8.4039401603142476</v>
      </c>
      <c r="J2" s="56">
        <f>C2-H2</f>
        <v>5.649665394032052</v>
      </c>
      <c r="K2" s="56">
        <f>D2-H2</f>
        <v>4.9167413731119538</v>
      </c>
      <c r="L2" s="56">
        <f>E2-H2</f>
        <v>-2.9829272111422469</v>
      </c>
      <c r="M2" s="56">
        <f>F2-H2</f>
        <v>1.0509924621765521</v>
      </c>
      <c r="N2" s="56">
        <f>G2-H2</f>
        <v>-0.2305318578640474</v>
      </c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>
        <v>1023.88654363724</v>
      </c>
      <c r="AB2" s="56">
        <v>1009.54116268148</v>
      </c>
      <c r="AC2" s="56">
        <v>1012.96585025959</v>
      </c>
      <c r="AD2" s="56">
        <v>1036.41222195162</v>
      </c>
      <c r="AE2" s="56">
        <v>1014.04388105088</v>
      </c>
      <c r="AF2" s="56">
        <v>1034.29847018341</v>
      </c>
      <c r="AG2" s="56">
        <f>AVERAGE(AA2:AF2)</f>
        <v>1021.85802162737</v>
      </c>
      <c r="AH2" s="56">
        <f>AA2-AG2</f>
        <v>2.0285220098700165</v>
      </c>
      <c r="AI2" s="56">
        <f>AB2-AG2</f>
        <v>-12.316858945889976</v>
      </c>
      <c r="AJ2" s="56">
        <f>AC2-AG2</f>
        <v>-8.8921713677800653</v>
      </c>
      <c r="AK2" s="56">
        <f>AD2-AG2</f>
        <v>14.554200324250019</v>
      </c>
      <c r="AL2" s="56">
        <f>AE2-AG2</f>
        <v>-7.8141405764899901</v>
      </c>
      <c r="AM2" s="56">
        <f>AF2-AG2</f>
        <v>12.440448556039996</v>
      </c>
    </row>
    <row r="3" spans="1:39" x14ac:dyDescent="0.3">
      <c r="A3" s="96">
        <v>1.01010101010101E-2</v>
      </c>
      <c r="B3" s="56">
        <v>10.6929408469988</v>
      </c>
      <c r="C3" s="56">
        <v>24.7465464013451</v>
      </c>
      <c r="D3" s="56">
        <v>24.013622380425002</v>
      </c>
      <c r="E3" s="56">
        <v>16.113953796170801</v>
      </c>
      <c r="F3" s="56">
        <v>20.1478734694896</v>
      </c>
      <c r="G3" s="56">
        <v>18.866349149449</v>
      </c>
      <c r="H3" s="56">
        <f t="shared" ref="H3:H66" si="0">AVERAGE(B3:G3)</f>
        <v>19.096881007313048</v>
      </c>
      <c r="I3" s="56">
        <f t="shared" ref="I3:I66" si="1">B3-H3</f>
        <v>-8.4039401603142476</v>
      </c>
      <c r="J3" s="56">
        <f t="shared" ref="J3:J66" si="2">C3-H3</f>
        <v>5.649665394032052</v>
      </c>
      <c r="K3" s="56">
        <f t="shared" ref="K3:K66" si="3">D3-H3</f>
        <v>4.9167413731119538</v>
      </c>
      <c r="L3" s="56">
        <f t="shared" ref="L3:L66" si="4">E3-H3</f>
        <v>-2.9829272111422469</v>
      </c>
      <c r="M3" s="56">
        <f t="shared" ref="M3:M66" si="5">F3-H3</f>
        <v>1.0509924621765521</v>
      </c>
      <c r="N3" s="56">
        <f t="shared" ref="N3:N66" si="6">G3-H3</f>
        <v>-0.2305318578640474</v>
      </c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>
        <v>1023.88654363724</v>
      </c>
      <c r="AB3" s="56">
        <v>1009.54116268148</v>
      </c>
      <c r="AC3" s="56">
        <v>1012.96585025959</v>
      </c>
      <c r="AD3" s="56">
        <v>1036.41222195162</v>
      </c>
      <c r="AE3" s="56">
        <v>1014.04388105088</v>
      </c>
      <c r="AF3" s="56">
        <v>1034.29847018341</v>
      </c>
      <c r="AG3" s="56">
        <f t="shared" ref="AG3:AG66" si="7">AVERAGE(AA3:AF3)</f>
        <v>1021.85802162737</v>
      </c>
      <c r="AH3" s="56">
        <f t="shared" ref="AH3:AH66" si="8">AA3-AG3</f>
        <v>2.0285220098700165</v>
      </c>
      <c r="AI3" s="56">
        <f t="shared" ref="AI3:AI66" si="9">AB3-AG3</f>
        <v>-12.316858945889976</v>
      </c>
      <c r="AJ3" s="56">
        <f t="shared" ref="AJ3:AJ66" si="10">AC3-AG3</f>
        <v>-8.8921713677800653</v>
      </c>
      <c r="AK3" s="56">
        <f t="shared" ref="AK3:AK66" si="11">AD3-AG3</f>
        <v>14.554200324250019</v>
      </c>
      <c r="AL3" s="56">
        <f t="shared" ref="AL3:AL66" si="12">AE3-AG3</f>
        <v>-7.8141405764899901</v>
      </c>
      <c r="AM3" s="56">
        <f t="shared" ref="AM3:AM66" si="13">AF3-AG3</f>
        <v>12.440448556039996</v>
      </c>
    </row>
    <row r="4" spans="1:39" x14ac:dyDescent="0.3">
      <c r="A4" s="96">
        <v>2.02020202020202E-2</v>
      </c>
      <c r="B4" s="56">
        <v>10.5160355966705</v>
      </c>
      <c r="C4" s="56">
        <v>13.979660372928199</v>
      </c>
      <c r="D4" s="56">
        <v>19.841751055669199</v>
      </c>
      <c r="E4" s="56">
        <v>8.8120802987189695</v>
      </c>
      <c r="F4" s="56">
        <v>8.6272163672934497</v>
      </c>
      <c r="G4" s="56">
        <v>12.397919723394599</v>
      </c>
      <c r="H4" s="56">
        <f t="shared" si="0"/>
        <v>12.362443902445818</v>
      </c>
      <c r="I4" s="56">
        <f t="shared" si="1"/>
        <v>-1.8464083057753182</v>
      </c>
      <c r="J4" s="56">
        <f t="shared" si="2"/>
        <v>1.617216470482381</v>
      </c>
      <c r="K4" s="56">
        <f t="shared" si="3"/>
        <v>7.479307153223381</v>
      </c>
      <c r="L4" s="56">
        <f t="shared" si="4"/>
        <v>-3.5503636037268489</v>
      </c>
      <c r="M4" s="56">
        <f t="shared" si="5"/>
        <v>-3.7352275351523687</v>
      </c>
      <c r="N4" s="56">
        <f t="shared" si="6"/>
        <v>3.5475820948780878E-2</v>
      </c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>
        <v>1050.31453869814</v>
      </c>
      <c r="AB4" s="56">
        <v>1025.9793622341599</v>
      </c>
      <c r="AC4" s="56">
        <v>1053.04104333077</v>
      </c>
      <c r="AD4" s="56">
        <v>1051.11433085573</v>
      </c>
      <c r="AE4" s="56">
        <v>1029.36479348839</v>
      </c>
      <c r="AF4" s="56">
        <v>1063.52437355746</v>
      </c>
      <c r="AG4" s="56">
        <f t="shared" si="7"/>
        <v>1045.5564070274415</v>
      </c>
      <c r="AH4" s="56">
        <f t="shared" si="8"/>
        <v>4.7581316706985035</v>
      </c>
      <c r="AI4" s="56">
        <f t="shared" si="9"/>
        <v>-19.57704479328163</v>
      </c>
      <c r="AJ4" s="56">
        <f t="shared" si="10"/>
        <v>7.4846363033284433</v>
      </c>
      <c r="AK4" s="56">
        <f t="shared" si="11"/>
        <v>5.5579238282884944</v>
      </c>
      <c r="AL4" s="56">
        <f t="shared" si="12"/>
        <v>-16.191613539051559</v>
      </c>
      <c r="AM4" s="56">
        <f t="shared" si="13"/>
        <v>17.96796653001843</v>
      </c>
    </row>
    <row r="5" spans="1:39" x14ac:dyDescent="0.3">
      <c r="A5" s="96">
        <v>3.03030303030303E-2</v>
      </c>
      <c r="B5" s="56">
        <v>15.150772509625</v>
      </c>
      <c r="C5" s="56">
        <v>9.2530216188184902</v>
      </c>
      <c r="D5" s="56">
        <v>10.7950602431506</v>
      </c>
      <c r="E5" s="56">
        <v>11.557943633843101</v>
      </c>
      <c r="F5" s="56">
        <v>12.130615670533</v>
      </c>
      <c r="G5" s="56">
        <v>10.5016296645938</v>
      </c>
      <c r="H5" s="56">
        <f t="shared" si="0"/>
        <v>11.564840556760666</v>
      </c>
      <c r="I5" s="56">
        <f t="shared" si="1"/>
        <v>3.5859319528643336</v>
      </c>
      <c r="J5" s="56">
        <f t="shared" si="2"/>
        <v>-2.3118189379421761</v>
      </c>
      <c r="K5" s="56">
        <f t="shared" si="3"/>
        <v>-0.76978031361006671</v>
      </c>
      <c r="L5" s="56">
        <f t="shared" si="4"/>
        <v>-6.8969229175657176E-3</v>
      </c>
      <c r="M5" s="56">
        <f t="shared" si="5"/>
        <v>0.56577511377233414</v>
      </c>
      <c r="N5" s="56">
        <f t="shared" si="6"/>
        <v>-1.0632108921668664</v>
      </c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>
        <v>1057.0564474489299</v>
      </c>
      <c r="AB5" s="56">
        <v>1017.7331786905499</v>
      </c>
      <c r="AC5" s="56">
        <v>1046.30833866233</v>
      </c>
      <c r="AD5" s="56">
        <v>1041.82195819084</v>
      </c>
      <c r="AE5" s="56">
        <v>1027.1543004632099</v>
      </c>
      <c r="AF5" s="56">
        <v>1052.19808307363</v>
      </c>
      <c r="AG5" s="56">
        <f t="shared" si="7"/>
        <v>1040.378717754915</v>
      </c>
      <c r="AH5" s="56">
        <f t="shared" si="8"/>
        <v>16.677729694014943</v>
      </c>
      <c r="AI5" s="56">
        <f t="shared" si="9"/>
        <v>-22.645539064365039</v>
      </c>
      <c r="AJ5" s="56">
        <f t="shared" si="10"/>
        <v>5.9296209074150283</v>
      </c>
      <c r="AK5" s="56">
        <f t="shared" si="11"/>
        <v>1.4432404359249631</v>
      </c>
      <c r="AL5" s="56">
        <f t="shared" si="12"/>
        <v>-13.224417291705095</v>
      </c>
      <c r="AM5" s="56">
        <f t="shared" si="13"/>
        <v>11.819365318714972</v>
      </c>
    </row>
    <row r="6" spans="1:39" x14ac:dyDescent="0.3">
      <c r="A6" s="96">
        <v>4.0404040404040401E-2</v>
      </c>
      <c r="B6" s="56">
        <v>11.6240647339172</v>
      </c>
      <c r="C6" s="56">
        <v>12.0275767793678</v>
      </c>
      <c r="D6" s="56">
        <v>10.9064299466344</v>
      </c>
      <c r="E6" s="56">
        <v>9.6899133672408198</v>
      </c>
      <c r="F6" s="56">
        <v>12.608930803968899</v>
      </c>
      <c r="G6" s="56">
        <v>10.3482285924616</v>
      </c>
      <c r="H6" s="56">
        <f t="shared" si="0"/>
        <v>11.200857370598454</v>
      </c>
      <c r="I6" s="56">
        <f t="shared" si="1"/>
        <v>0.42320736331874542</v>
      </c>
      <c r="J6" s="56">
        <f t="shared" si="2"/>
        <v>0.82671940876934613</v>
      </c>
      <c r="K6" s="56">
        <f t="shared" si="3"/>
        <v>-0.29442742396405386</v>
      </c>
      <c r="L6" s="56">
        <f t="shared" si="4"/>
        <v>-1.5109440033576345</v>
      </c>
      <c r="M6" s="56">
        <f t="shared" si="5"/>
        <v>1.4080734333704452</v>
      </c>
      <c r="N6" s="56">
        <f t="shared" si="6"/>
        <v>-0.85262877813685378</v>
      </c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>
        <v>1068.36966999643</v>
      </c>
      <c r="AB6" s="56">
        <v>1033.76285751621</v>
      </c>
      <c r="AC6" s="56">
        <v>1043.7467135128099</v>
      </c>
      <c r="AD6" s="56">
        <v>1048.20213147614</v>
      </c>
      <c r="AE6" s="56">
        <v>1034.8981177477201</v>
      </c>
      <c r="AF6" s="56">
        <v>1054.0694022488201</v>
      </c>
      <c r="AG6" s="56">
        <f t="shared" si="7"/>
        <v>1047.1748154163552</v>
      </c>
      <c r="AH6" s="56">
        <f t="shared" si="8"/>
        <v>21.194854580074889</v>
      </c>
      <c r="AI6" s="56">
        <f t="shared" si="9"/>
        <v>-13.411957900145126</v>
      </c>
      <c r="AJ6" s="56">
        <f t="shared" si="10"/>
        <v>-3.4281019035452118</v>
      </c>
      <c r="AK6" s="56">
        <f t="shared" si="11"/>
        <v>1.0273160597848801</v>
      </c>
      <c r="AL6" s="56">
        <f t="shared" si="12"/>
        <v>-12.276697668635052</v>
      </c>
      <c r="AM6" s="56">
        <f t="shared" si="13"/>
        <v>6.8945868324649382</v>
      </c>
    </row>
    <row r="7" spans="1:39" x14ac:dyDescent="0.3">
      <c r="A7" s="96">
        <v>5.0505050505050497E-2</v>
      </c>
      <c r="B7" s="56">
        <v>11.402429451148199</v>
      </c>
      <c r="C7" s="56">
        <v>9.3773082764119202</v>
      </c>
      <c r="D7" s="56">
        <v>8.6067969127572503</v>
      </c>
      <c r="E7" s="56">
        <v>10.1562010388765</v>
      </c>
      <c r="F7" s="56">
        <v>10.313255765273199</v>
      </c>
      <c r="G7" s="56">
        <v>12.1016869716582</v>
      </c>
      <c r="H7" s="56">
        <f t="shared" si="0"/>
        <v>10.326279736020878</v>
      </c>
      <c r="I7" s="56">
        <f t="shared" si="1"/>
        <v>1.0761497151273218</v>
      </c>
      <c r="J7" s="56">
        <f t="shared" si="2"/>
        <v>-0.94897145960895735</v>
      </c>
      <c r="K7" s="56">
        <f t="shared" si="3"/>
        <v>-1.7194828232636272</v>
      </c>
      <c r="L7" s="56">
        <f t="shared" si="4"/>
        <v>-0.17007869714437795</v>
      </c>
      <c r="M7" s="56">
        <f t="shared" si="5"/>
        <v>-1.3023970747678248E-2</v>
      </c>
      <c r="N7" s="56">
        <f t="shared" si="6"/>
        <v>1.7754072356373225</v>
      </c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6">
        <v>1076.6414894218201</v>
      </c>
      <c r="AB7" s="56">
        <v>1035.52454116636</v>
      </c>
      <c r="AC7" s="56">
        <v>1032.10882373397</v>
      </c>
      <c r="AD7" s="56">
        <v>1048.0834052683199</v>
      </c>
      <c r="AE7" s="56">
        <v>1037.98557892961</v>
      </c>
      <c r="AF7" s="56">
        <v>1047.6849874565801</v>
      </c>
      <c r="AG7" s="56">
        <f t="shared" si="7"/>
        <v>1046.3381376627767</v>
      </c>
      <c r="AH7" s="56">
        <f t="shared" si="8"/>
        <v>30.30335175904338</v>
      </c>
      <c r="AI7" s="56">
        <f t="shared" si="9"/>
        <v>-10.813596496416721</v>
      </c>
      <c r="AJ7" s="56">
        <f t="shared" si="10"/>
        <v>-14.229313928806732</v>
      </c>
      <c r="AK7" s="56">
        <f t="shared" si="11"/>
        <v>1.7452676055431766</v>
      </c>
      <c r="AL7" s="56">
        <f t="shared" si="12"/>
        <v>-8.3525587331666884</v>
      </c>
      <c r="AM7" s="56">
        <f t="shared" si="13"/>
        <v>1.3468497938033579</v>
      </c>
    </row>
    <row r="8" spans="1:39" x14ac:dyDescent="0.3">
      <c r="A8" s="96">
        <v>6.0606060606060601E-2</v>
      </c>
      <c r="B8" s="56">
        <v>12.473694153856499</v>
      </c>
      <c r="C8" s="56">
        <v>10.9083174756221</v>
      </c>
      <c r="D8" s="56">
        <v>10.9841427846298</v>
      </c>
      <c r="E8" s="56">
        <v>9.58259418266646</v>
      </c>
      <c r="F8" s="56">
        <v>10.3209977835578</v>
      </c>
      <c r="G8" s="56">
        <v>9.1538857647761898</v>
      </c>
      <c r="H8" s="56">
        <f t="shared" si="0"/>
        <v>10.570605357518142</v>
      </c>
      <c r="I8" s="56">
        <f t="shared" si="1"/>
        <v>1.9030887963383574</v>
      </c>
      <c r="J8" s="56">
        <f t="shared" si="2"/>
        <v>0.3377121181039584</v>
      </c>
      <c r="K8" s="56">
        <f t="shared" si="3"/>
        <v>0.41353742711165786</v>
      </c>
      <c r="L8" s="56">
        <f t="shared" si="4"/>
        <v>-0.98801117485168177</v>
      </c>
      <c r="M8" s="56">
        <f t="shared" si="5"/>
        <v>-0.24960757396034161</v>
      </c>
      <c r="N8" s="56">
        <f t="shared" si="6"/>
        <v>-1.416719592741952</v>
      </c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>
        <v>1092.4455635802501</v>
      </c>
      <c r="AB8" s="56">
        <v>1043.2077412386</v>
      </c>
      <c r="AC8" s="56">
        <v>1049.22134656812</v>
      </c>
      <c r="AD8" s="56">
        <v>1055.0551838863701</v>
      </c>
      <c r="AE8" s="56">
        <v>1050.6197226628899</v>
      </c>
      <c r="AF8" s="56">
        <v>1048.7748740238801</v>
      </c>
      <c r="AG8" s="56">
        <f t="shared" si="7"/>
        <v>1056.5540719933517</v>
      </c>
      <c r="AH8" s="56">
        <f t="shared" si="8"/>
        <v>35.891491586898383</v>
      </c>
      <c r="AI8" s="56">
        <f t="shared" si="9"/>
        <v>-13.346330754751762</v>
      </c>
      <c r="AJ8" s="56">
        <f t="shared" si="10"/>
        <v>-7.3327254252317289</v>
      </c>
      <c r="AK8" s="56">
        <f t="shared" si="11"/>
        <v>-1.4988881069816671</v>
      </c>
      <c r="AL8" s="56">
        <f t="shared" si="12"/>
        <v>-5.9343493304618278</v>
      </c>
      <c r="AM8" s="56">
        <f t="shared" si="13"/>
        <v>-7.7791979694716247</v>
      </c>
    </row>
    <row r="9" spans="1:39" x14ac:dyDescent="0.3">
      <c r="A9" s="96">
        <v>7.0707070707070704E-2</v>
      </c>
      <c r="B9" s="56">
        <v>11.1567079980516</v>
      </c>
      <c r="C9" s="56">
        <v>9.6628145423317999</v>
      </c>
      <c r="D9" s="56">
        <v>12.231246568823099</v>
      </c>
      <c r="E9" s="56">
        <v>11.0297420065789</v>
      </c>
      <c r="F9" s="56">
        <v>9.8109009476984905</v>
      </c>
      <c r="G9" s="56">
        <v>10.2453887183622</v>
      </c>
      <c r="H9" s="56">
        <f t="shared" si="0"/>
        <v>10.689466796974349</v>
      </c>
      <c r="I9" s="56">
        <f t="shared" si="1"/>
        <v>0.46724120107725042</v>
      </c>
      <c r="J9" s="56">
        <f t="shared" si="2"/>
        <v>-1.0266522546425492</v>
      </c>
      <c r="K9" s="56">
        <f t="shared" si="3"/>
        <v>1.5417797718487503</v>
      </c>
      <c r="L9" s="56">
        <f t="shared" si="4"/>
        <v>0.34027520960455071</v>
      </c>
      <c r="M9" s="56">
        <f t="shared" si="5"/>
        <v>-0.87856584927585857</v>
      </c>
      <c r="N9" s="56">
        <f t="shared" si="6"/>
        <v>-0.44407807861214899</v>
      </c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  <c r="Z9" s="56"/>
      <c r="AA9" s="56">
        <v>1099.1917246727</v>
      </c>
      <c r="AB9" s="56">
        <v>1043.8596627079501</v>
      </c>
      <c r="AC9" s="56">
        <v>1066.73549181968</v>
      </c>
      <c r="AD9" s="56">
        <v>1059.7411607951401</v>
      </c>
      <c r="AE9" s="56">
        <v>1058.13801229657</v>
      </c>
      <c r="AF9" s="56">
        <v>1049.56163296113</v>
      </c>
      <c r="AG9" s="56">
        <f t="shared" si="7"/>
        <v>1062.8712808755283</v>
      </c>
      <c r="AH9" s="56">
        <f t="shared" si="8"/>
        <v>36.32044379717172</v>
      </c>
      <c r="AI9" s="56">
        <f t="shared" si="9"/>
        <v>-19.011618167578263</v>
      </c>
      <c r="AJ9" s="56">
        <f t="shared" si="10"/>
        <v>3.8642109441516368</v>
      </c>
      <c r="AK9" s="56">
        <f t="shared" si="11"/>
        <v>-3.1301200803882239</v>
      </c>
      <c r="AL9" s="56">
        <f t="shared" si="12"/>
        <v>-4.7332685789583593</v>
      </c>
      <c r="AM9" s="56">
        <f t="shared" si="13"/>
        <v>-13.309647914398283</v>
      </c>
    </row>
    <row r="10" spans="1:39" x14ac:dyDescent="0.3">
      <c r="A10" s="96">
        <v>8.0808080808080801E-2</v>
      </c>
      <c r="B10" s="56">
        <v>10.554396897318799</v>
      </c>
      <c r="C10" s="56">
        <v>11.6135394161068</v>
      </c>
      <c r="D10" s="56">
        <v>18.897430629794901</v>
      </c>
      <c r="E10" s="56">
        <v>13.129735301079901</v>
      </c>
      <c r="F10" s="56">
        <v>9.6105862333495793</v>
      </c>
      <c r="G10" s="56">
        <v>9.91822471858152</v>
      </c>
      <c r="H10" s="56">
        <f t="shared" si="0"/>
        <v>12.287318866038584</v>
      </c>
      <c r="I10" s="56">
        <f t="shared" si="1"/>
        <v>-1.7329219687197845</v>
      </c>
      <c r="J10" s="56">
        <f t="shared" si="2"/>
        <v>-0.67377944993178396</v>
      </c>
      <c r="K10" s="56">
        <f t="shared" si="3"/>
        <v>6.6101117637563167</v>
      </c>
      <c r="L10" s="56">
        <f t="shared" si="4"/>
        <v>0.8424164350413168</v>
      </c>
      <c r="M10" s="56">
        <f t="shared" si="5"/>
        <v>-2.6767326326890046</v>
      </c>
      <c r="N10" s="56">
        <f t="shared" si="6"/>
        <v>-2.3690941474570639</v>
      </c>
      <c r="O10" s="56"/>
      <c r="P10" s="56"/>
      <c r="Q10" s="56"/>
      <c r="R10" s="56"/>
      <c r="S10" s="56"/>
      <c r="T10" s="56"/>
      <c r="U10" s="56"/>
      <c r="V10" s="56"/>
      <c r="W10" s="56"/>
      <c r="X10" s="56"/>
      <c r="Y10" s="56"/>
      <c r="Z10" s="56"/>
      <c r="AA10" s="56">
        <v>1105.4743783809499</v>
      </c>
      <c r="AB10" s="56">
        <v>1046.38709412197</v>
      </c>
      <c r="AC10" s="56">
        <v>1084.21761035703</v>
      </c>
      <c r="AD10" s="56">
        <v>1063.1239611660801</v>
      </c>
      <c r="AE10" s="56">
        <v>1067.5033004248901</v>
      </c>
      <c r="AF10" s="56">
        <v>1055.0226343755401</v>
      </c>
      <c r="AG10" s="56">
        <f t="shared" si="7"/>
        <v>1070.2881631377434</v>
      </c>
      <c r="AH10" s="56">
        <f t="shared" si="8"/>
        <v>35.186215243206561</v>
      </c>
      <c r="AI10" s="56">
        <f t="shared" si="9"/>
        <v>-23.901069015773373</v>
      </c>
      <c r="AJ10" s="56">
        <f t="shared" si="10"/>
        <v>13.929447219286658</v>
      </c>
      <c r="AK10" s="56">
        <f t="shared" si="11"/>
        <v>-7.1642019716632603</v>
      </c>
      <c r="AL10" s="56">
        <f t="shared" si="12"/>
        <v>-2.7848627128532826</v>
      </c>
      <c r="AM10" s="56">
        <f t="shared" si="13"/>
        <v>-15.265528762203303</v>
      </c>
    </row>
    <row r="11" spans="1:39" x14ac:dyDescent="0.3">
      <c r="A11" s="96">
        <v>9.0909090909090898E-2</v>
      </c>
      <c r="B11" s="56">
        <v>11.936024881337699</v>
      </c>
      <c r="C11" s="56">
        <v>10.684983137574299</v>
      </c>
      <c r="D11" s="56">
        <v>11.7464874646355</v>
      </c>
      <c r="E11" s="56">
        <v>10.201020383095599</v>
      </c>
      <c r="F11" s="56">
        <v>9.3388219280926297</v>
      </c>
      <c r="G11" s="56">
        <v>9.5038893761874501</v>
      </c>
      <c r="H11" s="56">
        <f t="shared" si="0"/>
        <v>10.568537861820529</v>
      </c>
      <c r="I11" s="56">
        <f t="shared" si="1"/>
        <v>1.3674870195171707</v>
      </c>
      <c r="J11" s="56">
        <f t="shared" si="2"/>
        <v>0.11644527575377062</v>
      </c>
      <c r="K11" s="56">
        <f t="shared" si="3"/>
        <v>1.1779496028149712</v>
      </c>
      <c r="L11" s="56">
        <f t="shared" si="4"/>
        <v>-0.36751747872492935</v>
      </c>
      <c r="M11" s="56">
        <f t="shared" si="5"/>
        <v>-1.2297159337278991</v>
      </c>
      <c r="N11" s="56">
        <f t="shared" si="6"/>
        <v>-1.0646484856330787</v>
      </c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  <c r="Z11" s="56"/>
      <c r="AA11" s="56">
        <v>1114.2177446189401</v>
      </c>
      <c r="AB11" s="56">
        <v>1041.73620459173</v>
      </c>
      <c r="AC11" s="56">
        <v>1106.7913594945401</v>
      </c>
      <c r="AD11" s="56">
        <v>1066.44392989435</v>
      </c>
      <c r="AE11" s="56">
        <v>1074.6617956048401</v>
      </c>
      <c r="AF11" s="56">
        <v>1060.2687330379899</v>
      </c>
      <c r="AG11" s="56">
        <f t="shared" si="7"/>
        <v>1077.3532945403983</v>
      </c>
      <c r="AH11" s="56">
        <f t="shared" si="8"/>
        <v>36.864450078541722</v>
      </c>
      <c r="AI11" s="56">
        <f t="shared" si="9"/>
        <v>-35.617089948668308</v>
      </c>
      <c r="AJ11" s="56">
        <f t="shared" si="10"/>
        <v>29.438064954141737</v>
      </c>
      <c r="AK11" s="56">
        <f t="shared" si="11"/>
        <v>-10.909364646048289</v>
      </c>
      <c r="AL11" s="56">
        <f t="shared" si="12"/>
        <v>-2.6914989355582293</v>
      </c>
      <c r="AM11" s="56">
        <f t="shared" si="13"/>
        <v>-17.084561502408405</v>
      </c>
    </row>
    <row r="12" spans="1:39" x14ac:dyDescent="0.3">
      <c r="A12" s="96">
        <v>0.10101010101010099</v>
      </c>
      <c r="B12" s="56">
        <v>8.5581455508018998</v>
      </c>
      <c r="C12" s="56">
        <v>8.2547619967537997</v>
      </c>
      <c r="D12" s="56">
        <v>11.536465760452201</v>
      </c>
      <c r="E12" s="56">
        <v>10.536660623171301</v>
      </c>
      <c r="F12" s="56">
        <v>10.265996695360201</v>
      </c>
      <c r="G12" s="56">
        <v>9.6963143380268004</v>
      </c>
      <c r="H12" s="56">
        <f t="shared" si="0"/>
        <v>9.808057494094367</v>
      </c>
      <c r="I12" s="56">
        <f t="shared" si="1"/>
        <v>-1.2499119432924672</v>
      </c>
      <c r="J12" s="56">
        <f t="shared" si="2"/>
        <v>-1.5532954973405673</v>
      </c>
      <c r="K12" s="56">
        <f t="shared" si="3"/>
        <v>1.7284082663578335</v>
      </c>
      <c r="L12" s="56">
        <f t="shared" si="4"/>
        <v>0.7286031290769337</v>
      </c>
      <c r="M12" s="56">
        <f t="shared" si="5"/>
        <v>0.45793920126583387</v>
      </c>
      <c r="N12" s="56">
        <f t="shared" si="6"/>
        <v>-0.11174315606756657</v>
      </c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  <c r="Z12" s="56"/>
      <c r="AA12" s="56">
        <v>1122.1984482284099</v>
      </c>
      <c r="AB12" s="56">
        <v>1036.2835545921</v>
      </c>
      <c r="AC12" s="56">
        <v>1120.5451702067101</v>
      </c>
      <c r="AD12" s="56">
        <v>1071.33521089282</v>
      </c>
      <c r="AE12" s="56">
        <v>1082.4796705380299</v>
      </c>
      <c r="AF12" s="56">
        <v>1067.37095584248</v>
      </c>
      <c r="AG12" s="56">
        <f t="shared" si="7"/>
        <v>1083.3688350500915</v>
      </c>
      <c r="AH12" s="56">
        <f t="shared" si="8"/>
        <v>38.829613178318368</v>
      </c>
      <c r="AI12" s="56">
        <f t="shared" si="9"/>
        <v>-47.08528045799153</v>
      </c>
      <c r="AJ12" s="56">
        <f t="shared" si="10"/>
        <v>37.176335156618507</v>
      </c>
      <c r="AK12" s="56">
        <f t="shared" si="11"/>
        <v>-12.033624157271561</v>
      </c>
      <c r="AL12" s="56">
        <f t="shared" si="12"/>
        <v>-0.88916451206159763</v>
      </c>
      <c r="AM12" s="56">
        <f t="shared" si="13"/>
        <v>-15.997879207611504</v>
      </c>
    </row>
    <row r="13" spans="1:39" x14ac:dyDescent="0.3">
      <c r="A13" s="96">
        <v>0.11111111111111099</v>
      </c>
      <c r="B13" s="56">
        <v>9.6304932971519506</v>
      </c>
      <c r="C13" s="56">
        <v>10.017988993595701</v>
      </c>
      <c r="D13" s="56">
        <v>11.241577911103301</v>
      </c>
      <c r="E13" s="56">
        <v>10.024311455782</v>
      </c>
      <c r="F13" s="56">
        <v>9.848776803782</v>
      </c>
      <c r="G13" s="56">
        <v>9.96059365925049</v>
      </c>
      <c r="H13" s="56">
        <f t="shared" si="0"/>
        <v>10.120623686777574</v>
      </c>
      <c r="I13" s="56">
        <f t="shared" si="1"/>
        <v>-0.49013038962562305</v>
      </c>
      <c r="J13" s="56">
        <f t="shared" si="2"/>
        <v>-0.1026346931818729</v>
      </c>
      <c r="K13" s="56">
        <f t="shared" si="3"/>
        <v>1.1209542243257271</v>
      </c>
      <c r="L13" s="56">
        <f t="shared" si="4"/>
        <v>-9.6312230995573955E-2</v>
      </c>
      <c r="M13" s="56">
        <f t="shared" si="5"/>
        <v>-0.27184688299557358</v>
      </c>
      <c r="N13" s="56">
        <f t="shared" si="6"/>
        <v>-0.16003002752708362</v>
      </c>
      <c r="O13" s="56"/>
      <c r="P13" s="56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>
        <v>1131.5174300891299</v>
      </c>
      <c r="AB13" s="56">
        <v>1046.9538014724501</v>
      </c>
      <c r="AC13" s="56">
        <v>1134.75069764657</v>
      </c>
      <c r="AD13" s="56">
        <v>1072.9630039695001</v>
      </c>
      <c r="AE13" s="56">
        <v>1088.26252325724</v>
      </c>
      <c r="AF13" s="56">
        <v>1074.31901450329</v>
      </c>
      <c r="AG13" s="56">
        <f t="shared" si="7"/>
        <v>1091.4610784896968</v>
      </c>
      <c r="AH13" s="56">
        <f t="shared" si="8"/>
        <v>40.056351599433128</v>
      </c>
      <c r="AI13" s="56">
        <f t="shared" si="9"/>
        <v>-44.507277017246679</v>
      </c>
      <c r="AJ13" s="56">
        <f t="shared" si="10"/>
        <v>43.289619156873187</v>
      </c>
      <c r="AK13" s="56">
        <f t="shared" si="11"/>
        <v>-18.498074520196724</v>
      </c>
      <c r="AL13" s="56">
        <f t="shared" si="12"/>
        <v>-3.1985552324567834</v>
      </c>
      <c r="AM13" s="56">
        <f t="shared" si="13"/>
        <v>-17.142063986406811</v>
      </c>
    </row>
    <row r="14" spans="1:39" x14ac:dyDescent="0.3">
      <c r="A14" s="96">
        <v>0.12121212121212099</v>
      </c>
      <c r="B14" s="56">
        <v>11.08002001378</v>
      </c>
      <c r="C14" s="56">
        <v>9.6423883372937809</v>
      </c>
      <c r="D14" s="56">
        <v>11.3390528760217</v>
      </c>
      <c r="E14" s="56">
        <v>10.026976027063499</v>
      </c>
      <c r="F14" s="56">
        <v>9.5283294892251096</v>
      </c>
      <c r="G14" s="56">
        <v>9.7671007834879102</v>
      </c>
      <c r="H14" s="56">
        <f t="shared" si="0"/>
        <v>10.230644587812</v>
      </c>
      <c r="I14" s="56">
        <f t="shared" si="1"/>
        <v>0.84937542596800064</v>
      </c>
      <c r="J14" s="56">
        <f t="shared" si="2"/>
        <v>-0.58825625051821895</v>
      </c>
      <c r="K14" s="56">
        <f t="shared" si="3"/>
        <v>1.1084082882097004</v>
      </c>
      <c r="L14" s="56">
        <f t="shared" si="4"/>
        <v>-0.20366856074850048</v>
      </c>
      <c r="M14" s="56">
        <f t="shared" si="5"/>
        <v>-0.70231509858689023</v>
      </c>
      <c r="N14" s="56">
        <f t="shared" si="6"/>
        <v>-0.46354380432408959</v>
      </c>
      <c r="O14" s="56"/>
      <c r="P14" s="56"/>
      <c r="Q14" s="56"/>
      <c r="R14" s="56"/>
      <c r="S14" s="56"/>
      <c r="T14" s="56"/>
      <c r="U14" s="56"/>
      <c r="V14" s="56"/>
      <c r="W14" s="56"/>
      <c r="X14" s="56"/>
      <c r="Y14" s="56"/>
      <c r="Z14" s="56"/>
      <c r="AA14" s="56">
        <v>1145.13252697761</v>
      </c>
      <c r="AB14" s="56">
        <v>1058.07925553628</v>
      </c>
      <c r="AC14" s="56">
        <v>1142.70164790079</v>
      </c>
      <c r="AD14" s="56">
        <v>1075.0658290885201</v>
      </c>
      <c r="AE14" s="56">
        <v>1092.76521909749</v>
      </c>
      <c r="AF14" s="56">
        <v>1081.40919068878</v>
      </c>
      <c r="AG14" s="56">
        <f t="shared" si="7"/>
        <v>1099.1922782149118</v>
      </c>
      <c r="AH14" s="56">
        <f t="shared" si="8"/>
        <v>45.940248762698275</v>
      </c>
      <c r="AI14" s="56">
        <f t="shared" si="9"/>
        <v>-41.113022678631751</v>
      </c>
      <c r="AJ14" s="56">
        <f t="shared" si="10"/>
        <v>43.509369685878255</v>
      </c>
      <c r="AK14" s="56">
        <f t="shared" si="11"/>
        <v>-24.126449126391663</v>
      </c>
      <c r="AL14" s="56">
        <f t="shared" si="12"/>
        <v>-6.427059117421777</v>
      </c>
      <c r="AM14" s="56">
        <f t="shared" si="13"/>
        <v>-17.783087526131794</v>
      </c>
    </row>
    <row r="15" spans="1:39" x14ac:dyDescent="0.3">
      <c r="A15" s="96">
        <v>0.13131313131313099</v>
      </c>
      <c r="B15" s="56">
        <v>10.855741883433</v>
      </c>
      <c r="C15" s="56">
        <v>11.231207518922099</v>
      </c>
      <c r="D15" s="56">
        <v>12.1726049676373</v>
      </c>
      <c r="E15" s="56">
        <v>9.9855759829446793</v>
      </c>
      <c r="F15" s="56">
        <v>9.2863807688518207</v>
      </c>
      <c r="G15" s="56">
        <v>9.4273786856350696</v>
      </c>
      <c r="H15" s="56">
        <f t="shared" si="0"/>
        <v>10.493148301237328</v>
      </c>
      <c r="I15" s="56">
        <f t="shared" si="1"/>
        <v>0.36259358219567162</v>
      </c>
      <c r="J15" s="56">
        <f t="shared" si="2"/>
        <v>0.73805921768477134</v>
      </c>
      <c r="K15" s="56">
        <f t="shared" si="3"/>
        <v>1.6794566663999717</v>
      </c>
      <c r="L15" s="56">
        <f t="shared" si="4"/>
        <v>-0.50757231829264882</v>
      </c>
      <c r="M15" s="56">
        <f t="shared" si="5"/>
        <v>-1.2067675323855074</v>
      </c>
      <c r="N15" s="56">
        <f t="shared" si="6"/>
        <v>-1.0657696156022585</v>
      </c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6"/>
      <c r="AA15" s="56">
        <v>1156.0657246286501</v>
      </c>
      <c r="AB15" s="56">
        <v>1071.3083387767599</v>
      </c>
      <c r="AC15" s="56">
        <v>1149.5124250921699</v>
      </c>
      <c r="AD15" s="56">
        <v>1078.8647595237501</v>
      </c>
      <c r="AE15" s="56">
        <v>1098.48045098388</v>
      </c>
      <c r="AF15" s="56">
        <v>1086.9052341069</v>
      </c>
      <c r="AG15" s="56">
        <f t="shared" si="7"/>
        <v>1106.856155518685</v>
      </c>
      <c r="AH15" s="56">
        <f t="shared" si="8"/>
        <v>49.209569109965059</v>
      </c>
      <c r="AI15" s="56">
        <f t="shared" si="9"/>
        <v>-35.547816741925089</v>
      </c>
      <c r="AJ15" s="56">
        <f t="shared" si="10"/>
        <v>42.656269573484906</v>
      </c>
      <c r="AK15" s="56">
        <f t="shared" si="11"/>
        <v>-27.991395994934919</v>
      </c>
      <c r="AL15" s="56">
        <f t="shared" si="12"/>
        <v>-8.3757045348049814</v>
      </c>
      <c r="AM15" s="56">
        <f t="shared" si="13"/>
        <v>-19.950921411784975</v>
      </c>
    </row>
    <row r="16" spans="1:39" x14ac:dyDescent="0.3">
      <c r="A16" s="96">
        <v>0.14141414141414099</v>
      </c>
      <c r="B16" s="56">
        <v>9.6592097010812097</v>
      </c>
      <c r="C16" s="56">
        <v>10.0942506609994</v>
      </c>
      <c r="D16" s="56">
        <v>12.1813116329671</v>
      </c>
      <c r="E16" s="56">
        <v>10.2888628527927</v>
      </c>
      <c r="F16" s="56">
        <v>9.1903220997323594</v>
      </c>
      <c r="G16" s="56">
        <v>9.2200090414627507</v>
      </c>
      <c r="H16" s="56">
        <f t="shared" si="0"/>
        <v>10.105660998172587</v>
      </c>
      <c r="I16" s="56">
        <f t="shared" si="1"/>
        <v>-0.44645129709137699</v>
      </c>
      <c r="J16" s="56">
        <f t="shared" si="2"/>
        <v>-1.1410337173186846E-2</v>
      </c>
      <c r="K16" s="56">
        <f t="shared" si="3"/>
        <v>2.0756506347945134</v>
      </c>
      <c r="L16" s="56">
        <f t="shared" si="4"/>
        <v>0.18320185462011374</v>
      </c>
      <c r="M16" s="56">
        <f t="shared" si="5"/>
        <v>-0.91533889844022731</v>
      </c>
      <c r="N16" s="56">
        <f t="shared" si="6"/>
        <v>-0.88565195670983599</v>
      </c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  <c r="AA16" s="56">
        <v>1166.2737018205501</v>
      </c>
      <c r="AB16" s="56">
        <v>1090.87773925179</v>
      </c>
      <c r="AC16" s="56">
        <v>1154.68297199982</v>
      </c>
      <c r="AD16" s="56">
        <v>1082.89527464498</v>
      </c>
      <c r="AE16" s="56">
        <v>1103.77499872825</v>
      </c>
      <c r="AF16" s="56">
        <v>1094.1732414347</v>
      </c>
      <c r="AG16" s="56">
        <f t="shared" si="7"/>
        <v>1115.4463213133483</v>
      </c>
      <c r="AH16" s="56">
        <f t="shared" si="8"/>
        <v>50.827380507201724</v>
      </c>
      <c r="AI16" s="56">
        <f t="shared" si="9"/>
        <v>-24.568582061558345</v>
      </c>
      <c r="AJ16" s="56">
        <f t="shared" si="10"/>
        <v>39.236650686471648</v>
      </c>
      <c r="AK16" s="56">
        <f t="shared" si="11"/>
        <v>-32.551046668368372</v>
      </c>
      <c r="AL16" s="56">
        <f t="shared" si="12"/>
        <v>-11.671322585098324</v>
      </c>
      <c r="AM16" s="56">
        <f t="shared" si="13"/>
        <v>-21.273079878648332</v>
      </c>
    </row>
    <row r="17" spans="1:39" x14ac:dyDescent="0.3">
      <c r="A17" s="96">
        <v>0.15151515151515199</v>
      </c>
      <c r="B17" s="56">
        <v>13.186962483369401</v>
      </c>
      <c r="C17" s="56">
        <v>9.8086580746102605</v>
      </c>
      <c r="D17" s="56">
        <v>10.3681291517884</v>
      </c>
      <c r="E17" s="56">
        <v>10.3395360942999</v>
      </c>
      <c r="F17" s="56">
        <v>9.2608912549924405</v>
      </c>
      <c r="G17" s="56">
        <v>10.025705359170001</v>
      </c>
      <c r="H17" s="56">
        <f t="shared" si="0"/>
        <v>10.498313736371735</v>
      </c>
      <c r="I17" s="56">
        <f t="shared" si="1"/>
        <v>2.6886487469976661</v>
      </c>
      <c r="J17" s="56">
        <f t="shared" si="2"/>
        <v>-0.68965566176147419</v>
      </c>
      <c r="K17" s="56">
        <f t="shared" si="3"/>
        <v>-0.13018458458333448</v>
      </c>
      <c r="L17" s="56">
        <f t="shared" si="4"/>
        <v>-0.15877764207183453</v>
      </c>
      <c r="M17" s="56">
        <f t="shared" si="5"/>
        <v>-1.2374224813792942</v>
      </c>
      <c r="N17" s="56">
        <f t="shared" si="6"/>
        <v>-0.47260837720173399</v>
      </c>
      <c r="O17" s="56"/>
      <c r="P17" s="56"/>
      <c r="Q17" s="56"/>
      <c r="R17" s="56"/>
      <c r="S17" s="56"/>
      <c r="T17" s="56"/>
      <c r="U17" s="56"/>
      <c r="V17" s="56"/>
      <c r="W17" s="56"/>
      <c r="X17" s="56"/>
      <c r="Y17" s="56"/>
      <c r="Z17" s="56"/>
      <c r="AA17" s="56">
        <v>1173.86870551481</v>
      </c>
      <c r="AB17" s="56">
        <v>1109.5255864959499</v>
      </c>
      <c r="AC17" s="56">
        <v>1165.2824225220099</v>
      </c>
      <c r="AD17" s="56">
        <v>1084.8866693826401</v>
      </c>
      <c r="AE17" s="56">
        <v>1111.15547914473</v>
      </c>
      <c r="AF17" s="56">
        <v>1103.7526124758001</v>
      </c>
      <c r="AG17" s="56">
        <f t="shared" si="7"/>
        <v>1124.7452459226567</v>
      </c>
      <c r="AH17" s="56">
        <f t="shared" si="8"/>
        <v>49.123459592153267</v>
      </c>
      <c r="AI17" s="56">
        <f t="shared" si="9"/>
        <v>-15.219659426706812</v>
      </c>
      <c r="AJ17" s="56">
        <f t="shared" si="10"/>
        <v>40.537176599353188</v>
      </c>
      <c r="AK17" s="56">
        <f t="shared" si="11"/>
        <v>-39.858576540016657</v>
      </c>
      <c r="AL17" s="56">
        <f t="shared" si="12"/>
        <v>-13.589766777926798</v>
      </c>
      <c r="AM17" s="56">
        <f t="shared" si="13"/>
        <v>-20.992633446856644</v>
      </c>
    </row>
    <row r="18" spans="1:39" x14ac:dyDescent="0.3">
      <c r="A18" s="96">
        <v>0.16161616161616199</v>
      </c>
      <c r="B18" s="56">
        <v>13.4082378993725</v>
      </c>
      <c r="C18" s="56">
        <v>11.051850778355901</v>
      </c>
      <c r="D18" s="56">
        <v>10.8058185963258</v>
      </c>
      <c r="E18" s="56">
        <v>10.3531508334367</v>
      </c>
      <c r="F18" s="56">
        <v>9.7506816424712106</v>
      </c>
      <c r="G18" s="56">
        <v>10.142494773064801</v>
      </c>
      <c r="H18" s="56">
        <f t="shared" si="0"/>
        <v>10.918705753837818</v>
      </c>
      <c r="I18" s="56">
        <f t="shared" si="1"/>
        <v>2.4895321455346817</v>
      </c>
      <c r="J18" s="56">
        <f t="shared" si="2"/>
        <v>0.13314502451808252</v>
      </c>
      <c r="K18" s="56">
        <f t="shared" si="3"/>
        <v>-0.11288715751201828</v>
      </c>
      <c r="L18" s="56">
        <f t="shared" si="4"/>
        <v>-0.56555492040111766</v>
      </c>
      <c r="M18" s="56">
        <f t="shared" si="5"/>
        <v>-1.1680241113666074</v>
      </c>
      <c r="N18" s="56">
        <f t="shared" si="6"/>
        <v>-0.77621098077301731</v>
      </c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6"/>
      <c r="AA18" s="56">
        <v>1182.8282872970301</v>
      </c>
      <c r="AB18" s="56">
        <v>1129.2309896320201</v>
      </c>
      <c r="AC18" s="56">
        <v>1179.7632431678701</v>
      </c>
      <c r="AD18" s="56">
        <v>1085.0474165384401</v>
      </c>
      <c r="AE18" s="56">
        <v>1118.4048149468699</v>
      </c>
      <c r="AF18" s="56">
        <v>1113.2812333622501</v>
      </c>
      <c r="AG18" s="56">
        <f t="shared" si="7"/>
        <v>1134.7593308240801</v>
      </c>
      <c r="AH18" s="56">
        <f t="shared" si="8"/>
        <v>48.068956472950049</v>
      </c>
      <c r="AI18" s="56">
        <f t="shared" si="9"/>
        <v>-5.5283411920599974</v>
      </c>
      <c r="AJ18" s="56">
        <f t="shared" si="10"/>
        <v>45.003912343790034</v>
      </c>
      <c r="AK18" s="56">
        <f t="shared" si="11"/>
        <v>-49.711914285639978</v>
      </c>
      <c r="AL18" s="56">
        <f t="shared" si="12"/>
        <v>-16.354515877210133</v>
      </c>
      <c r="AM18" s="56">
        <f t="shared" si="13"/>
        <v>-21.478097461829975</v>
      </c>
    </row>
    <row r="19" spans="1:39" x14ac:dyDescent="0.3">
      <c r="A19" s="96">
        <v>0.17171717171717199</v>
      </c>
      <c r="B19" s="56">
        <v>12.7654946885452</v>
      </c>
      <c r="C19" s="56">
        <v>11.0736494665957</v>
      </c>
      <c r="D19" s="56">
        <v>11.1324268943373</v>
      </c>
      <c r="E19" s="56">
        <v>10.271180749092601</v>
      </c>
      <c r="F19" s="56">
        <v>9.72195475216507</v>
      </c>
      <c r="G19" s="56">
        <v>10.530282953659301</v>
      </c>
      <c r="H19" s="56">
        <f t="shared" si="0"/>
        <v>10.915831584065861</v>
      </c>
      <c r="I19" s="56">
        <f t="shared" si="1"/>
        <v>1.8496631044793386</v>
      </c>
      <c r="J19" s="56">
        <f t="shared" si="2"/>
        <v>0.15781788252983908</v>
      </c>
      <c r="K19" s="56">
        <f t="shared" si="3"/>
        <v>0.21659531027143863</v>
      </c>
      <c r="L19" s="56">
        <f t="shared" si="4"/>
        <v>-0.6446508349732607</v>
      </c>
      <c r="M19" s="56">
        <f t="shared" si="5"/>
        <v>-1.1938768319007913</v>
      </c>
      <c r="N19" s="56">
        <f t="shared" si="6"/>
        <v>-0.38554863040656073</v>
      </c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6">
        <v>1183.41529690063</v>
      </c>
      <c r="AB19" s="56">
        <v>1145.83900009586</v>
      </c>
      <c r="AC19" s="56">
        <v>1193.02006606705</v>
      </c>
      <c r="AD19" s="56">
        <v>1083.2377777592801</v>
      </c>
      <c r="AE19" s="56">
        <v>1123.87434332153</v>
      </c>
      <c r="AF19" s="56">
        <v>1121.67981045847</v>
      </c>
      <c r="AG19" s="56">
        <f t="shared" si="7"/>
        <v>1141.8443824338035</v>
      </c>
      <c r="AH19" s="56">
        <f t="shared" si="8"/>
        <v>41.57091446682648</v>
      </c>
      <c r="AI19" s="56">
        <f t="shared" si="9"/>
        <v>3.9946176620564984</v>
      </c>
      <c r="AJ19" s="56">
        <f t="shared" si="10"/>
        <v>51.175683633246535</v>
      </c>
      <c r="AK19" s="56">
        <f t="shared" si="11"/>
        <v>-58.606604674523396</v>
      </c>
      <c r="AL19" s="56">
        <f t="shared" si="12"/>
        <v>-17.970039112273525</v>
      </c>
      <c r="AM19" s="56">
        <f t="shared" si="13"/>
        <v>-20.164571975333502</v>
      </c>
    </row>
    <row r="20" spans="1:39" x14ac:dyDescent="0.3">
      <c r="A20" s="96">
        <v>0.18181818181818199</v>
      </c>
      <c r="B20" s="56">
        <v>13.977219457050399</v>
      </c>
      <c r="C20" s="56">
        <v>9.9903936875696306</v>
      </c>
      <c r="D20" s="56">
        <v>10.4307945398287</v>
      </c>
      <c r="E20" s="56">
        <v>9.6657725636554499</v>
      </c>
      <c r="F20" s="56">
        <v>9.5081384642030091</v>
      </c>
      <c r="G20" s="56">
        <v>9.9666385350097109</v>
      </c>
      <c r="H20" s="56">
        <f t="shared" si="0"/>
        <v>10.58982620788615</v>
      </c>
      <c r="I20" s="56">
        <f t="shared" si="1"/>
        <v>3.3873932491642496</v>
      </c>
      <c r="J20" s="56">
        <f t="shared" si="2"/>
        <v>-0.59943252031651895</v>
      </c>
      <c r="K20" s="56">
        <f t="shared" si="3"/>
        <v>-0.15903166805744995</v>
      </c>
      <c r="L20" s="56">
        <f t="shared" si="4"/>
        <v>-0.92405364423069969</v>
      </c>
      <c r="M20" s="56">
        <f t="shared" si="5"/>
        <v>-1.0816877436831405</v>
      </c>
      <c r="N20" s="56">
        <f t="shared" si="6"/>
        <v>-0.62318767287643873</v>
      </c>
      <c r="O20" s="56"/>
      <c r="P20">
        <v>0</v>
      </c>
      <c r="Q20">
        <v>3.79</v>
      </c>
      <c r="R20" t="s">
        <v>182</v>
      </c>
      <c r="S20" s="56"/>
      <c r="T20" s="35"/>
      <c r="U20" s="58"/>
      <c r="V20" s="56"/>
      <c r="W20" s="56"/>
      <c r="X20" s="56"/>
      <c r="Y20" s="56"/>
      <c r="Z20" s="56"/>
      <c r="AA20" s="56">
        <v>1175.74892858921</v>
      </c>
      <c r="AB20" s="56">
        <v>1163.08667442666</v>
      </c>
      <c r="AC20" s="56">
        <v>1199.0295379822201</v>
      </c>
      <c r="AD20" s="56">
        <v>1086.87938536315</v>
      </c>
      <c r="AE20" s="56">
        <v>1130.3694963912701</v>
      </c>
      <c r="AF20" s="56">
        <v>1129.33172660235</v>
      </c>
      <c r="AG20" s="56">
        <f t="shared" si="7"/>
        <v>1147.4076248924769</v>
      </c>
      <c r="AH20" s="56">
        <f t="shared" si="8"/>
        <v>28.341303696733121</v>
      </c>
      <c r="AI20" s="56">
        <f t="shared" si="9"/>
        <v>15.67904953418315</v>
      </c>
      <c r="AJ20" s="56">
        <f t="shared" si="10"/>
        <v>51.621913089743202</v>
      </c>
      <c r="AK20" s="56">
        <f t="shared" si="11"/>
        <v>-60.528239529326811</v>
      </c>
      <c r="AL20" s="56">
        <f t="shared" si="12"/>
        <v>-17.038128501206756</v>
      </c>
      <c r="AM20" s="56">
        <f t="shared" si="13"/>
        <v>-18.075898290126815</v>
      </c>
    </row>
    <row r="21" spans="1:39" x14ac:dyDescent="0.3">
      <c r="A21" s="96">
        <v>0.19191919191919199</v>
      </c>
      <c r="B21" s="56">
        <v>8.74410608611886</v>
      </c>
      <c r="C21" s="56">
        <v>10.801697376577</v>
      </c>
      <c r="D21" s="56">
        <v>9.4787583785610092</v>
      </c>
      <c r="E21" s="56">
        <v>9.7305995868590305</v>
      </c>
      <c r="F21" s="56">
        <v>9.5714673614861301</v>
      </c>
      <c r="G21" s="56">
        <v>9.2010309840122506</v>
      </c>
      <c r="H21" s="56">
        <f t="shared" si="0"/>
        <v>9.5879432956023791</v>
      </c>
      <c r="I21" s="56">
        <f t="shared" si="1"/>
        <v>-0.84383720948351915</v>
      </c>
      <c r="J21" s="56">
        <f t="shared" si="2"/>
        <v>1.2137540809746206</v>
      </c>
      <c r="K21" s="56">
        <f t="shared" si="3"/>
        <v>-0.1091849170413699</v>
      </c>
      <c r="L21" s="56">
        <f t="shared" si="4"/>
        <v>0.14265629125665136</v>
      </c>
      <c r="M21" s="56">
        <f t="shared" si="5"/>
        <v>-1.6475934116249036E-2</v>
      </c>
      <c r="N21" s="56">
        <f t="shared" si="6"/>
        <v>-0.38691231159012851</v>
      </c>
      <c r="O21" s="56"/>
      <c r="P21">
        <v>40</v>
      </c>
      <c r="Q21">
        <v>3.79</v>
      </c>
      <c r="S21" s="56"/>
      <c r="T21" s="35"/>
      <c r="U21" s="58"/>
      <c r="V21" s="56"/>
      <c r="W21" s="56"/>
      <c r="X21" s="56"/>
      <c r="Y21" s="56"/>
      <c r="Z21" s="56"/>
      <c r="AA21" s="56">
        <v>1173.3307805448701</v>
      </c>
      <c r="AB21" s="56">
        <v>1178.58130122639</v>
      </c>
      <c r="AC21" s="56">
        <v>1200.8156454678201</v>
      </c>
      <c r="AD21" s="56">
        <v>1087.43328073874</v>
      </c>
      <c r="AE21" s="56">
        <v>1137.96089039395</v>
      </c>
      <c r="AF21" s="56">
        <v>1134.38458319658</v>
      </c>
      <c r="AG21" s="56">
        <f t="shared" si="7"/>
        <v>1152.084413594725</v>
      </c>
      <c r="AH21" s="56">
        <f t="shared" si="8"/>
        <v>21.246366950145102</v>
      </c>
      <c r="AI21" s="56">
        <f t="shared" si="9"/>
        <v>26.496887631665004</v>
      </c>
      <c r="AJ21" s="56">
        <f t="shared" si="10"/>
        <v>48.731231873095112</v>
      </c>
      <c r="AK21" s="56">
        <f t="shared" si="11"/>
        <v>-64.651132855984997</v>
      </c>
      <c r="AL21" s="56">
        <f t="shared" si="12"/>
        <v>-14.123523200775026</v>
      </c>
      <c r="AM21" s="56">
        <f t="shared" si="13"/>
        <v>-17.699830398144968</v>
      </c>
    </row>
    <row r="22" spans="1:39" x14ac:dyDescent="0.3">
      <c r="A22" s="96">
        <v>0.20202020202020199</v>
      </c>
      <c r="B22" s="56">
        <v>11.5277214746366</v>
      </c>
      <c r="C22" s="56">
        <v>13.5546503288208</v>
      </c>
      <c r="D22" s="56">
        <v>10.9198789066164</v>
      </c>
      <c r="E22" s="56">
        <v>10.3303586088918</v>
      </c>
      <c r="F22" s="56">
        <v>9.8323717831364394</v>
      </c>
      <c r="G22" s="56">
        <v>10.293486576361399</v>
      </c>
      <c r="H22" s="56">
        <f t="shared" si="0"/>
        <v>11.076411279743906</v>
      </c>
      <c r="I22" s="56">
        <f t="shared" si="1"/>
        <v>0.45131019489269342</v>
      </c>
      <c r="J22" s="56">
        <f t="shared" si="2"/>
        <v>2.478239049076894</v>
      </c>
      <c r="K22" s="56">
        <f t="shared" si="3"/>
        <v>-0.15653237312750612</v>
      </c>
      <c r="L22" s="56">
        <f t="shared" si="4"/>
        <v>-0.74605267085210691</v>
      </c>
      <c r="M22" s="56">
        <f t="shared" si="5"/>
        <v>-1.244039496607467</v>
      </c>
      <c r="N22" s="56">
        <f t="shared" si="6"/>
        <v>-0.7829247033825073</v>
      </c>
      <c r="O22" s="56"/>
      <c r="P22">
        <v>0</v>
      </c>
      <c r="Q22">
        <v>25.3</v>
      </c>
      <c r="R22" t="s">
        <v>183</v>
      </c>
      <c r="S22" s="56"/>
      <c r="T22" s="35"/>
      <c r="U22" s="58"/>
      <c r="V22" s="56"/>
      <c r="W22" s="56"/>
      <c r="X22" s="56"/>
      <c r="Y22" s="56"/>
      <c r="Z22" s="56"/>
      <c r="AA22" s="56">
        <v>1172.27395009372</v>
      </c>
      <c r="AB22" s="56">
        <v>1215.0412150392999</v>
      </c>
      <c r="AC22" s="56">
        <v>1205.1113470918201</v>
      </c>
      <c r="AD22" s="56">
        <v>1093.3428097075</v>
      </c>
      <c r="AE22" s="56">
        <v>1145.76281778214</v>
      </c>
      <c r="AF22" s="56">
        <v>1141.5393500939999</v>
      </c>
      <c r="AG22" s="56">
        <f t="shared" si="7"/>
        <v>1162.1785816347467</v>
      </c>
      <c r="AH22" s="56">
        <f t="shared" si="8"/>
        <v>10.095368458973326</v>
      </c>
      <c r="AI22" s="56">
        <f t="shared" si="9"/>
        <v>52.862633404553208</v>
      </c>
      <c r="AJ22" s="56">
        <f t="shared" si="10"/>
        <v>42.932765457073401</v>
      </c>
      <c r="AK22" s="56">
        <f t="shared" si="11"/>
        <v>-68.835771927246697</v>
      </c>
      <c r="AL22" s="56">
        <f t="shared" si="12"/>
        <v>-16.415763852606688</v>
      </c>
      <c r="AM22" s="56">
        <f t="shared" si="13"/>
        <v>-20.639231540746778</v>
      </c>
    </row>
    <row r="23" spans="1:39" x14ac:dyDescent="0.3">
      <c r="A23" s="96">
        <v>0.21212121212121199</v>
      </c>
      <c r="B23" s="56">
        <v>9.0747791590326905</v>
      </c>
      <c r="C23" s="56">
        <v>11.130869047453199</v>
      </c>
      <c r="D23" s="56">
        <v>8.7557975131710908</v>
      </c>
      <c r="E23" s="56">
        <v>10.5782189409728</v>
      </c>
      <c r="F23" s="56">
        <v>9.6742205297128692</v>
      </c>
      <c r="G23" s="56">
        <v>10.217658000798901</v>
      </c>
      <c r="H23" s="56">
        <f t="shared" si="0"/>
        <v>9.9052571985235911</v>
      </c>
      <c r="I23" s="56">
        <f t="shared" si="1"/>
        <v>-0.8304780394909006</v>
      </c>
      <c r="J23" s="56">
        <f t="shared" si="2"/>
        <v>1.2256118489296082</v>
      </c>
      <c r="K23" s="56">
        <f t="shared" si="3"/>
        <v>-1.1494596853525003</v>
      </c>
      <c r="L23" s="56">
        <f t="shared" si="4"/>
        <v>0.6729617424492087</v>
      </c>
      <c r="M23" s="56">
        <f t="shared" si="5"/>
        <v>-0.23103666881072193</v>
      </c>
      <c r="N23" s="56">
        <f t="shared" si="6"/>
        <v>0.31240080227530953</v>
      </c>
      <c r="O23" s="56"/>
      <c r="P23">
        <v>40</v>
      </c>
      <c r="Q23">
        <v>25.3</v>
      </c>
      <c r="S23" s="56"/>
      <c r="T23" s="35"/>
      <c r="U23" s="58"/>
      <c r="V23" s="56"/>
      <c r="W23" s="56"/>
      <c r="X23" s="56"/>
      <c r="Y23" s="56"/>
      <c r="Z23" s="56"/>
      <c r="AA23" s="56">
        <v>1174.48593741837</v>
      </c>
      <c r="AB23" s="56">
        <v>1241.46236876476</v>
      </c>
      <c r="AC23" s="56">
        <v>1200.1407840714401</v>
      </c>
      <c r="AD23" s="56">
        <v>1097.6092561482101</v>
      </c>
      <c r="AE23" s="56">
        <v>1151.7567444299</v>
      </c>
      <c r="AF23" s="56">
        <v>1150.1997802009801</v>
      </c>
      <c r="AG23" s="56">
        <f t="shared" si="7"/>
        <v>1169.2758118389434</v>
      </c>
      <c r="AH23" s="56">
        <f t="shared" si="8"/>
        <v>5.2101255794266308</v>
      </c>
      <c r="AI23" s="56">
        <f t="shared" si="9"/>
        <v>72.186556925816603</v>
      </c>
      <c r="AJ23" s="56">
        <f t="shared" si="10"/>
        <v>30.864972232496712</v>
      </c>
      <c r="AK23" s="56">
        <f t="shared" si="11"/>
        <v>-71.666555690733276</v>
      </c>
      <c r="AL23" s="56">
        <f t="shared" si="12"/>
        <v>-17.519067409043373</v>
      </c>
      <c r="AM23" s="56">
        <f t="shared" si="13"/>
        <v>-19.076031637963297</v>
      </c>
    </row>
    <row r="24" spans="1:39" x14ac:dyDescent="0.3">
      <c r="A24" s="96">
        <v>0.22222222222222199</v>
      </c>
      <c r="B24" s="56">
        <v>10.7654468189747</v>
      </c>
      <c r="C24" s="56">
        <v>10.758163156997499</v>
      </c>
      <c r="D24" s="56">
        <v>19.111157130580398</v>
      </c>
      <c r="E24" s="56">
        <v>10.4137871334678</v>
      </c>
      <c r="F24" s="56">
        <v>9.3655872192364402</v>
      </c>
      <c r="G24" s="56">
        <v>10.043516673758599</v>
      </c>
      <c r="H24" s="56">
        <f t="shared" si="0"/>
        <v>11.742943022169241</v>
      </c>
      <c r="I24" s="56">
        <f t="shared" si="1"/>
        <v>-0.97749620319454067</v>
      </c>
      <c r="J24" s="56">
        <f t="shared" si="2"/>
        <v>-0.98477986517174187</v>
      </c>
      <c r="K24" s="56">
        <f t="shared" si="3"/>
        <v>7.3682141084111574</v>
      </c>
      <c r="L24" s="56">
        <f t="shared" si="4"/>
        <v>-1.3291558887014414</v>
      </c>
      <c r="M24" s="56">
        <f t="shared" si="5"/>
        <v>-2.3773558029328008</v>
      </c>
      <c r="N24" s="56">
        <f t="shared" si="6"/>
        <v>-1.6994263484106416</v>
      </c>
      <c r="O24" s="56"/>
      <c r="P24">
        <v>0</v>
      </c>
      <c r="Q24">
        <v>14.54</v>
      </c>
      <c r="R24" t="s">
        <v>180</v>
      </c>
      <c r="S24" s="56"/>
      <c r="T24" s="56"/>
      <c r="U24" s="56"/>
      <c r="V24" s="56"/>
      <c r="W24" s="56"/>
      <c r="X24" s="56"/>
      <c r="Y24" s="56"/>
      <c r="Z24" s="56"/>
      <c r="AA24" s="56">
        <v>1183.2204686550699</v>
      </c>
      <c r="AB24" s="56">
        <v>1251.6908785486601</v>
      </c>
      <c r="AC24" s="56">
        <v>1205.6515085292699</v>
      </c>
      <c r="AD24" s="56">
        <v>1098.74862003677</v>
      </c>
      <c r="AE24" s="56">
        <v>1156.5757328086199</v>
      </c>
      <c r="AF24" s="56">
        <v>1158.93138571297</v>
      </c>
      <c r="AG24" s="56">
        <f t="shared" si="7"/>
        <v>1175.8030990485599</v>
      </c>
      <c r="AH24" s="56">
        <f t="shared" si="8"/>
        <v>7.4173696065099648</v>
      </c>
      <c r="AI24" s="56">
        <f t="shared" si="9"/>
        <v>75.887779500100123</v>
      </c>
      <c r="AJ24" s="56">
        <f t="shared" si="10"/>
        <v>29.848409480709961</v>
      </c>
      <c r="AK24" s="56">
        <f t="shared" si="11"/>
        <v>-77.054479011789908</v>
      </c>
      <c r="AL24" s="56">
        <f t="shared" si="12"/>
        <v>-19.227366239940011</v>
      </c>
      <c r="AM24" s="56">
        <f t="shared" si="13"/>
        <v>-16.871713335589902</v>
      </c>
    </row>
    <row r="25" spans="1:39" x14ac:dyDescent="0.3">
      <c r="A25" s="96">
        <v>0.23232323232323199</v>
      </c>
      <c r="B25" s="56">
        <v>9.5275922524009502</v>
      </c>
      <c r="C25" s="56">
        <v>12.4200061696624</v>
      </c>
      <c r="D25" s="56">
        <v>12.960578833669301</v>
      </c>
      <c r="E25" s="56">
        <v>9.8060717913140198</v>
      </c>
      <c r="F25" s="56">
        <v>10.033798311544</v>
      </c>
      <c r="G25" s="56">
        <v>9.6114577852880796</v>
      </c>
      <c r="H25" s="56">
        <f t="shared" si="0"/>
        <v>10.726584190646458</v>
      </c>
      <c r="I25" s="56">
        <f t="shared" si="1"/>
        <v>-1.1989919382455074</v>
      </c>
      <c r="J25" s="56">
        <f t="shared" si="2"/>
        <v>1.6934219790159428</v>
      </c>
      <c r="K25" s="56">
        <f t="shared" si="3"/>
        <v>2.233994643022843</v>
      </c>
      <c r="L25" s="56">
        <f t="shared" si="4"/>
        <v>-0.92051239933243778</v>
      </c>
      <c r="M25" s="56">
        <f t="shared" si="5"/>
        <v>-0.69278587910245726</v>
      </c>
      <c r="N25" s="56">
        <f t="shared" si="6"/>
        <v>-1.115126405358378</v>
      </c>
      <c r="O25" s="56"/>
      <c r="P25">
        <v>40</v>
      </c>
      <c r="Q25">
        <v>14.54</v>
      </c>
      <c r="S25" s="56"/>
      <c r="T25" s="56"/>
      <c r="U25" s="56"/>
      <c r="V25" s="56"/>
      <c r="W25" s="56"/>
      <c r="X25" s="56"/>
      <c r="Y25" s="56"/>
      <c r="Z25" s="56"/>
      <c r="AA25" s="56">
        <v>1194.5299909723401</v>
      </c>
      <c r="AB25" s="56">
        <v>1261.1642651428999</v>
      </c>
      <c r="AC25" s="56">
        <v>1222.8532495786501</v>
      </c>
      <c r="AD25" s="56">
        <v>1096.2059500417699</v>
      </c>
      <c r="AE25" s="56">
        <v>1164.43829880357</v>
      </c>
      <c r="AF25" s="56">
        <v>1163.48589608157</v>
      </c>
      <c r="AG25" s="56">
        <f t="shared" si="7"/>
        <v>1183.7796084367999</v>
      </c>
      <c r="AH25" s="56">
        <f t="shared" si="8"/>
        <v>10.750382535540211</v>
      </c>
      <c r="AI25" s="56">
        <f t="shared" si="9"/>
        <v>77.384656706100031</v>
      </c>
      <c r="AJ25" s="56">
        <f t="shared" si="10"/>
        <v>39.073641141850203</v>
      </c>
      <c r="AK25" s="56">
        <f t="shared" si="11"/>
        <v>-87.573658395029952</v>
      </c>
      <c r="AL25" s="56">
        <f t="shared" si="12"/>
        <v>-19.341309633229912</v>
      </c>
      <c r="AM25" s="56">
        <f t="shared" si="13"/>
        <v>-20.2937123552299</v>
      </c>
    </row>
    <row r="26" spans="1:39" x14ac:dyDescent="0.3">
      <c r="A26" s="96">
        <v>0.24242424242424199</v>
      </c>
      <c r="B26" s="56">
        <v>9.6682724546227501</v>
      </c>
      <c r="C26" s="56">
        <v>12.4798873632555</v>
      </c>
      <c r="D26" s="56">
        <v>10.3486731831853</v>
      </c>
      <c r="E26" s="56">
        <v>9.7678073618222907</v>
      </c>
      <c r="F26" s="56">
        <v>9.5353019487029798</v>
      </c>
      <c r="G26" s="56">
        <v>9.9815150840802804</v>
      </c>
      <c r="H26" s="56">
        <f t="shared" si="0"/>
        <v>10.29690956594485</v>
      </c>
      <c r="I26" s="56">
        <f t="shared" si="1"/>
        <v>-0.62863711132209943</v>
      </c>
      <c r="J26" s="56">
        <f t="shared" si="2"/>
        <v>2.1829777973106506</v>
      </c>
      <c r="K26" s="56">
        <f t="shared" si="3"/>
        <v>5.1763617240450088E-2</v>
      </c>
      <c r="L26" s="56">
        <f t="shared" si="4"/>
        <v>-0.52910220412255882</v>
      </c>
      <c r="M26" s="56">
        <f t="shared" si="5"/>
        <v>-0.76160761724186976</v>
      </c>
      <c r="N26" s="56">
        <f t="shared" si="6"/>
        <v>-0.31539448186456909</v>
      </c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  <c r="AA26" s="56">
        <v>1210.68703045803</v>
      </c>
      <c r="AB26" s="56">
        <v>1263.3178206815101</v>
      </c>
      <c r="AC26" s="56">
        <v>1254.2843689916799</v>
      </c>
      <c r="AD26" s="56">
        <v>1096.1070885986201</v>
      </c>
      <c r="AE26" s="56">
        <v>1170.0233974238099</v>
      </c>
      <c r="AF26" s="56">
        <v>1171.5985101510901</v>
      </c>
      <c r="AG26" s="56">
        <f t="shared" si="7"/>
        <v>1194.3363693841231</v>
      </c>
      <c r="AH26" s="56">
        <f t="shared" si="8"/>
        <v>16.350661073906849</v>
      </c>
      <c r="AI26" s="56">
        <f t="shared" si="9"/>
        <v>68.981451297386911</v>
      </c>
      <c r="AJ26" s="56">
        <f t="shared" si="10"/>
        <v>59.947999607556767</v>
      </c>
      <c r="AK26" s="56">
        <f t="shared" si="11"/>
        <v>-98.229280785503079</v>
      </c>
      <c r="AL26" s="56">
        <f t="shared" si="12"/>
        <v>-24.312971960313234</v>
      </c>
      <c r="AM26" s="56">
        <f t="shared" si="13"/>
        <v>-22.737859233033078</v>
      </c>
    </row>
    <row r="27" spans="1:39" x14ac:dyDescent="0.3">
      <c r="A27" s="96">
        <v>0.25252525252525299</v>
      </c>
      <c r="B27" s="56">
        <v>14.343704628416001</v>
      </c>
      <c r="C27" s="56">
        <v>8.6741251790713108</v>
      </c>
      <c r="D27" s="56">
        <v>10.602481055012101</v>
      </c>
      <c r="E27" s="56">
        <v>9.8027302868947697</v>
      </c>
      <c r="F27" s="56">
        <v>10.023874289958799</v>
      </c>
      <c r="G27" s="56">
        <v>9.3948517906112503</v>
      </c>
      <c r="H27" s="56">
        <f t="shared" si="0"/>
        <v>10.473627871660705</v>
      </c>
      <c r="I27" s="56">
        <f t="shared" si="1"/>
        <v>3.8700767567552958</v>
      </c>
      <c r="J27" s="56">
        <f t="shared" si="2"/>
        <v>-1.7995026925893942</v>
      </c>
      <c r="K27" s="56">
        <f t="shared" si="3"/>
        <v>0.12885318335139573</v>
      </c>
      <c r="L27" s="56">
        <f t="shared" si="4"/>
        <v>-0.67089758476593531</v>
      </c>
      <c r="M27" s="56">
        <f t="shared" si="5"/>
        <v>-0.4497535817019056</v>
      </c>
      <c r="N27" s="56">
        <f t="shared" si="6"/>
        <v>-1.0787760810494547</v>
      </c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  <c r="AA27" s="56">
        <v>1232.95754023272</v>
      </c>
      <c r="AB27" s="56">
        <v>1246.49623038952</v>
      </c>
      <c r="AC27" s="56">
        <v>1284.1968192985601</v>
      </c>
      <c r="AD27" s="56">
        <v>1101.34162327634</v>
      </c>
      <c r="AE27" s="56">
        <v>1175.1324013129299</v>
      </c>
      <c r="AF27" s="56">
        <v>1178.5010302723001</v>
      </c>
      <c r="AG27" s="56">
        <f t="shared" si="7"/>
        <v>1203.104274130395</v>
      </c>
      <c r="AH27" s="56">
        <f t="shared" si="8"/>
        <v>29.853266102325051</v>
      </c>
      <c r="AI27" s="56">
        <f t="shared" si="9"/>
        <v>43.391956259124981</v>
      </c>
      <c r="AJ27" s="56">
        <f t="shared" si="10"/>
        <v>81.092545168165088</v>
      </c>
      <c r="AK27" s="56">
        <f t="shared" si="11"/>
        <v>-101.76265085405498</v>
      </c>
      <c r="AL27" s="56">
        <f t="shared" si="12"/>
        <v>-27.971872817465055</v>
      </c>
      <c r="AM27" s="56">
        <f t="shared" si="13"/>
        <v>-24.603243858094856</v>
      </c>
    </row>
    <row r="28" spans="1:39" x14ac:dyDescent="0.3">
      <c r="A28" s="96">
        <v>0.26262626262626299</v>
      </c>
      <c r="B28" s="56">
        <v>14.1837771321009</v>
      </c>
      <c r="C28" s="56">
        <v>8.58822845437364</v>
      </c>
      <c r="D28" s="56">
        <v>8.6670046970510093</v>
      </c>
      <c r="E28" s="56">
        <v>10.1712003146356</v>
      </c>
      <c r="F28" s="56">
        <v>9.0171500975070007</v>
      </c>
      <c r="G28" s="56">
        <v>10.033928636096899</v>
      </c>
      <c r="H28" s="56">
        <f t="shared" si="0"/>
        <v>10.110214888627509</v>
      </c>
      <c r="I28" s="56">
        <f t="shared" si="1"/>
        <v>4.0735622434733916</v>
      </c>
      <c r="J28" s="56">
        <f t="shared" si="2"/>
        <v>-1.5219864342538685</v>
      </c>
      <c r="K28" s="56">
        <f t="shared" si="3"/>
        <v>-1.4432101915764992</v>
      </c>
      <c r="L28" s="56">
        <f t="shared" si="4"/>
        <v>6.0985426008091537E-2</v>
      </c>
      <c r="M28" s="56">
        <f t="shared" si="5"/>
        <v>-1.0930647911205078</v>
      </c>
      <c r="N28" s="56">
        <f t="shared" si="6"/>
        <v>-7.6286252530609389E-2</v>
      </c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  <c r="AA28" s="56">
        <v>1249.37284507348</v>
      </c>
      <c r="AB28" s="56">
        <v>1239.36614092326</v>
      </c>
      <c r="AC28" s="56">
        <v>1315.0385964945499</v>
      </c>
      <c r="AD28" s="56">
        <v>1109.53610957551</v>
      </c>
      <c r="AE28" s="56">
        <v>1180.42467541817</v>
      </c>
      <c r="AF28" s="56">
        <v>1189.3066113391801</v>
      </c>
      <c r="AG28" s="56">
        <f t="shared" si="7"/>
        <v>1213.8408298040249</v>
      </c>
      <c r="AH28" s="56">
        <f t="shared" si="8"/>
        <v>35.532015269455087</v>
      </c>
      <c r="AI28" s="56">
        <f t="shared" si="9"/>
        <v>25.525311119235084</v>
      </c>
      <c r="AJ28" s="56">
        <f t="shared" si="10"/>
        <v>101.19776669052499</v>
      </c>
      <c r="AK28" s="56">
        <f t="shared" si="11"/>
        <v>-104.30472022851495</v>
      </c>
      <c r="AL28" s="56">
        <f t="shared" si="12"/>
        <v>-33.416154385854952</v>
      </c>
      <c r="AM28" s="56">
        <f t="shared" si="13"/>
        <v>-24.534218464844798</v>
      </c>
    </row>
    <row r="29" spans="1:39" x14ac:dyDescent="0.3">
      <c r="A29" s="96">
        <v>0.27272727272727298</v>
      </c>
      <c r="B29" s="56">
        <v>12.562301049353399</v>
      </c>
      <c r="C29" s="56">
        <v>12.372414502558399</v>
      </c>
      <c r="D29" s="56">
        <v>12.9137587682196</v>
      </c>
      <c r="E29" s="56">
        <v>10.645144152508299</v>
      </c>
      <c r="F29" s="56">
        <v>11.327860227534</v>
      </c>
      <c r="G29" s="56">
        <v>10.506773670891199</v>
      </c>
      <c r="H29" s="56">
        <f t="shared" si="0"/>
        <v>11.721375395177484</v>
      </c>
      <c r="I29" s="56">
        <f t="shared" si="1"/>
        <v>0.84092565417591558</v>
      </c>
      <c r="J29" s="56">
        <f t="shared" si="2"/>
        <v>0.65103910738091564</v>
      </c>
      <c r="K29" s="56">
        <f t="shared" si="3"/>
        <v>1.1923833730421158</v>
      </c>
      <c r="L29" s="56">
        <f t="shared" si="4"/>
        <v>-1.0762312426691842</v>
      </c>
      <c r="M29" s="56">
        <f t="shared" si="5"/>
        <v>-0.39351516764348382</v>
      </c>
      <c r="N29" s="56">
        <f t="shared" si="6"/>
        <v>-1.2146017242862843</v>
      </c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6">
        <v>1259.4431778911</v>
      </c>
      <c r="AB29" s="56">
        <v>1235.2510899367901</v>
      </c>
      <c r="AC29" s="56">
        <v>1355.1991653059599</v>
      </c>
      <c r="AD29" s="56">
        <v>1118.3018108045101</v>
      </c>
      <c r="AE29" s="56">
        <v>1182.3292419311299</v>
      </c>
      <c r="AF29" s="56">
        <v>1199.10875156519</v>
      </c>
      <c r="AG29" s="56">
        <f t="shared" si="7"/>
        <v>1224.93887290578</v>
      </c>
      <c r="AH29" s="56">
        <f t="shared" si="8"/>
        <v>34.504304985320005</v>
      </c>
      <c r="AI29" s="56">
        <f t="shared" si="9"/>
        <v>10.31221703101005</v>
      </c>
      <c r="AJ29" s="56">
        <f t="shared" si="10"/>
        <v>130.26029240017988</v>
      </c>
      <c r="AK29" s="56">
        <f t="shared" si="11"/>
        <v>-106.63706210126998</v>
      </c>
      <c r="AL29" s="56">
        <f t="shared" si="12"/>
        <v>-42.609630974650145</v>
      </c>
      <c r="AM29" s="56">
        <f t="shared" si="13"/>
        <v>-25.83012134059004</v>
      </c>
    </row>
    <row r="30" spans="1:39" x14ac:dyDescent="0.3">
      <c r="A30" s="96">
        <v>0.28282828282828298</v>
      </c>
      <c r="B30" s="56">
        <v>10.906911973217699</v>
      </c>
      <c r="C30" s="56">
        <v>7.8735734019500097</v>
      </c>
      <c r="D30" s="56">
        <v>13.355293545509801</v>
      </c>
      <c r="E30" s="56">
        <v>10.144053302243201</v>
      </c>
      <c r="F30" s="56">
        <v>8.3908352298844093</v>
      </c>
      <c r="G30" s="56">
        <v>10.560514954741899</v>
      </c>
      <c r="H30" s="56">
        <f t="shared" si="0"/>
        <v>10.205197067924503</v>
      </c>
      <c r="I30" s="56">
        <f t="shared" si="1"/>
        <v>0.70171490529319591</v>
      </c>
      <c r="J30" s="56">
        <f t="shared" si="2"/>
        <v>-2.3316236659744938</v>
      </c>
      <c r="K30" s="56">
        <f t="shared" si="3"/>
        <v>3.1500964775852971</v>
      </c>
      <c r="L30" s="56">
        <f t="shared" si="4"/>
        <v>-6.1143765681302753E-2</v>
      </c>
      <c r="M30" s="56">
        <f t="shared" si="5"/>
        <v>-1.8143618380400941</v>
      </c>
      <c r="N30" s="56">
        <f t="shared" si="6"/>
        <v>0.35531788681739584</v>
      </c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  <c r="AA30" s="56">
        <v>1265.6624282380701</v>
      </c>
      <c r="AB30" s="56">
        <v>1215.46756363388</v>
      </c>
      <c r="AC30" s="56">
        <v>1388.64895269926</v>
      </c>
      <c r="AD30" s="56">
        <v>1125.73753150568</v>
      </c>
      <c r="AE30" s="56">
        <v>1182.1913955349801</v>
      </c>
      <c r="AF30" s="56">
        <v>1211.72171904738</v>
      </c>
      <c r="AG30" s="56">
        <f t="shared" si="7"/>
        <v>1231.5715984432084</v>
      </c>
      <c r="AH30" s="56">
        <f t="shared" si="8"/>
        <v>34.090829794861747</v>
      </c>
      <c r="AI30" s="56">
        <f t="shared" si="9"/>
        <v>-16.104034809328368</v>
      </c>
      <c r="AJ30" s="56">
        <f t="shared" si="10"/>
        <v>157.07735425605165</v>
      </c>
      <c r="AK30" s="56">
        <f t="shared" si="11"/>
        <v>-105.83406693752841</v>
      </c>
      <c r="AL30" s="56">
        <f t="shared" si="12"/>
        <v>-49.380202908228284</v>
      </c>
      <c r="AM30" s="56">
        <f t="shared" si="13"/>
        <v>-19.849879395828339</v>
      </c>
    </row>
    <row r="31" spans="1:39" x14ac:dyDescent="0.3">
      <c r="A31" s="96">
        <v>0.29292929292929298</v>
      </c>
      <c r="B31" s="56">
        <v>12.339370978563201</v>
      </c>
      <c r="C31" s="56">
        <v>10.679410556922999</v>
      </c>
      <c r="D31" s="56">
        <v>11.104605788156</v>
      </c>
      <c r="E31" s="56">
        <v>10.233222219646899</v>
      </c>
      <c r="F31" s="56">
        <v>9.0783372347804097</v>
      </c>
      <c r="G31" s="56">
        <v>10.3303763960997</v>
      </c>
      <c r="H31" s="56">
        <f t="shared" si="0"/>
        <v>10.627553862361534</v>
      </c>
      <c r="I31" s="56">
        <f t="shared" si="1"/>
        <v>1.7118171162016669</v>
      </c>
      <c r="J31" s="56">
        <f t="shared" si="2"/>
        <v>5.1856694561465133E-2</v>
      </c>
      <c r="K31" s="56">
        <f t="shared" si="3"/>
        <v>0.47705192579446631</v>
      </c>
      <c r="L31" s="56">
        <f t="shared" si="4"/>
        <v>-0.39433164271463461</v>
      </c>
      <c r="M31" s="56">
        <f t="shared" si="5"/>
        <v>-1.5492166275811243</v>
      </c>
      <c r="N31" s="56">
        <f t="shared" si="6"/>
        <v>-0.29717746626183406</v>
      </c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>
        <v>1269.7897279348399</v>
      </c>
      <c r="AB31" s="56">
        <v>1208.99924461809</v>
      </c>
      <c r="AC31" s="56">
        <v>1408.27102634729</v>
      </c>
      <c r="AD31" s="56">
        <v>1133.17001651804</v>
      </c>
      <c r="AE31" s="56">
        <v>1192.8770328360099</v>
      </c>
      <c r="AF31" s="56">
        <v>1224.97420720016</v>
      </c>
      <c r="AG31" s="56">
        <f t="shared" si="7"/>
        <v>1239.6802092424048</v>
      </c>
      <c r="AH31" s="56">
        <f t="shared" si="8"/>
        <v>30.109518692435131</v>
      </c>
      <c r="AI31" s="56">
        <f t="shared" si="9"/>
        <v>-30.680964624314811</v>
      </c>
      <c r="AJ31" s="56">
        <f t="shared" si="10"/>
        <v>168.59081710488522</v>
      </c>
      <c r="AK31" s="56">
        <f t="shared" si="11"/>
        <v>-106.51019272436474</v>
      </c>
      <c r="AL31" s="56">
        <f t="shared" si="12"/>
        <v>-46.803176406394869</v>
      </c>
      <c r="AM31" s="56">
        <f t="shared" si="13"/>
        <v>-14.706002042244791</v>
      </c>
    </row>
    <row r="32" spans="1:39" x14ac:dyDescent="0.3">
      <c r="A32" s="96">
        <v>0.30303030303030298</v>
      </c>
      <c r="B32" s="56">
        <v>10.4509955587482</v>
      </c>
      <c r="C32" s="56">
        <v>12.1101388993117</v>
      </c>
      <c r="D32" s="56">
        <v>16.061910979676099</v>
      </c>
      <c r="E32" s="56">
        <v>10.2685470215441</v>
      </c>
      <c r="F32" s="56">
        <v>8.8521332402713302</v>
      </c>
      <c r="G32" s="56">
        <v>9.3481855812172707</v>
      </c>
      <c r="H32" s="56">
        <f t="shared" si="0"/>
        <v>11.18198521346145</v>
      </c>
      <c r="I32" s="56">
        <f t="shared" si="1"/>
        <v>-0.73098965471324995</v>
      </c>
      <c r="J32" s="56">
        <f t="shared" si="2"/>
        <v>0.92815368585024949</v>
      </c>
      <c r="K32" s="56">
        <f t="shared" si="3"/>
        <v>4.8799257662146491</v>
      </c>
      <c r="L32" s="56">
        <f t="shared" si="4"/>
        <v>-0.91343819191735065</v>
      </c>
      <c r="M32" s="56">
        <f t="shared" si="5"/>
        <v>-2.3298519731901202</v>
      </c>
      <c r="N32" s="56">
        <f t="shared" si="6"/>
        <v>-1.8337996322441796</v>
      </c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6"/>
      <c r="AA32" s="56">
        <v>1271.6517073053201</v>
      </c>
      <c r="AB32" s="56">
        <v>1201.0668467957601</v>
      </c>
      <c r="AC32" s="56">
        <v>1423.35322666205</v>
      </c>
      <c r="AD32" s="56">
        <v>1140.21106251834</v>
      </c>
      <c r="AE32" s="56">
        <v>1209.07312795036</v>
      </c>
      <c r="AF32" s="56">
        <v>1234.7862903631501</v>
      </c>
      <c r="AG32" s="56">
        <f t="shared" si="7"/>
        <v>1246.6903769324967</v>
      </c>
      <c r="AH32" s="56">
        <f t="shared" si="8"/>
        <v>24.96133037282334</v>
      </c>
      <c r="AI32" s="56">
        <f t="shared" si="9"/>
        <v>-45.62353013673669</v>
      </c>
      <c r="AJ32" s="56">
        <f t="shared" si="10"/>
        <v>176.66284972955327</v>
      </c>
      <c r="AK32" s="56">
        <f t="shared" si="11"/>
        <v>-106.47931441415676</v>
      </c>
      <c r="AL32" s="56">
        <f t="shared" si="12"/>
        <v>-37.617248982136744</v>
      </c>
      <c r="AM32" s="56">
        <f t="shared" si="13"/>
        <v>-11.904086569346646</v>
      </c>
    </row>
    <row r="33" spans="1:39" x14ac:dyDescent="0.3">
      <c r="A33" s="96">
        <v>0.31313131313131298</v>
      </c>
      <c r="B33" s="56">
        <v>11.215048138276201</v>
      </c>
      <c r="C33" s="56">
        <v>9.2797143117124907</v>
      </c>
      <c r="D33" s="56">
        <v>10.213021785372201</v>
      </c>
      <c r="E33" s="56">
        <v>10.005745361123999</v>
      </c>
      <c r="F33" s="56">
        <v>10.982515616598601</v>
      </c>
      <c r="G33" s="56">
        <v>11.9335556502334</v>
      </c>
      <c r="H33" s="56">
        <f t="shared" si="0"/>
        <v>10.604933477219483</v>
      </c>
      <c r="I33" s="56">
        <f t="shared" si="1"/>
        <v>0.61011466105671808</v>
      </c>
      <c r="J33" s="56">
        <f t="shared" si="2"/>
        <v>-1.3252191655069918</v>
      </c>
      <c r="K33" s="56">
        <f t="shared" si="3"/>
        <v>-0.39191169184728203</v>
      </c>
      <c r="L33" s="56">
        <f t="shared" si="4"/>
        <v>-0.59918811609548328</v>
      </c>
      <c r="M33" s="56">
        <f t="shared" si="5"/>
        <v>0.37758213937911833</v>
      </c>
      <c r="N33" s="56">
        <f t="shared" si="6"/>
        <v>1.3286221730139172</v>
      </c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6"/>
      <c r="AA33" s="56">
        <v>1272.3138221593799</v>
      </c>
      <c r="AB33" s="56">
        <v>1172.1970188712701</v>
      </c>
      <c r="AC33" s="56">
        <v>1423.85699135864</v>
      </c>
      <c r="AD33" s="56">
        <v>1148.32240184491</v>
      </c>
      <c r="AE33" s="56">
        <v>1226.4852960783301</v>
      </c>
      <c r="AF33" s="56">
        <v>1248.5874683623599</v>
      </c>
      <c r="AG33" s="56">
        <f t="shared" si="7"/>
        <v>1248.627166445815</v>
      </c>
      <c r="AH33" s="56">
        <f t="shared" si="8"/>
        <v>23.68665571356496</v>
      </c>
      <c r="AI33" s="56">
        <f t="shared" si="9"/>
        <v>-76.43014757454489</v>
      </c>
      <c r="AJ33" s="56">
        <f t="shared" si="10"/>
        <v>175.22982491282505</v>
      </c>
      <c r="AK33" s="56">
        <f t="shared" si="11"/>
        <v>-100.30476460090495</v>
      </c>
      <c r="AL33" s="56">
        <f t="shared" si="12"/>
        <v>-22.141870367484898</v>
      </c>
      <c r="AM33" s="56">
        <f t="shared" si="13"/>
        <v>-3.9698083455050437E-2</v>
      </c>
    </row>
    <row r="34" spans="1:39" x14ac:dyDescent="0.3">
      <c r="A34" s="96">
        <v>0.32323232323232298</v>
      </c>
      <c r="B34" s="56">
        <v>9.8173609903243904</v>
      </c>
      <c r="C34" s="56">
        <v>7.5568007980149297</v>
      </c>
      <c r="D34" s="56">
        <v>10.303849857489</v>
      </c>
      <c r="E34" s="56">
        <v>10.219837471238799</v>
      </c>
      <c r="F34" s="56">
        <v>10.198561180736201</v>
      </c>
      <c r="G34" s="56">
        <v>14.1584604442442</v>
      </c>
      <c r="H34" s="56">
        <f t="shared" si="0"/>
        <v>10.375811790341253</v>
      </c>
      <c r="I34" s="56">
        <f t="shared" si="1"/>
        <v>-0.5584508000168622</v>
      </c>
      <c r="J34" s="56">
        <f t="shared" si="2"/>
        <v>-2.8190109923263229</v>
      </c>
      <c r="K34" s="56">
        <f t="shared" si="3"/>
        <v>-7.1961932852252275E-2</v>
      </c>
      <c r="L34" s="56">
        <f t="shared" si="4"/>
        <v>-0.15597431910245341</v>
      </c>
      <c r="M34" s="56">
        <f t="shared" si="5"/>
        <v>-0.17725060960505168</v>
      </c>
      <c r="N34" s="56">
        <f t="shared" si="6"/>
        <v>3.7826486539029478</v>
      </c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  <c r="AA34" s="56">
        <v>1273.7426433047301</v>
      </c>
      <c r="AB34" s="56">
        <v>1155.23683100318</v>
      </c>
      <c r="AC34" s="56">
        <v>1428.5680828602301</v>
      </c>
      <c r="AD34" s="56">
        <v>1158.4765531912501</v>
      </c>
      <c r="AE34" s="56">
        <v>1244.74143542347</v>
      </c>
      <c r="AF34" s="56">
        <v>1259.33586106197</v>
      </c>
      <c r="AG34" s="56">
        <f t="shared" si="7"/>
        <v>1253.3502344741382</v>
      </c>
      <c r="AH34" s="56">
        <f t="shared" si="8"/>
        <v>20.392408830591876</v>
      </c>
      <c r="AI34" s="56">
        <f t="shared" si="9"/>
        <v>-98.113403470958247</v>
      </c>
      <c r="AJ34" s="56">
        <f t="shared" si="10"/>
        <v>175.21784838609187</v>
      </c>
      <c r="AK34" s="56">
        <f t="shared" si="11"/>
        <v>-94.873681282888128</v>
      </c>
      <c r="AL34" s="56">
        <f t="shared" si="12"/>
        <v>-8.6087990506682672</v>
      </c>
      <c r="AM34" s="56">
        <f t="shared" si="13"/>
        <v>5.9856265878318027</v>
      </c>
    </row>
    <row r="35" spans="1:39" x14ac:dyDescent="0.3">
      <c r="A35" s="96">
        <v>0.33333333333333298</v>
      </c>
      <c r="B35" s="56">
        <v>12.169462393045301</v>
      </c>
      <c r="C35" s="56">
        <v>10.864135132254701</v>
      </c>
      <c r="D35" s="56">
        <v>14.019640034387001</v>
      </c>
      <c r="E35" s="56">
        <v>10.170789240566901</v>
      </c>
      <c r="F35" s="56">
        <v>10.9362868111509</v>
      </c>
      <c r="G35" s="56">
        <v>8.7626244781601006</v>
      </c>
      <c r="H35" s="56">
        <f t="shared" si="0"/>
        <v>11.153823014927484</v>
      </c>
      <c r="I35" s="56">
        <f t="shared" si="1"/>
        <v>1.0156393781178163</v>
      </c>
      <c r="J35" s="56">
        <f t="shared" si="2"/>
        <v>-0.28968788267278356</v>
      </c>
      <c r="K35" s="56">
        <f t="shared" si="3"/>
        <v>2.8658170194595165</v>
      </c>
      <c r="L35" s="56">
        <f t="shared" si="4"/>
        <v>-0.98303377436058348</v>
      </c>
      <c r="M35" s="56">
        <f t="shared" si="5"/>
        <v>-0.217536203776584</v>
      </c>
      <c r="N35" s="56">
        <f t="shared" si="6"/>
        <v>-2.3911985367673836</v>
      </c>
      <c r="O35" s="56"/>
      <c r="P35" s="56"/>
      <c r="Q35" s="56"/>
      <c r="R35" s="56"/>
      <c r="S35" s="56"/>
      <c r="T35" s="56"/>
      <c r="U35" s="56"/>
      <c r="V35" s="56"/>
      <c r="W35" s="56"/>
      <c r="X35" s="56"/>
      <c r="Y35" s="56"/>
      <c r="Z35" s="56"/>
      <c r="AA35" s="56">
        <v>1276.62110823334</v>
      </c>
      <c r="AB35" s="56">
        <v>1152.14535522403</v>
      </c>
      <c r="AC35" s="56">
        <v>1439.2192586993899</v>
      </c>
      <c r="AD35" s="56">
        <v>1171.33070676689</v>
      </c>
      <c r="AE35" s="56">
        <v>1266.3303266339699</v>
      </c>
      <c r="AF35" s="56">
        <v>1262.5518497774201</v>
      </c>
      <c r="AG35" s="56">
        <f t="shared" si="7"/>
        <v>1261.3664342225068</v>
      </c>
      <c r="AH35" s="56">
        <f t="shared" si="8"/>
        <v>15.254674010833241</v>
      </c>
      <c r="AI35" s="56">
        <f t="shared" si="9"/>
        <v>-109.22107899847674</v>
      </c>
      <c r="AJ35" s="56">
        <f t="shared" si="10"/>
        <v>177.85282447688314</v>
      </c>
      <c r="AK35" s="56">
        <f t="shared" si="11"/>
        <v>-90.035727455616779</v>
      </c>
      <c r="AL35" s="56">
        <f t="shared" si="12"/>
        <v>4.9638924114631209</v>
      </c>
      <c r="AM35" s="56">
        <f t="shared" si="13"/>
        <v>1.1854155549133338</v>
      </c>
    </row>
    <row r="36" spans="1:39" x14ac:dyDescent="0.3">
      <c r="A36" s="96">
        <v>0.34343434343434298</v>
      </c>
      <c r="B36" s="56">
        <v>10.24518047335</v>
      </c>
      <c r="C36" s="56">
        <v>8.16332550655126</v>
      </c>
      <c r="D36" s="56">
        <v>11.7303110884568</v>
      </c>
      <c r="E36" s="56">
        <v>10.5612880174865</v>
      </c>
      <c r="F36" s="56">
        <v>12.2402248399609</v>
      </c>
      <c r="G36" s="56">
        <v>11.1258561668417</v>
      </c>
      <c r="H36" s="56">
        <f t="shared" si="0"/>
        <v>10.67769768210786</v>
      </c>
      <c r="I36" s="56">
        <f t="shared" si="1"/>
        <v>-0.43251720875785971</v>
      </c>
      <c r="J36" s="56">
        <f t="shared" si="2"/>
        <v>-2.5143721755566002</v>
      </c>
      <c r="K36" s="56">
        <f t="shared" si="3"/>
        <v>1.0526134063489394</v>
      </c>
      <c r="L36" s="56">
        <f t="shared" si="4"/>
        <v>-0.11640966462135971</v>
      </c>
      <c r="M36" s="56">
        <f t="shared" si="5"/>
        <v>1.5625271578530402</v>
      </c>
      <c r="N36" s="56">
        <f t="shared" si="6"/>
        <v>0.44815848473384001</v>
      </c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  <c r="AA36" s="56">
        <v>1275.9036688957401</v>
      </c>
      <c r="AB36" s="56">
        <v>1145.3073600759501</v>
      </c>
      <c r="AC36" s="56">
        <v>1438.3309030834</v>
      </c>
      <c r="AD36" s="56">
        <v>1180.87583245936</v>
      </c>
      <c r="AE36" s="56">
        <v>1285.0344243515699</v>
      </c>
      <c r="AF36" s="56">
        <v>1271.67626840396</v>
      </c>
      <c r="AG36" s="56">
        <f t="shared" si="7"/>
        <v>1266.1880762116634</v>
      </c>
      <c r="AH36" s="56">
        <f t="shared" si="8"/>
        <v>9.7155926840766824</v>
      </c>
      <c r="AI36" s="56">
        <f t="shared" si="9"/>
        <v>-120.88071613571333</v>
      </c>
      <c r="AJ36" s="56">
        <f t="shared" si="10"/>
        <v>172.14282687173659</v>
      </c>
      <c r="AK36" s="56">
        <f t="shared" si="11"/>
        <v>-85.312243752303402</v>
      </c>
      <c r="AL36" s="56">
        <f t="shared" si="12"/>
        <v>18.846348139906468</v>
      </c>
      <c r="AM36" s="56">
        <f t="shared" si="13"/>
        <v>5.4881921922965375</v>
      </c>
    </row>
    <row r="37" spans="1:39" x14ac:dyDescent="0.3">
      <c r="A37" s="96">
        <v>0.35353535353535398</v>
      </c>
      <c r="B37" s="56">
        <v>9.6476341098395206</v>
      </c>
      <c r="C37" s="56">
        <v>9.3187365418332497</v>
      </c>
      <c r="D37" s="56">
        <v>9.2509761121184706</v>
      </c>
      <c r="E37" s="56">
        <v>10.0051723903611</v>
      </c>
      <c r="F37" s="56">
        <v>12.885305073507199</v>
      </c>
      <c r="G37" s="56">
        <v>10.604305472102</v>
      </c>
      <c r="H37" s="56">
        <f t="shared" si="0"/>
        <v>10.285354949960256</v>
      </c>
      <c r="I37" s="56">
        <f t="shared" si="1"/>
        <v>-0.63772084012073549</v>
      </c>
      <c r="J37" s="56">
        <f t="shared" si="2"/>
        <v>-0.96661840812700639</v>
      </c>
      <c r="K37" s="56">
        <f t="shared" si="3"/>
        <v>-1.0343788378417855</v>
      </c>
      <c r="L37" s="56">
        <f t="shared" si="4"/>
        <v>-0.28018255959915628</v>
      </c>
      <c r="M37" s="56">
        <f t="shared" si="5"/>
        <v>2.5999501235469431</v>
      </c>
      <c r="N37" s="56">
        <f t="shared" si="6"/>
        <v>0.31895052214174413</v>
      </c>
      <c r="O37" s="56"/>
      <c r="P37" s="56"/>
      <c r="Q37" s="56"/>
      <c r="R37" s="56"/>
      <c r="S37" s="56"/>
      <c r="T37" s="56"/>
      <c r="U37" s="56"/>
      <c r="V37" s="56"/>
      <c r="W37" s="56"/>
      <c r="X37" s="56"/>
      <c r="Y37" s="56"/>
      <c r="Z37" s="56"/>
      <c r="AA37" s="56">
        <v>1273.9715056321199</v>
      </c>
      <c r="AB37" s="56">
        <v>1149.5097770829</v>
      </c>
      <c r="AC37" s="56">
        <v>1438.46455752714</v>
      </c>
      <c r="AD37" s="56">
        <v>1184.76012490125</v>
      </c>
      <c r="AE37" s="56">
        <v>1295.59695264072</v>
      </c>
      <c r="AF37" s="56">
        <v>1277.5860414542101</v>
      </c>
      <c r="AG37" s="56">
        <f t="shared" si="7"/>
        <v>1269.98149320639</v>
      </c>
      <c r="AH37" s="56">
        <f t="shared" si="8"/>
        <v>3.9900124257299012</v>
      </c>
      <c r="AI37" s="56">
        <f t="shared" si="9"/>
        <v>-120.47171612349007</v>
      </c>
      <c r="AJ37" s="56">
        <f t="shared" si="10"/>
        <v>168.48306432074992</v>
      </c>
      <c r="AK37" s="56">
        <f t="shared" si="11"/>
        <v>-85.221368305140004</v>
      </c>
      <c r="AL37" s="56">
        <f t="shared" si="12"/>
        <v>25.615459434329978</v>
      </c>
      <c r="AM37" s="56">
        <f t="shared" si="13"/>
        <v>7.6045482478200483</v>
      </c>
    </row>
    <row r="38" spans="1:39" x14ac:dyDescent="0.3">
      <c r="A38" s="96">
        <v>0.36363636363636398</v>
      </c>
      <c r="B38" s="56">
        <v>10.6399018338864</v>
      </c>
      <c r="C38" s="56">
        <v>8.7211669296749204</v>
      </c>
      <c r="D38" s="56">
        <v>13.6635581448775</v>
      </c>
      <c r="E38" s="56">
        <v>10.1581599570017</v>
      </c>
      <c r="F38" s="56">
        <v>9.7214267991680394</v>
      </c>
      <c r="G38" s="56">
        <v>9.8680077660670609</v>
      </c>
      <c r="H38" s="56">
        <f t="shared" si="0"/>
        <v>10.462036905112603</v>
      </c>
      <c r="I38" s="56">
        <f t="shared" si="1"/>
        <v>0.177864928773797</v>
      </c>
      <c r="J38" s="56">
        <f t="shared" si="2"/>
        <v>-1.7408699754376826</v>
      </c>
      <c r="K38" s="56">
        <f t="shared" si="3"/>
        <v>3.2015212397648973</v>
      </c>
      <c r="L38" s="56">
        <f t="shared" si="4"/>
        <v>-0.30387694811090249</v>
      </c>
      <c r="M38" s="56">
        <f t="shared" si="5"/>
        <v>-0.74061010594456356</v>
      </c>
      <c r="N38" s="56">
        <f t="shared" si="6"/>
        <v>-0.59402913904554211</v>
      </c>
      <c r="O38" s="56"/>
      <c r="P38" s="56"/>
      <c r="Q38" s="56"/>
      <c r="R38" s="56"/>
      <c r="S38" s="56"/>
      <c r="T38" s="56"/>
      <c r="U38" s="56"/>
      <c r="V38" s="56"/>
      <c r="W38" s="56"/>
      <c r="X38" s="56"/>
      <c r="Y38" s="56"/>
      <c r="Z38" s="56"/>
      <c r="AA38" s="56">
        <v>1274.1540483822801</v>
      </c>
      <c r="AB38" s="56">
        <v>1162.7661642887299</v>
      </c>
      <c r="AC38" s="56">
        <v>1431.17584357127</v>
      </c>
      <c r="AD38" s="56">
        <v>1190.90468102417</v>
      </c>
      <c r="AE38" s="56">
        <v>1296.07569754981</v>
      </c>
      <c r="AF38" s="56">
        <v>1277.2054724960999</v>
      </c>
      <c r="AG38" s="56">
        <f t="shared" si="7"/>
        <v>1272.0469845520599</v>
      </c>
      <c r="AH38" s="56">
        <f t="shared" si="8"/>
        <v>2.1070638302201132</v>
      </c>
      <c r="AI38" s="56">
        <f t="shared" si="9"/>
        <v>-109.28082026333004</v>
      </c>
      <c r="AJ38" s="56">
        <f t="shared" si="10"/>
        <v>159.12885901921004</v>
      </c>
      <c r="AK38" s="56">
        <f t="shared" si="11"/>
        <v>-81.142303527889908</v>
      </c>
      <c r="AL38" s="56">
        <f t="shared" si="12"/>
        <v>24.028712997750063</v>
      </c>
      <c r="AM38" s="56">
        <f t="shared" si="13"/>
        <v>5.1584879440399618</v>
      </c>
    </row>
    <row r="39" spans="1:39" x14ac:dyDescent="0.3">
      <c r="A39" s="96">
        <v>0.37373737373737398</v>
      </c>
      <c r="B39" s="56">
        <v>10.638278803994</v>
      </c>
      <c r="C39" s="56">
        <v>9.0092985399730203</v>
      </c>
      <c r="D39" s="56">
        <v>15.562537519690901</v>
      </c>
      <c r="E39" s="56">
        <v>9.8120838483192792</v>
      </c>
      <c r="F39" s="56">
        <v>12.8424109558804</v>
      </c>
      <c r="G39" s="56">
        <v>10.715562274610299</v>
      </c>
      <c r="H39" s="56">
        <f t="shared" si="0"/>
        <v>11.430028657077983</v>
      </c>
      <c r="I39" s="56">
        <f t="shared" si="1"/>
        <v>-0.79174985308398327</v>
      </c>
      <c r="J39" s="56">
        <f t="shared" si="2"/>
        <v>-2.4207301171049629</v>
      </c>
      <c r="K39" s="56">
        <f t="shared" si="3"/>
        <v>4.1325088626129176</v>
      </c>
      <c r="L39" s="56">
        <f t="shared" si="4"/>
        <v>-1.6179448087587041</v>
      </c>
      <c r="M39" s="56">
        <f t="shared" si="5"/>
        <v>1.4123822988024166</v>
      </c>
      <c r="N39" s="56">
        <f t="shared" si="6"/>
        <v>-0.71446638246768401</v>
      </c>
      <c r="O39" s="56"/>
      <c r="P39" s="56"/>
      <c r="Q39" s="56"/>
      <c r="R39" s="56"/>
      <c r="S39" s="56"/>
      <c r="T39" s="56"/>
      <c r="U39" s="56"/>
      <c r="V39" s="56"/>
      <c r="W39" s="56"/>
      <c r="X39" s="56"/>
      <c r="Y39" s="56"/>
      <c r="Z39" s="56"/>
      <c r="AA39" s="56">
        <v>1272.76152913383</v>
      </c>
      <c r="AB39" s="56">
        <v>1182.66552097164</v>
      </c>
      <c r="AC39" s="56">
        <v>1432.51438322545</v>
      </c>
      <c r="AD39" s="56">
        <v>1197.1100462842701</v>
      </c>
      <c r="AE39" s="56">
        <v>1294.77812451302</v>
      </c>
      <c r="AF39" s="56">
        <v>1282.19877098918</v>
      </c>
      <c r="AG39" s="56">
        <f t="shared" si="7"/>
        <v>1277.0047291862315</v>
      </c>
      <c r="AH39" s="56">
        <f t="shared" si="8"/>
        <v>-4.2432000524015621</v>
      </c>
      <c r="AI39" s="56">
        <f t="shared" si="9"/>
        <v>-94.339208214591508</v>
      </c>
      <c r="AJ39" s="56">
        <f t="shared" si="10"/>
        <v>155.5096540392185</v>
      </c>
      <c r="AK39" s="56">
        <f t="shared" si="11"/>
        <v>-79.89468290196146</v>
      </c>
      <c r="AL39" s="56">
        <f t="shared" si="12"/>
        <v>17.773395326788432</v>
      </c>
      <c r="AM39" s="56">
        <f t="shared" si="13"/>
        <v>5.1940418029485045</v>
      </c>
    </row>
    <row r="40" spans="1:39" x14ac:dyDescent="0.3">
      <c r="A40" s="96">
        <v>0.38383838383838398</v>
      </c>
      <c r="B40" s="56">
        <v>10.564721449846999</v>
      </c>
      <c r="C40" s="56">
        <v>9.0942983537150202</v>
      </c>
      <c r="D40" s="56">
        <v>14.341378920516901</v>
      </c>
      <c r="E40" s="56">
        <v>10.9668976358049</v>
      </c>
      <c r="F40" s="56">
        <v>10.165650241373401</v>
      </c>
      <c r="G40" s="56">
        <v>9.5974339986743207</v>
      </c>
      <c r="H40" s="56">
        <f t="shared" si="0"/>
        <v>10.788396766655255</v>
      </c>
      <c r="I40" s="56">
        <f t="shared" si="1"/>
        <v>-0.22367531680825614</v>
      </c>
      <c r="J40" s="56">
        <f t="shared" si="2"/>
        <v>-1.6940984129402352</v>
      </c>
      <c r="K40" s="56">
        <f t="shared" si="3"/>
        <v>3.5529821538616453</v>
      </c>
      <c r="L40" s="56">
        <f t="shared" si="4"/>
        <v>0.17850086914964436</v>
      </c>
      <c r="M40" s="56">
        <f t="shared" si="5"/>
        <v>-0.6227465252818547</v>
      </c>
      <c r="N40" s="56">
        <f t="shared" si="6"/>
        <v>-1.1909627679809347</v>
      </c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56"/>
      <c r="Z40" s="56"/>
      <c r="AA40" s="56">
        <v>1267.0857455441701</v>
      </c>
      <c r="AB40" s="56">
        <v>1211.0313293167101</v>
      </c>
      <c r="AC40" s="56">
        <v>1437.5142670151699</v>
      </c>
      <c r="AD40" s="56">
        <v>1209.47174224539</v>
      </c>
      <c r="AE40" s="56">
        <v>1298.31299874607</v>
      </c>
      <c r="AF40" s="56">
        <v>1288.33653137336</v>
      </c>
      <c r="AG40" s="56">
        <f t="shared" si="7"/>
        <v>1285.2921023734782</v>
      </c>
      <c r="AH40" s="56">
        <f t="shared" si="8"/>
        <v>-18.206356829308106</v>
      </c>
      <c r="AI40" s="56">
        <f t="shared" si="9"/>
        <v>-74.26077305676813</v>
      </c>
      <c r="AJ40" s="56">
        <f t="shared" si="10"/>
        <v>152.22216464169173</v>
      </c>
      <c r="AK40" s="56">
        <f t="shared" si="11"/>
        <v>-75.820360128088168</v>
      </c>
      <c r="AL40" s="56">
        <f t="shared" si="12"/>
        <v>13.020896372591778</v>
      </c>
      <c r="AM40" s="56">
        <f t="shared" si="13"/>
        <v>3.0444289998818022</v>
      </c>
    </row>
    <row r="41" spans="1:39" x14ac:dyDescent="0.3">
      <c r="A41" s="96">
        <v>0.39393939393939398</v>
      </c>
      <c r="B41" s="56">
        <v>7.6085659466434796</v>
      </c>
      <c r="C41" s="56">
        <v>12.029315509653401</v>
      </c>
      <c r="D41" s="56">
        <v>16.548312115847601</v>
      </c>
      <c r="E41" s="56">
        <v>10.360699567971199</v>
      </c>
      <c r="F41" s="56">
        <v>12.3677318336733</v>
      </c>
      <c r="G41" s="56">
        <v>12.642457061077099</v>
      </c>
      <c r="H41" s="56">
        <f t="shared" si="0"/>
        <v>11.926180339144347</v>
      </c>
      <c r="I41" s="56">
        <f t="shared" si="1"/>
        <v>-4.3176143925008672</v>
      </c>
      <c r="J41" s="56">
        <f t="shared" si="2"/>
        <v>0.10313517050905396</v>
      </c>
      <c r="K41" s="56">
        <f t="shared" si="3"/>
        <v>4.6221317767032541</v>
      </c>
      <c r="L41" s="56">
        <f t="shared" si="4"/>
        <v>-1.5654807711731475</v>
      </c>
      <c r="M41" s="56">
        <f t="shared" si="5"/>
        <v>0.44155149452895337</v>
      </c>
      <c r="N41" s="56">
        <f t="shared" si="6"/>
        <v>0.71627672193275238</v>
      </c>
      <c r="O41" s="56"/>
      <c r="P41" s="56"/>
      <c r="Q41" s="56"/>
      <c r="R41" s="56"/>
      <c r="S41" s="56"/>
      <c r="T41" s="56"/>
      <c r="U41" s="56"/>
      <c r="V41" s="56"/>
      <c r="W41" s="56"/>
      <c r="X41" s="56"/>
      <c r="Y41" s="56"/>
      <c r="Z41" s="56"/>
      <c r="AA41" s="56">
        <v>1264.9871848810401</v>
      </c>
      <c r="AB41" s="56">
        <v>1250.7208637793799</v>
      </c>
      <c r="AC41" s="56">
        <v>1424.8288104942901</v>
      </c>
      <c r="AD41" s="56">
        <v>1216.86148573623</v>
      </c>
      <c r="AE41" s="56">
        <v>1315.00724180716</v>
      </c>
      <c r="AF41" s="56">
        <v>1294.67159610818</v>
      </c>
      <c r="AG41" s="56">
        <f t="shared" si="7"/>
        <v>1294.5128638010467</v>
      </c>
      <c r="AH41" s="56">
        <f t="shared" si="8"/>
        <v>-29.525678920006612</v>
      </c>
      <c r="AI41" s="56">
        <f t="shared" si="9"/>
        <v>-43.792000021666809</v>
      </c>
      <c r="AJ41" s="56">
        <f t="shared" si="10"/>
        <v>130.3159466932434</v>
      </c>
      <c r="AK41" s="56">
        <f t="shared" si="11"/>
        <v>-77.651378064816754</v>
      </c>
      <c r="AL41" s="56">
        <f t="shared" si="12"/>
        <v>20.494378006113266</v>
      </c>
      <c r="AM41" s="56">
        <f t="shared" si="13"/>
        <v>0.15873230713327757</v>
      </c>
    </row>
    <row r="42" spans="1:39" x14ac:dyDescent="0.3">
      <c r="A42" s="96">
        <v>0.40404040404040398</v>
      </c>
      <c r="B42" s="56">
        <v>6.96732640593242</v>
      </c>
      <c r="C42" s="56">
        <v>17.4300567471806</v>
      </c>
      <c r="D42" s="56">
        <v>12.325992962950201</v>
      </c>
      <c r="E42" s="56">
        <v>10.299915619659901</v>
      </c>
      <c r="F42" s="56">
        <v>24.753331850413399</v>
      </c>
      <c r="G42" s="56">
        <v>11.934766882359099</v>
      </c>
      <c r="H42" s="56">
        <f t="shared" si="0"/>
        <v>13.951898411415938</v>
      </c>
      <c r="I42" s="56">
        <f t="shared" si="1"/>
        <v>-6.9845720054835176</v>
      </c>
      <c r="J42" s="56">
        <f t="shared" si="2"/>
        <v>3.4781583357646628</v>
      </c>
      <c r="K42" s="56">
        <f t="shared" si="3"/>
        <v>-1.6259054484657369</v>
      </c>
      <c r="L42" s="56">
        <f t="shared" si="4"/>
        <v>-3.651982791756037</v>
      </c>
      <c r="M42" s="56">
        <f t="shared" si="5"/>
        <v>10.801433438997462</v>
      </c>
      <c r="N42" s="56">
        <f t="shared" si="6"/>
        <v>-2.0171315290568383</v>
      </c>
      <c r="O42" s="56"/>
      <c r="P42" s="56"/>
      <c r="Q42" s="56"/>
      <c r="R42" s="56"/>
      <c r="S42" s="56"/>
      <c r="T42" s="56"/>
      <c r="U42" s="56"/>
      <c r="V42" s="56"/>
      <c r="W42" s="56"/>
      <c r="X42" s="56"/>
      <c r="Y42" s="56"/>
      <c r="Z42" s="56"/>
      <c r="AA42" s="56">
        <v>1272.6786915007799</v>
      </c>
      <c r="AB42" s="56">
        <v>1276.01303320443</v>
      </c>
      <c r="AC42" s="56">
        <v>1394.31712259815</v>
      </c>
      <c r="AD42" s="56">
        <v>1223.04670926432</v>
      </c>
      <c r="AE42" s="56">
        <v>1341.1248048125899</v>
      </c>
      <c r="AF42" s="56">
        <v>1298.64568066846</v>
      </c>
      <c r="AG42" s="56">
        <f t="shared" si="7"/>
        <v>1300.9710070081217</v>
      </c>
      <c r="AH42" s="56">
        <f t="shared" si="8"/>
        <v>-28.292315507341755</v>
      </c>
      <c r="AI42" s="56">
        <f t="shared" si="9"/>
        <v>-24.95797380369163</v>
      </c>
      <c r="AJ42" s="56">
        <f t="shared" si="10"/>
        <v>93.346115590028376</v>
      </c>
      <c r="AK42" s="56">
        <f t="shared" si="11"/>
        <v>-77.924297743801617</v>
      </c>
      <c r="AL42" s="56">
        <f t="shared" si="12"/>
        <v>40.15379780446824</v>
      </c>
      <c r="AM42" s="56">
        <f t="shared" si="13"/>
        <v>-2.3253263396616148</v>
      </c>
    </row>
    <row r="43" spans="1:39" x14ac:dyDescent="0.3">
      <c r="A43" s="96">
        <v>0.41414141414141398</v>
      </c>
      <c r="B43" s="56">
        <v>9.20418413214853</v>
      </c>
      <c r="C43" s="56">
        <v>7.7466082943479604</v>
      </c>
      <c r="D43" s="56">
        <v>12.307515682900799</v>
      </c>
      <c r="E43" s="56">
        <v>10.5284934086086</v>
      </c>
      <c r="F43" s="56">
        <v>13.428334576633199</v>
      </c>
      <c r="G43" s="56">
        <v>11.1748744566603</v>
      </c>
      <c r="H43" s="56">
        <f t="shared" si="0"/>
        <v>10.731668425216563</v>
      </c>
      <c r="I43" s="56">
        <f t="shared" si="1"/>
        <v>-1.5274842930680332</v>
      </c>
      <c r="J43" s="56">
        <f t="shared" si="2"/>
        <v>-2.9850601308686029</v>
      </c>
      <c r="K43" s="56">
        <f t="shared" si="3"/>
        <v>1.5758472576842362</v>
      </c>
      <c r="L43" s="56">
        <f t="shared" si="4"/>
        <v>-0.20317501660796289</v>
      </c>
      <c r="M43" s="56">
        <f t="shared" si="5"/>
        <v>2.6966661514166361</v>
      </c>
      <c r="N43" s="56">
        <f t="shared" si="6"/>
        <v>0.44320603144373649</v>
      </c>
      <c r="O43" s="56"/>
      <c r="P43" s="56"/>
      <c r="Q43" s="56"/>
      <c r="R43" s="56"/>
      <c r="S43" s="56"/>
      <c r="T43" s="56"/>
      <c r="U43" s="56"/>
      <c r="V43" s="56"/>
      <c r="W43" s="56"/>
      <c r="X43" s="56"/>
      <c r="Y43" s="56"/>
      <c r="Z43" s="56"/>
      <c r="AA43" s="56">
        <v>1281.41295590401</v>
      </c>
      <c r="AB43" s="56">
        <v>1266.58510344298</v>
      </c>
      <c r="AC43" s="56">
        <v>1379.4409766762101</v>
      </c>
      <c r="AD43" s="56">
        <v>1230.6979241904901</v>
      </c>
      <c r="AE43" s="56">
        <v>1353.01670771977</v>
      </c>
      <c r="AF43" s="56">
        <v>1297.0224614686099</v>
      </c>
      <c r="AG43" s="56">
        <f t="shared" si="7"/>
        <v>1301.3626882336785</v>
      </c>
      <c r="AH43" s="56">
        <f t="shared" si="8"/>
        <v>-19.94973232966845</v>
      </c>
      <c r="AI43" s="56">
        <f t="shared" si="9"/>
        <v>-34.777584790698484</v>
      </c>
      <c r="AJ43" s="56">
        <f t="shared" si="10"/>
        <v>78.07828844253163</v>
      </c>
      <c r="AK43" s="56">
        <f t="shared" si="11"/>
        <v>-70.66476404318837</v>
      </c>
      <c r="AL43" s="56">
        <f t="shared" si="12"/>
        <v>51.654019486091556</v>
      </c>
      <c r="AM43" s="56">
        <f t="shared" si="13"/>
        <v>-4.3402267650685644</v>
      </c>
    </row>
    <row r="44" spans="1:39" x14ac:dyDescent="0.3">
      <c r="A44" s="96">
        <v>0.42424242424242398</v>
      </c>
      <c r="B44" s="56">
        <v>12.201891890730501</v>
      </c>
      <c r="C44" s="56">
        <v>13.0500515766924</v>
      </c>
      <c r="D44" s="56">
        <v>16.885415760063001</v>
      </c>
      <c r="E44" s="56">
        <v>12.665434633743001</v>
      </c>
      <c r="F44" s="56">
        <v>22.016770618493499</v>
      </c>
      <c r="G44" s="56">
        <v>9.03602239394713</v>
      </c>
      <c r="H44" s="56">
        <f t="shared" si="0"/>
        <v>14.309264478944923</v>
      </c>
      <c r="I44" s="56">
        <f t="shared" si="1"/>
        <v>-2.1073725882144227</v>
      </c>
      <c r="J44" s="56">
        <f t="shared" si="2"/>
        <v>-1.2592129022525231</v>
      </c>
      <c r="K44" s="56">
        <f t="shared" si="3"/>
        <v>2.5761512811180776</v>
      </c>
      <c r="L44" s="56">
        <f t="shared" si="4"/>
        <v>-1.6438298452019229</v>
      </c>
      <c r="M44" s="56">
        <f t="shared" si="5"/>
        <v>7.7075061395485758</v>
      </c>
      <c r="N44" s="56">
        <f t="shared" si="6"/>
        <v>-5.2732420849977935</v>
      </c>
      <c r="O44" s="56"/>
      <c r="P44" s="56"/>
      <c r="Q44" s="56"/>
      <c r="R44" s="56"/>
      <c r="S44" s="56"/>
      <c r="T44" s="56"/>
      <c r="U44" s="56"/>
      <c r="V44" s="56"/>
      <c r="W44" s="56"/>
      <c r="X44" s="56"/>
      <c r="Y44" s="56"/>
      <c r="Z44" s="56"/>
      <c r="AA44" s="56">
        <v>1286.82106407674</v>
      </c>
      <c r="AB44" s="56">
        <v>1270.5305443022201</v>
      </c>
      <c r="AC44" s="56">
        <v>1371.9034828824899</v>
      </c>
      <c r="AD44" s="56">
        <v>1245.7643099817301</v>
      </c>
      <c r="AE44" s="56">
        <v>1343.0416333738201</v>
      </c>
      <c r="AF44" s="56">
        <v>1290.39206316742</v>
      </c>
      <c r="AG44" s="56">
        <f t="shared" si="7"/>
        <v>1301.4088496307368</v>
      </c>
      <c r="AH44" s="56">
        <f t="shared" si="8"/>
        <v>-14.58778555399681</v>
      </c>
      <c r="AI44" s="56">
        <f t="shared" si="9"/>
        <v>-30.878305328516717</v>
      </c>
      <c r="AJ44" s="56">
        <f t="shared" si="10"/>
        <v>70.494633251753157</v>
      </c>
      <c r="AK44" s="56">
        <f t="shared" si="11"/>
        <v>-55.644539649006674</v>
      </c>
      <c r="AL44" s="56">
        <f t="shared" si="12"/>
        <v>41.632783743083337</v>
      </c>
      <c r="AM44" s="56">
        <f t="shared" si="13"/>
        <v>-11.016786463316748</v>
      </c>
    </row>
    <row r="45" spans="1:39" x14ac:dyDescent="0.3">
      <c r="A45" s="96">
        <v>0.43434343434343398</v>
      </c>
      <c r="B45" s="56">
        <v>7.5249851752831196</v>
      </c>
      <c r="C45" s="56">
        <v>7.6320645068132604</v>
      </c>
      <c r="D45" s="56">
        <v>17.0987417810869</v>
      </c>
      <c r="E45" s="56">
        <v>7.5849248061683197</v>
      </c>
      <c r="F45" s="56">
        <v>15.0735659217444</v>
      </c>
      <c r="G45" s="56">
        <v>9.1925997584369803</v>
      </c>
      <c r="H45" s="56">
        <f t="shared" si="0"/>
        <v>10.684480324922163</v>
      </c>
      <c r="I45" s="56">
        <f t="shared" si="1"/>
        <v>-3.1594951496390431</v>
      </c>
      <c r="J45" s="56">
        <f t="shared" si="2"/>
        <v>-3.0524158181089023</v>
      </c>
      <c r="K45" s="56">
        <f t="shared" si="3"/>
        <v>6.4142614561647378</v>
      </c>
      <c r="L45" s="56">
        <f t="shared" si="4"/>
        <v>-3.0995555187538431</v>
      </c>
      <c r="M45" s="56">
        <f t="shared" si="5"/>
        <v>4.3890855968222375</v>
      </c>
      <c r="N45" s="56">
        <f t="shared" si="6"/>
        <v>-1.4918805664851824</v>
      </c>
      <c r="O45" s="56"/>
      <c r="P45" s="56"/>
      <c r="Q45" s="56"/>
      <c r="R45" s="56"/>
      <c r="S45" s="56"/>
      <c r="T45" s="56"/>
      <c r="U45" s="56"/>
      <c r="V45" s="56"/>
      <c r="W45" s="56"/>
      <c r="X45" s="56"/>
      <c r="Y45" s="56"/>
      <c r="Z45" s="56"/>
      <c r="AA45" s="56">
        <v>1289.6012011402399</v>
      </c>
      <c r="AB45" s="56">
        <v>1263.23615030874</v>
      </c>
      <c r="AC45" s="56">
        <v>1356.1726308013499</v>
      </c>
      <c r="AD45" s="56">
        <v>1242.9472056935101</v>
      </c>
      <c r="AE45" s="56">
        <v>1324.84467212291</v>
      </c>
      <c r="AF45" s="56">
        <v>1283.64709190912</v>
      </c>
      <c r="AG45" s="56">
        <f t="shared" si="7"/>
        <v>1293.4081586626451</v>
      </c>
      <c r="AH45" s="56">
        <f t="shared" si="8"/>
        <v>-3.8069575224051277</v>
      </c>
      <c r="AI45" s="56">
        <f t="shared" si="9"/>
        <v>-30.172008353905085</v>
      </c>
      <c r="AJ45" s="56">
        <f t="shared" si="10"/>
        <v>62.764472138704832</v>
      </c>
      <c r="AK45" s="56">
        <f t="shared" si="11"/>
        <v>-50.460952969134951</v>
      </c>
      <c r="AL45" s="56">
        <f t="shared" si="12"/>
        <v>31.436513460264905</v>
      </c>
      <c r="AM45" s="56">
        <f t="shared" si="13"/>
        <v>-9.7610667535250286</v>
      </c>
    </row>
    <row r="46" spans="1:39" x14ac:dyDescent="0.3">
      <c r="A46" s="96">
        <v>0.44444444444444398</v>
      </c>
      <c r="B46" s="56">
        <v>11.1224884154127</v>
      </c>
      <c r="C46" s="56">
        <v>12.9441886432126</v>
      </c>
      <c r="D46" s="56">
        <v>11.977644125979101</v>
      </c>
      <c r="E46" s="56">
        <v>12.137507781127301</v>
      </c>
      <c r="F46" s="56">
        <v>14.1724481195305</v>
      </c>
      <c r="G46" s="56">
        <v>7.1384686006455302</v>
      </c>
      <c r="H46" s="56">
        <f t="shared" si="0"/>
        <v>11.582124280984621</v>
      </c>
      <c r="I46" s="56">
        <f t="shared" si="1"/>
        <v>-0.45963586557192038</v>
      </c>
      <c r="J46" s="56">
        <f t="shared" si="2"/>
        <v>1.3620643622279793</v>
      </c>
      <c r="K46" s="56">
        <f t="shared" si="3"/>
        <v>0.3955198449944799</v>
      </c>
      <c r="L46" s="56">
        <f t="shared" si="4"/>
        <v>0.55538350014268012</v>
      </c>
      <c r="M46" s="56">
        <f t="shared" si="5"/>
        <v>2.5903238385458796</v>
      </c>
      <c r="N46" s="56">
        <f t="shared" si="6"/>
        <v>-4.4436556803390905</v>
      </c>
      <c r="O46" s="56"/>
      <c r="P46" s="56"/>
      <c r="Q46" s="56"/>
      <c r="R46" s="56"/>
      <c r="S46" s="56"/>
      <c r="T46" s="56"/>
      <c r="U46" s="56"/>
      <c r="V46" s="56"/>
      <c r="W46" s="56"/>
      <c r="X46" s="56"/>
      <c r="Y46" s="56"/>
      <c r="Z46" s="56"/>
      <c r="AA46" s="56">
        <v>1302.0980683606599</v>
      </c>
      <c r="AB46" s="56">
        <v>1272.84442655669</v>
      </c>
      <c r="AC46" s="56">
        <v>1335.19684000507</v>
      </c>
      <c r="AD46" s="56">
        <v>1269.8538087996899</v>
      </c>
      <c r="AE46" s="56">
        <v>1313.9247551359099</v>
      </c>
      <c r="AF46" s="56">
        <v>1285.41140912112</v>
      </c>
      <c r="AG46" s="56">
        <f t="shared" si="7"/>
        <v>1296.5548846631898</v>
      </c>
      <c r="AH46" s="56">
        <f t="shared" si="8"/>
        <v>5.5431836974701127</v>
      </c>
      <c r="AI46" s="56">
        <f t="shared" si="9"/>
        <v>-23.7104581064998</v>
      </c>
      <c r="AJ46" s="56">
        <f t="shared" si="10"/>
        <v>38.641955341880248</v>
      </c>
      <c r="AK46" s="56">
        <f t="shared" si="11"/>
        <v>-26.701075863499909</v>
      </c>
      <c r="AL46" s="56">
        <f t="shared" si="12"/>
        <v>17.369870472720095</v>
      </c>
      <c r="AM46" s="56">
        <f t="shared" si="13"/>
        <v>-11.143475542069837</v>
      </c>
    </row>
    <row r="47" spans="1:39" x14ac:dyDescent="0.3">
      <c r="A47" s="96">
        <v>0.45454545454545497</v>
      </c>
      <c r="B47" s="56">
        <v>23.884312837560401</v>
      </c>
      <c r="C47" s="56">
        <v>7.7283447711948901</v>
      </c>
      <c r="D47" s="56">
        <v>6.3701485144841996</v>
      </c>
      <c r="E47" s="56">
        <v>14.4149153700826</v>
      </c>
      <c r="F47" s="56">
        <v>5.8180289648254897</v>
      </c>
      <c r="G47" s="56">
        <v>16.205394681243099</v>
      </c>
      <c r="H47" s="56">
        <f t="shared" si="0"/>
        <v>12.403524189898448</v>
      </c>
      <c r="I47" s="56">
        <f t="shared" si="1"/>
        <v>11.480788647661953</v>
      </c>
      <c r="J47" s="56">
        <f t="shared" si="2"/>
        <v>-4.675179418703558</v>
      </c>
      <c r="K47" s="56">
        <f t="shared" si="3"/>
        <v>-6.0333756754142485</v>
      </c>
      <c r="L47" s="56">
        <f t="shared" si="4"/>
        <v>2.0113911801841518</v>
      </c>
      <c r="M47" s="56">
        <f t="shared" si="5"/>
        <v>-6.5854952250729584</v>
      </c>
      <c r="N47" s="56">
        <f t="shared" si="6"/>
        <v>3.8018704913446513</v>
      </c>
      <c r="O47" s="56"/>
      <c r="P47" s="56"/>
      <c r="Q47" s="56"/>
      <c r="R47" s="56"/>
      <c r="S47" s="56"/>
      <c r="T47" s="56"/>
      <c r="U47" s="56"/>
      <c r="V47" s="56"/>
      <c r="W47" s="56"/>
      <c r="X47" s="56"/>
      <c r="Y47" s="56"/>
      <c r="Z47" s="56"/>
      <c r="AA47" s="56">
        <v>1318.22323277326</v>
      </c>
      <c r="AB47" s="56">
        <v>1285.9558998714899</v>
      </c>
      <c r="AC47" s="56">
        <v>1319.9116236257</v>
      </c>
      <c r="AD47" s="56">
        <v>1300.12142997042</v>
      </c>
      <c r="AE47" s="56">
        <v>1313.3360699892801</v>
      </c>
      <c r="AF47" s="56">
        <v>1292.4729117183799</v>
      </c>
      <c r="AG47" s="56">
        <f t="shared" si="7"/>
        <v>1305.0035279914216</v>
      </c>
      <c r="AH47" s="56">
        <f t="shared" si="8"/>
        <v>13.219704781838345</v>
      </c>
      <c r="AI47" s="56">
        <f t="shared" si="9"/>
        <v>-19.047628119931687</v>
      </c>
      <c r="AJ47" s="56">
        <f t="shared" si="10"/>
        <v>14.908095634278425</v>
      </c>
      <c r="AK47" s="56">
        <f t="shared" si="11"/>
        <v>-4.8820980210016387</v>
      </c>
      <c r="AL47" s="56">
        <f t="shared" si="12"/>
        <v>8.3325419978584705</v>
      </c>
      <c r="AM47" s="56">
        <f t="shared" si="13"/>
        <v>-12.530616273041687</v>
      </c>
    </row>
    <row r="48" spans="1:39" x14ac:dyDescent="0.3">
      <c r="A48" s="96">
        <v>0.46464646464646497</v>
      </c>
      <c r="B48" s="56">
        <v>15.6901115916733</v>
      </c>
      <c r="C48" s="56">
        <v>15.9232328640649</v>
      </c>
      <c r="D48" s="56">
        <v>12.525028808158799</v>
      </c>
      <c r="E48" s="56">
        <v>9.4760572302969095</v>
      </c>
      <c r="F48" s="56">
        <v>12.1268704496496</v>
      </c>
      <c r="G48" s="56">
        <v>26.057210972745199</v>
      </c>
      <c r="H48" s="56">
        <f t="shared" si="0"/>
        <v>15.299751986098117</v>
      </c>
      <c r="I48" s="56">
        <f t="shared" si="1"/>
        <v>0.39035960557518301</v>
      </c>
      <c r="J48" s="56">
        <f t="shared" si="2"/>
        <v>0.62348087796678264</v>
      </c>
      <c r="K48" s="56">
        <f t="shared" si="3"/>
        <v>-2.7747231779393182</v>
      </c>
      <c r="L48" s="56">
        <f t="shared" si="4"/>
        <v>-5.823694755801208</v>
      </c>
      <c r="M48" s="56">
        <f t="shared" si="5"/>
        <v>-3.1728815364485179</v>
      </c>
      <c r="N48" s="56">
        <f t="shared" si="6"/>
        <v>10.757458986647082</v>
      </c>
      <c r="O48" s="56"/>
      <c r="P48" s="56"/>
      <c r="Q48" s="56"/>
      <c r="R48" s="56"/>
      <c r="S48" s="56"/>
      <c r="T48" s="56"/>
      <c r="U48" s="56"/>
      <c r="V48" s="56"/>
      <c r="W48" s="56"/>
      <c r="X48" s="56"/>
      <c r="Y48" s="56"/>
      <c r="Z48" s="56"/>
      <c r="AA48" s="56">
        <v>1317.63784081071</v>
      </c>
      <c r="AB48" s="56">
        <v>1287.5158671664799</v>
      </c>
      <c r="AC48" s="56">
        <v>1321.1695317737899</v>
      </c>
      <c r="AD48" s="56">
        <v>1308.9615461451599</v>
      </c>
      <c r="AE48" s="56">
        <v>1300.68176730766</v>
      </c>
      <c r="AF48" s="56">
        <v>1291.4879232216399</v>
      </c>
      <c r="AG48" s="56">
        <f t="shared" si="7"/>
        <v>1304.5757460709067</v>
      </c>
      <c r="AH48" s="56">
        <f t="shared" si="8"/>
        <v>13.062094739803342</v>
      </c>
      <c r="AI48" s="56">
        <f t="shared" si="9"/>
        <v>-17.059878904426796</v>
      </c>
      <c r="AJ48" s="56">
        <f t="shared" si="10"/>
        <v>16.593785702883224</v>
      </c>
      <c r="AK48" s="56">
        <f t="shared" si="11"/>
        <v>4.3858000742532113</v>
      </c>
      <c r="AL48" s="56">
        <f t="shared" si="12"/>
        <v>-3.8939787632466505</v>
      </c>
      <c r="AM48" s="56">
        <f t="shared" si="13"/>
        <v>-13.087822849266786</v>
      </c>
    </row>
    <row r="49" spans="1:39" x14ac:dyDescent="0.3">
      <c r="A49" s="96">
        <v>0.47474747474747497</v>
      </c>
      <c r="B49" s="56">
        <v>20.785658095396698</v>
      </c>
      <c r="C49" s="56">
        <v>9.8964924319052798</v>
      </c>
      <c r="D49" s="56">
        <v>18.355538166789898</v>
      </c>
      <c r="E49" s="56">
        <v>16.505619705423999</v>
      </c>
      <c r="F49" s="56">
        <v>11.9664255478722</v>
      </c>
      <c r="G49" s="56">
        <v>11.8961595579422</v>
      </c>
      <c r="H49" s="56">
        <f t="shared" si="0"/>
        <v>14.900982250888381</v>
      </c>
      <c r="I49" s="56">
        <f t="shared" si="1"/>
        <v>5.8846758445083172</v>
      </c>
      <c r="J49" s="56">
        <f t="shared" si="2"/>
        <v>-5.0044898189831013</v>
      </c>
      <c r="K49" s="56">
        <f t="shared" si="3"/>
        <v>3.4545559159015173</v>
      </c>
      <c r="L49" s="56">
        <f t="shared" si="4"/>
        <v>1.6046374545356183</v>
      </c>
      <c r="M49" s="56">
        <f t="shared" si="5"/>
        <v>-2.934556703016181</v>
      </c>
      <c r="N49" s="56">
        <f t="shared" si="6"/>
        <v>-3.0048226929461812</v>
      </c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  <c r="AA49" s="56">
        <v>1292.72765182699</v>
      </c>
      <c r="AB49" s="56">
        <v>1292.07438215919</v>
      </c>
      <c r="AC49" s="56">
        <v>1349.59742639469</v>
      </c>
      <c r="AD49" s="56">
        <v>1388.44279140807</v>
      </c>
      <c r="AE49" s="56">
        <v>1279.79029026939</v>
      </c>
      <c r="AF49" s="56">
        <v>1284.0338099938399</v>
      </c>
      <c r="AG49" s="56">
        <f t="shared" si="7"/>
        <v>1314.4443920086951</v>
      </c>
      <c r="AH49" s="56">
        <f t="shared" si="8"/>
        <v>-21.716740181705063</v>
      </c>
      <c r="AI49" s="56">
        <f t="shared" si="9"/>
        <v>-22.370009849505095</v>
      </c>
      <c r="AJ49" s="56">
        <f t="shared" si="10"/>
        <v>35.153034385994943</v>
      </c>
      <c r="AK49" s="56">
        <f t="shared" si="11"/>
        <v>73.998399399374875</v>
      </c>
      <c r="AL49" s="56">
        <f t="shared" si="12"/>
        <v>-34.654101739305133</v>
      </c>
      <c r="AM49" s="56">
        <f t="shared" si="13"/>
        <v>-30.410582014855208</v>
      </c>
    </row>
    <row r="50" spans="1:39" x14ac:dyDescent="0.3">
      <c r="A50" s="96">
        <v>0.48484848484848497</v>
      </c>
      <c r="B50" s="56">
        <v>15.8123584562553</v>
      </c>
      <c r="C50" s="56">
        <v>17.6683900252401</v>
      </c>
      <c r="D50" s="56">
        <v>23.441503352542</v>
      </c>
      <c r="E50" s="56">
        <v>13.949337105431599</v>
      </c>
      <c r="F50" s="56">
        <v>25.748642810409301</v>
      </c>
      <c r="G50" s="56">
        <v>33.971213211589202</v>
      </c>
      <c r="H50" s="56">
        <f t="shared" si="0"/>
        <v>21.765240826911249</v>
      </c>
      <c r="I50" s="56">
        <f t="shared" si="1"/>
        <v>-5.9528823706559493</v>
      </c>
      <c r="J50" s="56">
        <f t="shared" si="2"/>
        <v>-4.0968508016711489</v>
      </c>
      <c r="K50" s="56">
        <f t="shared" si="3"/>
        <v>1.6762625256307508</v>
      </c>
      <c r="L50" s="56">
        <f t="shared" si="4"/>
        <v>-7.8159037214796498</v>
      </c>
      <c r="M50" s="56">
        <f t="shared" si="5"/>
        <v>3.9834019834980516</v>
      </c>
      <c r="N50" s="56">
        <f t="shared" si="6"/>
        <v>12.205972384677953</v>
      </c>
      <c r="O50" s="56"/>
      <c r="P50" s="56"/>
      <c r="Q50" s="56"/>
      <c r="R50" s="56"/>
      <c r="S50" s="56"/>
      <c r="T50" s="56"/>
      <c r="U50" s="56"/>
      <c r="V50" s="56"/>
      <c r="W50" s="56"/>
      <c r="X50" s="56"/>
      <c r="Y50" s="56"/>
      <c r="Z50" s="56"/>
      <c r="AA50" s="56">
        <v>1247.2693917157401</v>
      </c>
      <c r="AB50" s="56">
        <v>1269.91664842043</v>
      </c>
      <c r="AC50" s="56">
        <v>1334.62124889343</v>
      </c>
      <c r="AD50" s="56">
        <v>1365.34931881181</v>
      </c>
      <c r="AE50" s="56">
        <v>1261.27096826251</v>
      </c>
      <c r="AF50" s="56">
        <v>1269.1705146014399</v>
      </c>
      <c r="AG50" s="56">
        <f t="shared" si="7"/>
        <v>1291.2663484508932</v>
      </c>
      <c r="AH50" s="56">
        <f t="shared" si="8"/>
        <v>-43.996956735153162</v>
      </c>
      <c r="AI50" s="56">
        <f t="shared" si="9"/>
        <v>-21.349700030463282</v>
      </c>
      <c r="AJ50" s="56">
        <f t="shared" si="10"/>
        <v>43.354900442536746</v>
      </c>
      <c r="AK50" s="56">
        <f t="shared" si="11"/>
        <v>74.082970360916761</v>
      </c>
      <c r="AL50" s="56">
        <f t="shared" si="12"/>
        <v>-29.995380188383251</v>
      </c>
      <c r="AM50" s="56">
        <f t="shared" si="13"/>
        <v>-22.095833849453356</v>
      </c>
    </row>
    <row r="51" spans="1:39" x14ac:dyDescent="0.3">
      <c r="A51" s="96">
        <v>0.49494949494949497</v>
      </c>
      <c r="B51" s="56">
        <v>17.639120162679301</v>
      </c>
      <c r="C51" s="56">
        <v>21.7166657540334</v>
      </c>
      <c r="D51" s="56">
        <v>24.869380625527</v>
      </c>
      <c r="E51" s="56">
        <v>21.527673148710502</v>
      </c>
      <c r="F51" s="56">
        <v>26.294457730561899</v>
      </c>
      <c r="G51" s="56">
        <v>28.134280738094098</v>
      </c>
      <c r="H51" s="56">
        <f t="shared" si="0"/>
        <v>23.363596359934366</v>
      </c>
      <c r="I51" s="56">
        <f t="shared" si="1"/>
        <v>-5.7244761972550648</v>
      </c>
      <c r="J51" s="56">
        <f t="shared" si="2"/>
        <v>-1.6469306059009661</v>
      </c>
      <c r="K51" s="56">
        <f t="shared" si="3"/>
        <v>1.5057842655926343</v>
      </c>
      <c r="L51" s="56">
        <f t="shared" si="4"/>
        <v>-1.8359232112238644</v>
      </c>
      <c r="M51" s="56">
        <f t="shared" si="5"/>
        <v>2.9308613706275324</v>
      </c>
      <c r="N51" s="56">
        <f t="shared" si="6"/>
        <v>4.7706843781597321</v>
      </c>
      <c r="O51" s="56"/>
      <c r="P51" s="56"/>
      <c r="Q51" s="56"/>
      <c r="R51" s="56"/>
      <c r="S51" s="56"/>
      <c r="T51" s="56"/>
      <c r="U51" s="56"/>
      <c r="V51" s="56"/>
      <c r="W51" s="56"/>
      <c r="X51" s="56"/>
      <c r="Y51" s="56"/>
      <c r="Z51" s="56"/>
      <c r="AA51" s="56">
        <v>1170.47806443064</v>
      </c>
      <c r="AB51" s="56">
        <v>1219.3549949395101</v>
      </c>
      <c r="AC51" s="56">
        <v>1246.6158907025899</v>
      </c>
      <c r="AD51" s="56">
        <v>1309.61134679867</v>
      </c>
      <c r="AE51" s="56">
        <v>1212.44362632447</v>
      </c>
      <c r="AF51" s="56">
        <v>1178.6442106617401</v>
      </c>
      <c r="AG51" s="56">
        <f t="shared" si="7"/>
        <v>1222.8580223096033</v>
      </c>
      <c r="AH51" s="56">
        <f t="shared" si="8"/>
        <v>-52.379957878963296</v>
      </c>
      <c r="AI51" s="56">
        <f t="shared" si="9"/>
        <v>-3.5030273700931502</v>
      </c>
      <c r="AJ51" s="56">
        <f t="shared" si="10"/>
        <v>23.757868392986666</v>
      </c>
      <c r="AK51" s="56">
        <f t="shared" si="11"/>
        <v>86.753324489066699</v>
      </c>
      <c r="AL51" s="56">
        <f t="shared" si="12"/>
        <v>-10.414395985133297</v>
      </c>
      <c r="AM51" s="56">
        <f t="shared" si="13"/>
        <v>-44.213811647863167</v>
      </c>
    </row>
    <row r="52" spans="1:39" x14ac:dyDescent="0.3">
      <c r="A52" s="96">
        <v>0.50505050505050497</v>
      </c>
      <c r="B52" s="56">
        <v>39.476075027513097</v>
      </c>
      <c r="C52" s="56">
        <v>18.946111517351401</v>
      </c>
      <c r="D52" s="56">
        <v>34.165999929978497</v>
      </c>
      <c r="E52" s="56">
        <v>31.1695824515864</v>
      </c>
      <c r="F52" s="56">
        <v>24.495633869347401</v>
      </c>
      <c r="G52" s="56">
        <v>37.149105172057503</v>
      </c>
      <c r="H52" s="56">
        <f t="shared" si="0"/>
        <v>30.900417994639053</v>
      </c>
      <c r="I52" s="56">
        <f t="shared" si="1"/>
        <v>8.5756570328740445</v>
      </c>
      <c r="J52" s="56">
        <f t="shared" si="2"/>
        <v>-11.954306477287652</v>
      </c>
      <c r="K52" s="56">
        <f t="shared" si="3"/>
        <v>3.2655819353394442</v>
      </c>
      <c r="L52" s="56">
        <f t="shared" si="4"/>
        <v>0.26916445694734747</v>
      </c>
      <c r="M52" s="56">
        <f t="shared" si="5"/>
        <v>-6.404784125291652</v>
      </c>
      <c r="N52" s="56">
        <f t="shared" si="6"/>
        <v>6.24868717741845</v>
      </c>
      <c r="O52" s="56"/>
      <c r="P52" s="56"/>
      <c r="Q52" s="56"/>
      <c r="R52" s="56"/>
      <c r="S52" s="56"/>
      <c r="T52" s="56"/>
      <c r="U52" s="56"/>
      <c r="V52" s="56"/>
      <c r="W52" s="56"/>
      <c r="X52" s="56"/>
      <c r="Y52" s="56"/>
      <c r="Z52" s="56"/>
      <c r="AA52" s="56">
        <v>1134.9590704330799</v>
      </c>
      <c r="AB52" s="56">
        <v>1024.5070572135601</v>
      </c>
      <c r="AC52" s="56">
        <v>967.74903167683203</v>
      </c>
      <c r="AD52" s="56">
        <v>936.70260648682097</v>
      </c>
      <c r="AE52" s="56">
        <v>976.96549014115601</v>
      </c>
      <c r="AF52" s="56">
        <v>1138.55385834152</v>
      </c>
      <c r="AG52" s="56">
        <f t="shared" si="7"/>
        <v>1029.906185715495</v>
      </c>
      <c r="AH52" s="56">
        <f t="shared" si="8"/>
        <v>105.0528847175849</v>
      </c>
      <c r="AI52" s="56">
        <f t="shared" si="9"/>
        <v>-5.3991285019349107</v>
      </c>
      <c r="AJ52" s="56">
        <f t="shared" si="10"/>
        <v>-62.157154038662952</v>
      </c>
      <c r="AK52" s="56">
        <f t="shared" si="11"/>
        <v>-93.203579228674016</v>
      </c>
      <c r="AL52" s="56">
        <f t="shared" si="12"/>
        <v>-52.940695574338974</v>
      </c>
      <c r="AM52" s="56">
        <f t="shared" si="13"/>
        <v>108.64767262602504</v>
      </c>
    </row>
    <row r="53" spans="1:39" x14ac:dyDescent="0.3">
      <c r="A53" s="96">
        <v>0.51515151515151503</v>
      </c>
      <c r="B53" s="56">
        <v>48.452823023169898</v>
      </c>
      <c r="C53" s="56">
        <v>8.7304074238047207</v>
      </c>
      <c r="D53" s="56">
        <v>50.259439273034801</v>
      </c>
      <c r="E53" s="56">
        <v>47.467098372485701</v>
      </c>
      <c r="F53" s="56">
        <v>40.210435946147001</v>
      </c>
      <c r="G53" s="56">
        <v>24.069751078648501</v>
      </c>
      <c r="H53" s="56">
        <f t="shared" si="0"/>
        <v>36.531659186215101</v>
      </c>
      <c r="I53" s="56">
        <f t="shared" si="1"/>
        <v>11.921163836954797</v>
      </c>
      <c r="J53" s="56">
        <f t="shared" si="2"/>
        <v>-27.801251762410381</v>
      </c>
      <c r="K53" s="56">
        <f t="shared" si="3"/>
        <v>13.727780086819699</v>
      </c>
      <c r="L53" s="56">
        <f t="shared" si="4"/>
        <v>10.9354391862706</v>
      </c>
      <c r="M53" s="56">
        <f t="shared" si="5"/>
        <v>3.6787767599318997</v>
      </c>
      <c r="N53" s="56">
        <f t="shared" si="6"/>
        <v>-12.4619081075666</v>
      </c>
      <c r="O53" s="56"/>
      <c r="P53" s="56"/>
      <c r="Q53" s="56"/>
      <c r="R53" s="56"/>
      <c r="S53" s="56"/>
      <c r="T53" s="56"/>
      <c r="U53" s="56"/>
      <c r="V53" s="56"/>
      <c r="W53" s="56"/>
      <c r="X53" s="56"/>
      <c r="Y53" s="56"/>
      <c r="Z53" s="56"/>
      <c r="AA53" s="56">
        <v>1301.35826656362</v>
      </c>
      <c r="AB53" s="56">
        <v>1209.8074196320199</v>
      </c>
      <c r="AC53" s="56">
        <v>1121.65272723561</v>
      </c>
      <c r="AD53" s="56">
        <v>1098.2676594827401</v>
      </c>
      <c r="AE53" s="56">
        <v>1067.7102733818899</v>
      </c>
      <c r="AF53" s="56">
        <v>1290.81509967953</v>
      </c>
      <c r="AG53" s="56">
        <f t="shared" si="7"/>
        <v>1181.6019076625682</v>
      </c>
      <c r="AH53" s="56">
        <f t="shared" si="8"/>
        <v>119.75635890105173</v>
      </c>
      <c r="AI53" s="56">
        <f t="shared" si="9"/>
        <v>28.205511969451663</v>
      </c>
      <c r="AJ53" s="56">
        <f t="shared" si="10"/>
        <v>-59.949180426958264</v>
      </c>
      <c r="AK53" s="56">
        <f t="shared" si="11"/>
        <v>-83.334248179828137</v>
      </c>
      <c r="AL53" s="56">
        <f t="shared" si="12"/>
        <v>-113.89163428067832</v>
      </c>
      <c r="AM53" s="56">
        <f t="shared" si="13"/>
        <v>109.21319201696178</v>
      </c>
    </row>
    <row r="54" spans="1:39" x14ac:dyDescent="0.3">
      <c r="A54" s="96">
        <v>0.52525252525252497</v>
      </c>
      <c r="B54" s="56">
        <v>39.168485512811301</v>
      </c>
      <c r="C54" s="56">
        <v>37.631073214226703</v>
      </c>
      <c r="D54" s="56">
        <v>22.416462634131999</v>
      </c>
      <c r="E54" s="56">
        <v>45.943948199208201</v>
      </c>
      <c r="F54" s="56">
        <v>44.926650131972004</v>
      </c>
      <c r="G54" s="56">
        <v>16.044105394215102</v>
      </c>
      <c r="H54" s="56">
        <f t="shared" si="0"/>
        <v>34.355120847760887</v>
      </c>
      <c r="I54" s="56">
        <f t="shared" si="1"/>
        <v>4.8133646650504147</v>
      </c>
      <c r="J54" s="56">
        <f t="shared" si="2"/>
        <v>3.2759523664658161</v>
      </c>
      <c r="K54" s="56">
        <f t="shared" si="3"/>
        <v>-11.938658213628887</v>
      </c>
      <c r="L54" s="56">
        <f t="shared" si="4"/>
        <v>11.588827351447314</v>
      </c>
      <c r="M54" s="56">
        <f t="shared" si="5"/>
        <v>10.571529284211117</v>
      </c>
      <c r="N54" s="56">
        <f t="shared" si="6"/>
        <v>-18.311015453545785</v>
      </c>
      <c r="O54" s="56"/>
      <c r="P54" s="56"/>
      <c r="Q54" s="56"/>
      <c r="R54" s="56"/>
      <c r="S54" s="56"/>
      <c r="T54" s="56"/>
      <c r="U54" s="56"/>
      <c r="V54" s="56"/>
      <c r="W54" s="56"/>
      <c r="X54" s="56"/>
      <c r="Y54" s="56"/>
      <c r="Z54" s="56"/>
      <c r="AA54" s="56">
        <v>1251.26320950742</v>
      </c>
      <c r="AB54" s="56">
        <v>1245.96755062548</v>
      </c>
      <c r="AC54" s="56">
        <v>1193.5163123985201</v>
      </c>
      <c r="AD54" s="56">
        <v>1271.7888200084101</v>
      </c>
      <c r="AE54" s="56">
        <v>1251.4452129804999</v>
      </c>
      <c r="AF54" s="56">
        <v>1244.76009332378</v>
      </c>
      <c r="AG54" s="56">
        <f t="shared" si="7"/>
        <v>1243.1235331406849</v>
      </c>
      <c r="AH54" s="56">
        <f t="shared" si="8"/>
        <v>8.1396763667351024</v>
      </c>
      <c r="AI54" s="56">
        <f t="shared" si="9"/>
        <v>2.8440174847951312</v>
      </c>
      <c r="AJ54" s="56">
        <f t="shared" si="10"/>
        <v>-49.607220742164827</v>
      </c>
      <c r="AK54" s="56">
        <f t="shared" si="11"/>
        <v>28.665286867725172</v>
      </c>
      <c r="AL54" s="56">
        <f t="shared" si="12"/>
        <v>8.3216798398150331</v>
      </c>
      <c r="AM54" s="56">
        <f t="shared" si="13"/>
        <v>1.6365601830950709</v>
      </c>
    </row>
    <row r="55" spans="1:39" x14ac:dyDescent="0.3">
      <c r="A55" s="96">
        <v>0.53535353535353503</v>
      </c>
      <c r="B55" s="56">
        <v>23.366426236508701</v>
      </c>
      <c r="C55" s="56">
        <v>24.597992365091802</v>
      </c>
      <c r="D55" s="56">
        <v>18.307690975765301</v>
      </c>
      <c r="E55" s="56">
        <v>24.950395192668498</v>
      </c>
      <c r="F55" s="56">
        <v>26.556107240266801</v>
      </c>
      <c r="G55" s="56">
        <v>26.238382516891299</v>
      </c>
      <c r="H55" s="56">
        <f t="shared" si="0"/>
        <v>24.002832421198733</v>
      </c>
      <c r="I55" s="56">
        <f t="shared" si="1"/>
        <v>-0.6364061846900313</v>
      </c>
      <c r="J55" s="56">
        <f t="shared" si="2"/>
        <v>0.59515994389306925</v>
      </c>
      <c r="K55" s="56">
        <f t="shared" si="3"/>
        <v>-5.6951414454334319</v>
      </c>
      <c r="L55" s="56">
        <f t="shared" si="4"/>
        <v>0.94756277146976586</v>
      </c>
      <c r="M55" s="56">
        <f t="shared" si="5"/>
        <v>2.5532748190680685</v>
      </c>
      <c r="N55" s="56">
        <f t="shared" si="6"/>
        <v>2.2355500956925667</v>
      </c>
      <c r="O55" s="56"/>
      <c r="P55" s="56"/>
      <c r="Q55" s="56"/>
      <c r="R55" s="56"/>
      <c r="S55" s="56"/>
      <c r="T55" s="56"/>
      <c r="U55" s="56"/>
      <c r="V55" s="56"/>
      <c r="W55" s="56"/>
      <c r="X55" s="56"/>
      <c r="Y55" s="56"/>
      <c r="Z55" s="56"/>
      <c r="AA55" s="56">
        <v>1213.19724150452</v>
      </c>
      <c r="AB55" s="56">
        <v>1202.0503111593</v>
      </c>
      <c r="AC55" s="56">
        <v>1111.0819020086899</v>
      </c>
      <c r="AD55" s="56">
        <v>1192.11555494347</v>
      </c>
      <c r="AE55" s="56">
        <v>1198.40400969043</v>
      </c>
      <c r="AF55" s="56">
        <v>1200.7177336543</v>
      </c>
      <c r="AG55" s="56">
        <f t="shared" si="7"/>
        <v>1186.2611254934516</v>
      </c>
      <c r="AH55" s="56">
        <f t="shared" si="8"/>
        <v>26.936116011068407</v>
      </c>
      <c r="AI55" s="56">
        <f t="shared" si="9"/>
        <v>15.789185665848436</v>
      </c>
      <c r="AJ55" s="56">
        <f t="shared" si="10"/>
        <v>-75.179223484761678</v>
      </c>
      <c r="AK55" s="56">
        <f t="shared" si="11"/>
        <v>5.8544294500184151</v>
      </c>
      <c r="AL55" s="56">
        <f t="shared" si="12"/>
        <v>12.142884196978457</v>
      </c>
      <c r="AM55" s="56">
        <f t="shared" si="13"/>
        <v>14.456608160848418</v>
      </c>
    </row>
    <row r="56" spans="1:39" x14ac:dyDescent="0.3">
      <c r="A56" s="96">
        <v>0.54545454545454497</v>
      </c>
      <c r="B56" s="56">
        <v>44.939810414922697</v>
      </c>
      <c r="C56" s="56">
        <v>24.3191309984533</v>
      </c>
      <c r="D56" s="56">
        <v>20.967734308275599</v>
      </c>
      <c r="E56" s="56">
        <v>25.4166297505495</v>
      </c>
      <c r="F56" s="56">
        <v>19.645453981452</v>
      </c>
      <c r="G56" s="56">
        <v>25.3683189276144</v>
      </c>
      <c r="H56" s="56">
        <f t="shared" si="0"/>
        <v>26.776179730211251</v>
      </c>
      <c r="I56" s="56">
        <f t="shared" si="1"/>
        <v>18.163630684711446</v>
      </c>
      <c r="J56" s="56">
        <f t="shared" si="2"/>
        <v>-2.4570487317579506</v>
      </c>
      <c r="K56" s="56">
        <f t="shared" si="3"/>
        <v>-5.8084454219356516</v>
      </c>
      <c r="L56" s="56">
        <f t="shared" si="4"/>
        <v>-1.3595499796617503</v>
      </c>
      <c r="M56" s="56">
        <f t="shared" si="5"/>
        <v>-7.1307257487592501</v>
      </c>
      <c r="N56" s="56">
        <f t="shared" si="6"/>
        <v>-1.4078608025968506</v>
      </c>
      <c r="O56" s="56"/>
      <c r="P56" s="56"/>
      <c r="Q56" s="56"/>
      <c r="R56" s="56"/>
      <c r="S56" s="56"/>
      <c r="T56" s="56"/>
      <c r="U56" s="56"/>
      <c r="V56" s="56"/>
      <c r="W56" s="56"/>
      <c r="X56" s="56"/>
      <c r="Y56" s="56"/>
      <c r="Z56" s="56"/>
      <c r="AA56" s="56">
        <v>1217.2682291108599</v>
      </c>
      <c r="AB56" s="56">
        <v>1240.5882995270399</v>
      </c>
      <c r="AC56" s="56">
        <v>1077.4860417515099</v>
      </c>
      <c r="AD56" s="56">
        <v>1194.8140633272601</v>
      </c>
      <c r="AE56" s="56">
        <v>1185.6655358413</v>
      </c>
      <c r="AF56" s="56">
        <v>1139.4430605615701</v>
      </c>
      <c r="AG56" s="56">
        <f t="shared" si="7"/>
        <v>1175.8775383532566</v>
      </c>
      <c r="AH56" s="56">
        <f t="shared" si="8"/>
        <v>41.390690757603352</v>
      </c>
      <c r="AI56" s="56">
        <f t="shared" si="9"/>
        <v>64.710761173783339</v>
      </c>
      <c r="AJ56" s="56">
        <f t="shared" si="10"/>
        <v>-98.391496601746667</v>
      </c>
      <c r="AK56" s="56">
        <f t="shared" si="11"/>
        <v>18.936524974003532</v>
      </c>
      <c r="AL56" s="56">
        <f t="shared" si="12"/>
        <v>9.787997488043402</v>
      </c>
      <c r="AM56" s="56">
        <f t="shared" si="13"/>
        <v>-36.434477791686504</v>
      </c>
    </row>
    <row r="57" spans="1:39" x14ac:dyDescent="0.3">
      <c r="A57" s="96">
        <v>0.55555555555555602</v>
      </c>
      <c r="B57" s="56">
        <v>29.1312601647974</v>
      </c>
      <c r="C57" s="56">
        <v>32.1737932850927</v>
      </c>
      <c r="D57" s="56">
        <v>18.811783663216499</v>
      </c>
      <c r="E57" s="56">
        <v>22.3155959990276</v>
      </c>
      <c r="F57" s="56">
        <v>22.683821551138301</v>
      </c>
      <c r="G57" s="56">
        <v>22.336954823597001</v>
      </c>
      <c r="H57" s="56">
        <f t="shared" si="0"/>
        <v>24.575534914478251</v>
      </c>
      <c r="I57" s="56">
        <f t="shared" si="1"/>
        <v>4.5557252503191492</v>
      </c>
      <c r="J57" s="56">
        <f t="shared" si="2"/>
        <v>7.5982583706144489</v>
      </c>
      <c r="K57" s="56">
        <f t="shared" si="3"/>
        <v>-5.7637512512617519</v>
      </c>
      <c r="L57" s="56">
        <f t="shared" si="4"/>
        <v>-2.2599389154506504</v>
      </c>
      <c r="M57" s="56">
        <f t="shared" si="5"/>
        <v>-1.8917133633399494</v>
      </c>
      <c r="N57" s="56">
        <f t="shared" si="6"/>
        <v>-2.2385800908812499</v>
      </c>
      <c r="O57" s="56"/>
      <c r="P57" s="56"/>
      <c r="Q57" s="56"/>
      <c r="R57" s="56"/>
      <c r="S57" s="56"/>
      <c r="T57" s="56"/>
      <c r="U57" s="56"/>
      <c r="V57" s="56"/>
      <c r="W57" s="56"/>
      <c r="X57" s="56"/>
      <c r="Y57" s="56"/>
      <c r="Z57" s="56"/>
      <c r="AA57" s="56">
        <v>1233.4489527882799</v>
      </c>
      <c r="AB57" s="56">
        <v>1219.76852207966</v>
      </c>
      <c r="AC57" s="56">
        <v>1034.1566467093801</v>
      </c>
      <c r="AD57" s="56">
        <v>1120.0909102615101</v>
      </c>
      <c r="AE57" s="56">
        <v>1094.64009421168</v>
      </c>
      <c r="AF57" s="56">
        <v>1106.3555162933701</v>
      </c>
      <c r="AG57" s="56">
        <f t="shared" si="7"/>
        <v>1134.7434403906466</v>
      </c>
      <c r="AH57" s="56">
        <f t="shared" si="8"/>
        <v>98.705512397633356</v>
      </c>
      <c r="AI57" s="56">
        <f t="shared" si="9"/>
        <v>85.025081689013405</v>
      </c>
      <c r="AJ57" s="56">
        <f t="shared" si="10"/>
        <v>-100.5867936812665</v>
      </c>
      <c r="AK57" s="56">
        <f t="shared" si="11"/>
        <v>-14.652530129136494</v>
      </c>
      <c r="AL57" s="56">
        <f t="shared" si="12"/>
        <v>-40.103346178966603</v>
      </c>
      <c r="AM57" s="56">
        <f t="shared" si="13"/>
        <v>-28.387924097276482</v>
      </c>
    </row>
    <row r="58" spans="1:39" x14ac:dyDescent="0.3">
      <c r="A58" s="96">
        <v>0.56565656565656597</v>
      </c>
      <c r="B58" s="56">
        <v>17.547979739462001</v>
      </c>
      <c r="C58" s="56">
        <v>15.195104793528801</v>
      </c>
      <c r="D58" s="56">
        <v>25.304025875694599</v>
      </c>
      <c r="E58" s="56">
        <v>14.152288501095301</v>
      </c>
      <c r="F58" s="56">
        <v>8.2763972164851207</v>
      </c>
      <c r="G58" s="56">
        <v>18.672761206190099</v>
      </c>
      <c r="H58" s="56">
        <f t="shared" si="0"/>
        <v>16.524759555409322</v>
      </c>
      <c r="I58" s="56">
        <f t="shared" si="1"/>
        <v>1.0232201840526791</v>
      </c>
      <c r="J58" s="56">
        <f t="shared" si="2"/>
        <v>-1.329654761880521</v>
      </c>
      <c r="K58" s="56">
        <f t="shared" si="3"/>
        <v>8.7792663202852772</v>
      </c>
      <c r="L58" s="56">
        <f t="shared" si="4"/>
        <v>-2.3724710543140208</v>
      </c>
      <c r="M58" s="56">
        <f t="shared" si="5"/>
        <v>-8.2483623389242009</v>
      </c>
      <c r="N58" s="56">
        <f t="shared" si="6"/>
        <v>2.1480016507807775</v>
      </c>
      <c r="O58" s="56"/>
      <c r="P58" s="56"/>
      <c r="Q58" s="56"/>
      <c r="R58" s="56"/>
      <c r="S58" s="56"/>
      <c r="T58" s="56"/>
      <c r="U58" s="56"/>
      <c r="V58" s="56"/>
      <c r="W58" s="56"/>
      <c r="X58" s="56"/>
      <c r="Y58" s="56"/>
      <c r="Z58" s="56"/>
      <c r="AA58" s="56">
        <v>1217.4371786644799</v>
      </c>
      <c r="AB58" s="56">
        <v>1198.59089925997</v>
      </c>
      <c r="AC58" s="56">
        <v>1040.7883344577001</v>
      </c>
      <c r="AD58" s="56">
        <v>1088.0065455761901</v>
      </c>
      <c r="AE58" s="56">
        <v>1052.2766358577101</v>
      </c>
      <c r="AF58" s="56">
        <v>1070.0642722749501</v>
      </c>
      <c r="AG58" s="56">
        <f t="shared" si="7"/>
        <v>1111.1939776818333</v>
      </c>
      <c r="AH58" s="56">
        <f t="shared" si="8"/>
        <v>106.24320098264661</v>
      </c>
      <c r="AI58" s="56">
        <f t="shared" si="9"/>
        <v>87.396921578136698</v>
      </c>
      <c r="AJ58" s="56">
        <f t="shared" si="10"/>
        <v>-70.4056432241332</v>
      </c>
      <c r="AK58" s="56">
        <f t="shared" si="11"/>
        <v>-23.187432105643211</v>
      </c>
      <c r="AL58" s="56">
        <f t="shared" si="12"/>
        <v>-58.917341824123241</v>
      </c>
      <c r="AM58" s="56">
        <f t="shared" si="13"/>
        <v>-41.129705406883204</v>
      </c>
    </row>
    <row r="59" spans="1:39" x14ac:dyDescent="0.3">
      <c r="A59" s="96">
        <v>0.57575757575757602</v>
      </c>
      <c r="B59" s="56">
        <v>20.928046456500699</v>
      </c>
      <c r="C59" s="56">
        <v>9.9702017924627899</v>
      </c>
      <c r="D59" s="56">
        <v>24.6299233741601</v>
      </c>
      <c r="E59" s="56">
        <v>5.6455617414178096</v>
      </c>
      <c r="F59" s="56">
        <v>6.49543798252214</v>
      </c>
      <c r="G59" s="56">
        <v>18.4255617905329</v>
      </c>
      <c r="H59" s="56">
        <f t="shared" si="0"/>
        <v>14.349122189599406</v>
      </c>
      <c r="I59" s="56">
        <f t="shared" si="1"/>
        <v>6.5789242669012928</v>
      </c>
      <c r="J59" s="56">
        <f t="shared" si="2"/>
        <v>-4.378920397136616</v>
      </c>
      <c r="K59" s="56">
        <f t="shared" si="3"/>
        <v>10.280801184560694</v>
      </c>
      <c r="L59" s="56">
        <f t="shared" si="4"/>
        <v>-8.7035604481815962</v>
      </c>
      <c r="M59" s="56">
        <f t="shared" si="5"/>
        <v>-7.8536842070772659</v>
      </c>
      <c r="N59" s="56">
        <f t="shared" si="6"/>
        <v>4.0764396009334938</v>
      </c>
      <c r="O59" s="56"/>
      <c r="P59" s="56"/>
      <c r="Q59" s="56"/>
      <c r="R59" s="56"/>
      <c r="S59" s="56"/>
      <c r="T59" s="56"/>
      <c r="U59" s="56"/>
      <c r="V59" s="56"/>
      <c r="W59" s="56"/>
      <c r="X59" s="56"/>
      <c r="Y59" s="56"/>
      <c r="Z59" s="56"/>
      <c r="AA59" s="56">
        <v>1174.6818367021001</v>
      </c>
      <c r="AB59" s="56">
        <v>1160.0937455343601</v>
      </c>
      <c r="AC59" s="56">
        <v>1026.9055357309601</v>
      </c>
      <c r="AD59" s="56">
        <v>1052.84352105881</v>
      </c>
      <c r="AE59" s="56">
        <v>1031.4889920604901</v>
      </c>
      <c r="AF59" s="56">
        <v>1040.04099073723</v>
      </c>
      <c r="AG59" s="56">
        <f t="shared" si="7"/>
        <v>1081.0091036373251</v>
      </c>
      <c r="AH59" s="56">
        <f t="shared" si="8"/>
        <v>93.672733064775002</v>
      </c>
      <c r="AI59" s="56">
        <f t="shared" si="9"/>
        <v>79.084641897034999</v>
      </c>
      <c r="AJ59" s="56">
        <f t="shared" si="10"/>
        <v>-54.103567906365015</v>
      </c>
      <c r="AK59" s="56">
        <f t="shared" si="11"/>
        <v>-28.165582578515114</v>
      </c>
      <c r="AL59" s="56">
        <f t="shared" si="12"/>
        <v>-49.520111576835006</v>
      </c>
      <c r="AM59" s="56">
        <f t="shared" si="13"/>
        <v>-40.968112900095093</v>
      </c>
    </row>
    <row r="60" spans="1:39" x14ac:dyDescent="0.3">
      <c r="A60" s="96">
        <v>0.58585858585858597</v>
      </c>
      <c r="B60" s="56">
        <v>8.0473108630257997</v>
      </c>
      <c r="C60" s="56">
        <v>10.112864830088</v>
      </c>
      <c r="D60" s="56">
        <v>14.0114176724207</v>
      </c>
      <c r="E60" s="56">
        <v>12.3224147068424</v>
      </c>
      <c r="F60" s="56">
        <v>8.8525599021584505</v>
      </c>
      <c r="G60" s="56">
        <v>30.056192368866199</v>
      </c>
      <c r="H60" s="56">
        <f t="shared" si="0"/>
        <v>13.900460057233593</v>
      </c>
      <c r="I60" s="56">
        <f t="shared" si="1"/>
        <v>-5.8531491942077931</v>
      </c>
      <c r="J60" s="56">
        <f t="shared" si="2"/>
        <v>-3.7875952271455926</v>
      </c>
      <c r="K60" s="56">
        <f t="shared" si="3"/>
        <v>0.11095761518710745</v>
      </c>
      <c r="L60" s="56">
        <f t="shared" si="4"/>
        <v>-1.5780453503911929</v>
      </c>
      <c r="M60" s="56">
        <f t="shared" si="5"/>
        <v>-5.0479001550751423</v>
      </c>
      <c r="N60" s="56">
        <f t="shared" si="6"/>
        <v>16.155732311632605</v>
      </c>
      <c r="O60" s="56"/>
      <c r="P60" s="56"/>
      <c r="Q60" s="56"/>
      <c r="R60" s="56"/>
      <c r="S60" s="56"/>
      <c r="T60" s="56"/>
      <c r="U60" s="56"/>
      <c r="V60" s="56"/>
      <c r="W60" s="56"/>
      <c r="X60" s="56"/>
      <c r="Y60" s="56"/>
      <c r="Z60" s="56"/>
      <c r="AA60" s="56">
        <v>1158.7381703882099</v>
      </c>
      <c r="AB60" s="56">
        <v>1138.9305572532</v>
      </c>
      <c r="AC60" s="56">
        <v>1026.53059059613</v>
      </c>
      <c r="AD60" s="56">
        <v>1014.70317485981</v>
      </c>
      <c r="AE60" s="56">
        <v>1018.44041951255</v>
      </c>
      <c r="AF60" s="56">
        <v>1030.9507586242</v>
      </c>
      <c r="AG60" s="56">
        <f t="shared" si="7"/>
        <v>1064.7156118723499</v>
      </c>
      <c r="AH60" s="56">
        <f t="shared" si="8"/>
        <v>94.022558515860055</v>
      </c>
      <c r="AI60" s="56">
        <f t="shared" si="9"/>
        <v>74.214945380850168</v>
      </c>
      <c r="AJ60" s="56">
        <f t="shared" si="10"/>
        <v>-38.185021276219913</v>
      </c>
      <c r="AK60" s="56">
        <f t="shared" si="11"/>
        <v>-50.012437012539863</v>
      </c>
      <c r="AL60" s="56">
        <f t="shared" si="12"/>
        <v>-46.275192359799917</v>
      </c>
      <c r="AM60" s="56">
        <f t="shared" si="13"/>
        <v>-33.764853248149848</v>
      </c>
    </row>
    <row r="61" spans="1:39" x14ac:dyDescent="0.3">
      <c r="A61" s="96">
        <v>0.59595959595959602</v>
      </c>
      <c r="B61" s="56">
        <v>23.642403154448601</v>
      </c>
      <c r="C61" s="56">
        <v>7.9763714456992298</v>
      </c>
      <c r="D61" s="56">
        <v>13.865629152180199</v>
      </c>
      <c r="E61" s="56">
        <v>14.9802642229856</v>
      </c>
      <c r="F61" s="56">
        <v>3.6318148736522402</v>
      </c>
      <c r="G61" s="56">
        <v>22.921662230436201</v>
      </c>
      <c r="H61" s="56">
        <f t="shared" si="0"/>
        <v>14.503024179900345</v>
      </c>
      <c r="I61" s="56">
        <f t="shared" si="1"/>
        <v>9.1393789745482561</v>
      </c>
      <c r="J61" s="56">
        <f t="shared" si="2"/>
        <v>-6.5266527342011154</v>
      </c>
      <c r="K61" s="56">
        <f t="shared" si="3"/>
        <v>-0.63739502772014589</v>
      </c>
      <c r="L61" s="56">
        <f t="shared" si="4"/>
        <v>0.47724004308525458</v>
      </c>
      <c r="M61" s="56">
        <f t="shared" si="5"/>
        <v>-10.871209306248105</v>
      </c>
      <c r="N61" s="56">
        <f t="shared" si="6"/>
        <v>8.418638050535856</v>
      </c>
      <c r="O61" s="56"/>
      <c r="P61" s="56"/>
      <c r="Q61" s="56"/>
      <c r="R61" s="56"/>
      <c r="S61" s="56"/>
      <c r="T61" s="56"/>
      <c r="U61" s="56"/>
      <c r="V61" s="56"/>
      <c r="W61" s="56"/>
      <c r="X61" s="56"/>
      <c r="Y61" s="56"/>
      <c r="Z61" s="56"/>
      <c r="AA61" s="56">
        <v>1130.62696563497</v>
      </c>
      <c r="AB61" s="56">
        <v>1108.10402726758</v>
      </c>
      <c r="AC61" s="56">
        <v>1050.40009737839</v>
      </c>
      <c r="AD61" s="56">
        <v>1039.45107602914</v>
      </c>
      <c r="AE61" s="56">
        <v>1005.04638043174</v>
      </c>
      <c r="AF61" s="56">
        <v>1017.67242459529</v>
      </c>
      <c r="AG61" s="56">
        <f t="shared" si="7"/>
        <v>1058.5501618895182</v>
      </c>
      <c r="AH61" s="56">
        <f t="shared" si="8"/>
        <v>72.076803745451798</v>
      </c>
      <c r="AI61" s="56">
        <f t="shared" si="9"/>
        <v>49.553865378061801</v>
      </c>
      <c r="AJ61" s="56">
        <f t="shared" si="10"/>
        <v>-8.1500645111282211</v>
      </c>
      <c r="AK61" s="56">
        <f t="shared" si="11"/>
        <v>-19.099085860378182</v>
      </c>
      <c r="AL61" s="56">
        <f t="shared" si="12"/>
        <v>-53.503781457778246</v>
      </c>
      <c r="AM61" s="56">
        <f t="shared" si="13"/>
        <v>-40.877737294228268</v>
      </c>
    </row>
    <row r="62" spans="1:39" x14ac:dyDescent="0.3">
      <c r="A62" s="96">
        <v>0.60606060606060597</v>
      </c>
      <c r="B62" s="56">
        <v>29.228638716153501</v>
      </c>
      <c r="C62" s="56">
        <v>8.8510443597937307</v>
      </c>
      <c r="D62" s="56">
        <v>21.0117129137397</v>
      </c>
      <c r="E62" s="56">
        <v>23.432628935633399</v>
      </c>
      <c r="F62" s="56">
        <v>5.0713911336945596</v>
      </c>
      <c r="G62" s="56">
        <v>12.7092520175245</v>
      </c>
      <c r="H62" s="56">
        <f t="shared" si="0"/>
        <v>16.717444679423235</v>
      </c>
      <c r="I62" s="56">
        <f t="shared" si="1"/>
        <v>12.511194036730267</v>
      </c>
      <c r="J62" s="56">
        <f t="shared" si="2"/>
        <v>-7.8664003196295038</v>
      </c>
      <c r="K62" s="56">
        <f t="shared" si="3"/>
        <v>4.2942682343164655</v>
      </c>
      <c r="L62" s="56">
        <f t="shared" si="4"/>
        <v>6.7151842562101649</v>
      </c>
      <c r="M62" s="56">
        <f t="shared" si="5"/>
        <v>-11.646053545728675</v>
      </c>
      <c r="N62" s="56">
        <f t="shared" si="6"/>
        <v>-4.0081926618987342</v>
      </c>
      <c r="O62" s="56"/>
      <c r="P62" s="56"/>
      <c r="Q62" s="56"/>
      <c r="R62" s="56"/>
      <c r="S62" s="56"/>
      <c r="T62" s="56"/>
      <c r="U62" s="56"/>
      <c r="V62" s="56"/>
      <c r="W62" s="56"/>
      <c r="X62" s="56"/>
      <c r="Y62" s="56"/>
      <c r="Z62" s="56"/>
      <c r="AA62" s="56">
        <v>1094.4095383108499</v>
      </c>
      <c r="AB62" s="56">
        <v>1092.2741830873199</v>
      </c>
      <c r="AC62" s="56">
        <v>1060.8702911846799</v>
      </c>
      <c r="AD62" s="56">
        <v>1047.1906394974501</v>
      </c>
      <c r="AE62" s="56">
        <v>1025.30458838765</v>
      </c>
      <c r="AF62" s="56">
        <v>1045.04557305043</v>
      </c>
      <c r="AG62" s="56">
        <f t="shared" si="7"/>
        <v>1060.8491355863966</v>
      </c>
      <c r="AH62" s="56">
        <f t="shared" si="8"/>
        <v>33.560402724453297</v>
      </c>
      <c r="AI62" s="56">
        <f t="shared" si="9"/>
        <v>31.425047500923256</v>
      </c>
      <c r="AJ62" s="56">
        <f t="shared" si="10"/>
        <v>2.1155598283257859E-2</v>
      </c>
      <c r="AK62" s="56">
        <f t="shared" si="11"/>
        <v>-13.658496088946549</v>
      </c>
      <c r="AL62" s="56">
        <f t="shared" si="12"/>
        <v>-35.544547198746614</v>
      </c>
      <c r="AM62" s="56">
        <f t="shared" si="13"/>
        <v>-15.803562535966648</v>
      </c>
    </row>
    <row r="63" spans="1:39" x14ac:dyDescent="0.3">
      <c r="A63" s="96">
        <v>0.61616161616161602</v>
      </c>
      <c r="B63" s="56">
        <v>9.0882430863299604</v>
      </c>
      <c r="C63" s="56">
        <v>10.964075766948399</v>
      </c>
      <c r="D63" s="56">
        <v>14.954644284266401</v>
      </c>
      <c r="E63" s="56">
        <v>39.795610391420702</v>
      </c>
      <c r="F63" s="56">
        <v>8.7966572889133001</v>
      </c>
      <c r="G63" s="56">
        <v>14.420191820401801</v>
      </c>
      <c r="H63" s="56">
        <f t="shared" si="0"/>
        <v>16.336570439713427</v>
      </c>
      <c r="I63" s="56">
        <f t="shared" si="1"/>
        <v>-7.2483273533834662</v>
      </c>
      <c r="J63" s="56">
        <f t="shared" si="2"/>
        <v>-5.3724946727650273</v>
      </c>
      <c r="K63" s="56">
        <f t="shared" si="3"/>
        <v>-1.3819261554470259</v>
      </c>
      <c r="L63" s="56">
        <f t="shared" si="4"/>
        <v>23.459039951707275</v>
      </c>
      <c r="M63" s="56">
        <f t="shared" si="5"/>
        <v>-7.5399131508001265</v>
      </c>
      <c r="N63" s="56">
        <f t="shared" si="6"/>
        <v>-1.9163786193116259</v>
      </c>
      <c r="O63" s="56"/>
      <c r="P63" s="56"/>
      <c r="Q63" s="56"/>
      <c r="R63" s="56"/>
      <c r="S63" s="56"/>
      <c r="T63" s="56"/>
      <c r="U63" s="56"/>
      <c r="V63" s="56"/>
      <c r="W63" s="56"/>
      <c r="X63" s="56"/>
      <c r="Y63" s="56"/>
      <c r="Z63" s="56"/>
      <c r="AA63" s="56">
        <v>1071.79351399402</v>
      </c>
      <c r="AB63" s="56">
        <v>1072.03150568451</v>
      </c>
      <c r="AC63" s="56">
        <v>1067.4290596901201</v>
      </c>
      <c r="AD63" s="56">
        <v>1000.10973244949</v>
      </c>
      <c r="AE63" s="56">
        <v>1042.8665107148099</v>
      </c>
      <c r="AF63" s="56">
        <v>1059.2247357619301</v>
      </c>
      <c r="AG63" s="56">
        <f t="shared" si="7"/>
        <v>1052.2425097158134</v>
      </c>
      <c r="AH63" s="56">
        <f t="shared" si="8"/>
        <v>19.551004278206619</v>
      </c>
      <c r="AI63" s="56">
        <f t="shared" si="9"/>
        <v>19.788995968696554</v>
      </c>
      <c r="AJ63" s="56">
        <f t="shared" si="10"/>
        <v>15.186549974306672</v>
      </c>
      <c r="AK63" s="56">
        <f t="shared" si="11"/>
        <v>-52.132777266323387</v>
      </c>
      <c r="AL63" s="56">
        <f t="shared" si="12"/>
        <v>-9.3759990010034926</v>
      </c>
      <c r="AM63" s="56">
        <f t="shared" si="13"/>
        <v>6.9822260461166934</v>
      </c>
    </row>
    <row r="64" spans="1:39" x14ac:dyDescent="0.3">
      <c r="A64" s="96">
        <v>0.62626262626262597</v>
      </c>
      <c r="B64" s="56">
        <v>10.3452668168466</v>
      </c>
      <c r="C64" s="56">
        <v>7.6046365747958999</v>
      </c>
      <c r="D64" s="56">
        <v>12.254420530109201</v>
      </c>
      <c r="E64" s="56">
        <v>24.524135286373099</v>
      </c>
      <c r="F64" s="56">
        <v>11.8268518998507</v>
      </c>
      <c r="G64" s="56">
        <v>11.808903072496699</v>
      </c>
      <c r="H64" s="56">
        <f t="shared" si="0"/>
        <v>13.060702363412034</v>
      </c>
      <c r="I64" s="56">
        <f t="shared" si="1"/>
        <v>-2.7154355465654341</v>
      </c>
      <c r="J64" s="56">
        <f t="shared" si="2"/>
        <v>-5.4560657886161339</v>
      </c>
      <c r="K64" s="56">
        <f t="shared" si="3"/>
        <v>-0.80628183330283321</v>
      </c>
      <c r="L64" s="56">
        <f t="shared" si="4"/>
        <v>11.463432922961065</v>
      </c>
      <c r="M64" s="56">
        <f t="shared" si="5"/>
        <v>-1.2338504635613337</v>
      </c>
      <c r="N64" s="56">
        <f t="shared" si="6"/>
        <v>-1.2517992909153346</v>
      </c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  <c r="Z64" s="56"/>
      <c r="AA64" s="56">
        <v>1053.14367393052</v>
      </c>
      <c r="AB64" s="56">
        <v>1048.36082482037</v>
      </c>
      <c r="AC64" s="56">
        <v>1085.5106879695199</v>
      </c>
      <c r="AD64" s="56">
        <v>1051.1574917518301</v>
      </c>
      <c r="AE64" s="56">
        <v>1053.75693332981</v>
      </c>
      <c r="AF64" s="56">
        <v>1060.81782325122</v>
      </c>
      <c r="AG64" s="56">
        <f t="shared" si="7"/>
        <v>1058.7912391755449</v>
      </c>
      <c r="AH64" s="56">
        <f t="shared" si="8"/>
        <v>-5.6475652450249072</v>
      </c>
      <c r="AI64" s="56">
        <f t="shared" si="9"/>
        <v>-10.430414355174889</v>
      </c>
      <c r="AJ64" s="56">
        <f t="shared" si="10"/>
        <v>26.719448793975062</v>
      </c>
      <c r="AK64" s="56">
        <f t="shared" si="11"/>
        <v>-7.6337474237147944</v>
      </c>
      <c r="AL64" s="56">
        <f t="shared" si="12"/>
        <v>-5.0343058457349343</v>
      </c>
      <c r="AM64" s="56">
        <f t="shared" si="13"/>
        <v>2.0265840756751459</v>
      </c>
    </row>
    <row r="65" spans="1:39" x14ac:dyDescent="0.3">
      <c r="A65" s="96">
        <v>0.63636363636363602</v>
      </c>
      <c r="B65" s="56">
        <v>6.2228130541457203</v>
      </c>
      <c r="C65" s="56">
        <v>6.6465560643324197</v>
      </c>
      <c r="D65" s="56">
        <v>15.176936712477501</v>
      </c>
      <c r="E65" s="56">
        <v>27.1851918053218</v>
      </c>
      <c r="F65" s="56">
        <v>12.1392194024566</v>
      </c>
      <c r="G65" s="56">
        <v>12.674133590698499</v>
      </c>
      <c r="H65" s="56">
        <f t="shared" si="0"/>
        <v>13.340808438238758</v>
      </c>
      <c r="I65" s="56">
        <f t="shared" si="1"/>
        <v>-7.1179953840930379</v>
      </c>
      <c r="J65" s="56">
        <f t="shared" si="2"/>
        <v>-6.6942523739063384</v>
      </c>
      <c r="K65" s="56">
        <f t="shared" si="3"/>
        <v>1.8361282742387424</v>
      </c>
      <c r="L65" s="56">
        <f t="shared" si="4"/>
        <v>13.844383367083042</v>
      </c>
      <c r="M65" s="56">
        <f t="shared" si="5"/>
        <v>-1.2015890357821579</v>
      </c>
      <c r="N65" s="56">
        <f t="shared" si="6"/>
        <v>-0.66667484754025885</v>
      </c>
      <c r="O65" s="56"/>
      <c r="P65" s="56"/>
      <c r="Q65" s="56"/>
      <c r="R65" s="56"/>
      <c r="S65" s="56"/>
      <c r="T65" s="56"/>
      <c r="U65" s="56"/>
      <c r="V65" s="56"/>
      <c r="W65" s="56"/>
      <c r="X65" s="56"/>
      <c r="Y65" s="56"/>
      <c r="Z65" s="56"/>
      <c r="AA65" s="56">
        <v>1035.8037783197401</v>
      </c>
      <c r="AB65" s="56">
        <v>1018.23735833789</v>
      </c>
      <c r="AC65" s="56">
        <v>1099.2157637098401</v>
      </c>
      <c r="AD65" s="56">
        <v>1042.0860700513001</v>
      </c>
      <c r="AE65" s="56">
        <v>1053.5497437476799</v>
      </c>
      <c r="AF65" s="56">
        <v>1065.56246696893</v>
      </c>
      <c r="AG65" s="56">
        <f t="shared" si="7"/>
        <v>1052.4091968558967</v>
      </c>
      <c r="AH65" s="56">
        <f t="shared" si="8"/>
        <v>-16.605418536156549</v>
      </c>
      <c r="AI65" s="56">
        <f t="shared" si="9"/>
        <v>-34.171838518006666</v>
      </c>
      <c r="AJ65" s="56">
        <f t="shared" si="10"/>
        <v>46.806566853943423</v>
      </c>
      <c r="AK65" s="56">
        <f t="shared" si="11"/>
        <v>-10.323126804596541</v>
      </c>
      <c r="AL65" s="56">
        <f t="shared" si="12"/>
        <v>1.1405468917832877</v>
      </c>
      <c r="AM65" s="56">
        <f t="shared" si="13"/>
        <v>13.153270113033386</v>
      </c>
    </row>
    <row r="66" spans="1:39" x14ac:dyDescent="0.3">
      <c r="A66" s="96">
        <v>0.64646464646464696</v>
      </c>
      <c r="B66" s="56">
        <v>8.3923719046218004</v>
      </c>
      <c r="C66" s="56">
        <v>10.325819292091399</v>
      </c>
      <c r="D66" s="56">
        <v>13.498787602798</v>
      </c>
      <c r="E66" s="56">
        <v>16.5048031156497</v>
      </c>
      <c r="F66" s="56">
        <v>10.775551456186401</v>
      </c>
      <c r="G66" s="56">
        <v>17.217792558717001</v>
      </c>
      <c r="H66" s="56">
        <f t="shared" si="0"/>
        <v>12.785854321677382</v>
      </c>
      <c r="I66" s="56">
        <f t="shared" si="1"/>
        <v>-4.3934824170555817</v>
      </c>
      <c r="J66" s="56">
        <f t="shared" si="2"/>
        <v>-2.460035029585983</v>
      </c>
      <c r="K66" s="56">
        <f t="shared" si="3"/>
        <v>0.71293328112061793</v>
      </c>
      <c r="L66" s="56">
        <f t="shared" si="4"/>
        <v>3.7189487939723183</v>
      </c>
      <c r="M66" s="56">
        <f t="shared" si="5"/>
        <v>-2.0103028654909814</v>
      </c>
      <c r="N66" s="56">
        <f t="shared" si="6"/>
        <v>4.4319382370396188</v>
      </c>
      <c r="O66" s="56"/>
      <c r="P66" s="56"/>
      <c r="Q66" s="56"/>
      <c r="R66" s="56"/>
      <c r="S66" s="56"/>
      <c r="T66" s="56"/>
      <c r="U66" s="56"/>
      <c r="V66" s="56"/>
      <c r="W66" s="56"/>
      <c r="X66" s="56"/>
      <c r="Y66" s="56"/>
      <c r="Z66" s="56"/>
      <c r="AA66" s="56">
        <v>1020.3746620793301</v>
      </c>
      <c r="AB66" s="56">
        <v>1005.16158918982</v>
      </c>
      <c r="AC66" s="56">
        <v>1107.71963146296</v>
      </c>
      <c r="AD66" s="56">
        <v>1031.2323327077199</v>
      </c>
      <c r="AE66" s="56">
        <v>1051.3471479703501</v>
      </c>
      <c r="AF66" s="56">
        <v>1062.8904010133999</v>
      </c>
      <c r="AG66" s="56">
        <f t="shared" si="7"/>
        <v>1046.4542940705967</v>
      </c>
      <c r="AH66" s="56">
        <f t="shared" si="8"/>
        <v>-26.079631991266638</v>
      </c>
      <c r="AI66" s="56">
        <f t="shared" si="9"/>
        <v>-41.292704880776682</v>
      </c>
      <c r="AJ66" s="56">
        <f t="shared" si="10"/>
        <v>61.265337392363335</v>
      </c>
      <c r="AK66" s="56">
        <f t="shared" si="11"/>
        <v>-15.221961362876755</v>
      </c>
      <c r="AL66" s="56">
        <f t="shared" si="12"/>
        <v>4.8928538997533906</v>
      </c>
      <c r="AM66" s="56">
        <f t="shared" si="13"/>
        <v>16.436106942803235</v>
      </c>
    </row>
    <row r="67" spans="1:39" x14ac:dyDescent="0.3">
      <c r="A67" s="96">
        <v>0.65656565656565702</v>
      </c>
      <c r="B67" s="56">
        <v>10.9638265327286</v>
      </c>
      <c r="C67" s="56">
        <v>8.5424967780617997</v>
      </c>
      <c r="D67" s="56">
        <v>16.640476968555902</v>
      </c>
      <c r="E67" s="56">
        <v>9.7590048897352002</v>
      </c>
      <c r="F67" s="56">
        <v>9.5032791810057304</v>
      </c>
      <c r="G67" s="56">
        <v>10.2444160952939</v>
      </c>
      <c r="H67" s="56">
        <f t="shared" ref="H67:H101" si="14">AVERAGE(B67:G67)</f>
        <v>10.942250074230188</v>
      </c>
      <c r="I67" s="56">
        <f t="shared" ref="I67:I101" si="15">B67-H67</f>
        <v>2.1576458498412165E-2</v>
      </c>
      <c r="J67" s="56">
        <f t="shared" ref="J67:J101" si="16">C67-H67</f>
        <v>-2.3997532961683881</v>
      </c>
      <c r="K67" s="56">
        <f t="shared" ref="K67:K101" si="17">D67-H67</f>
        <v>5.6982268943257139</v>
      </c>
      <c r="L67" s="56">
        <f t="shared" ref="L67:L101" si="18">E67-H67</f>
        <v>-1.1832451844949876</v>
      </c>
      <c r="M67" s="56">
        <f t="shared" ref="M67:M101" si="19">F67-H67</f>
        <v>-1.4389708932244574</v>
      </c>
      <c r="N67" s="56">
        <f t="shared" ref="N67:N101" si="20">G67-H67</f>
        <v>-0.69783397893628774</v>
      </c>
      <c r="O67" s="56"/>
      <c r="P67" s="56"/>
      <c r="Q67" s="56"/>
      <c r="R67" s="56"/>
      <c r="S67" s="56"/>
      <c r="T67" s="56"/>
      <c r="U67" s="56"/>
      <c r="V67" s="56"/>
      <c r="W67" s="56"/>
      <c r="X67" s="56"/>
      <c r="Y67" s="56"/>
      <c r="Z67" s="56"/>
      <c r="AA67" s="56">
        <v>1023.57547520309</v>
      </c>
      <c r="AB67" s="56">
        <v>1013.8839249293</v>
      </c>
      <c r="AC67" s="56">
        <v>1091.5990827564999</v>
      </c>
      <c r="AD67" s="56">
        <v>1033.4869491279101</v>
      </c>
      <c r="AE67" s="56">
        <v>1049.49047538233</v>
      </c>
      <c r="AF67" s="56">
        <v>1059.8924534711</v>
      </c>
      <c r="AG67" s="56">
        <f t="shared" ref="AG67:AG101" si="21">AVERAGE(AA67:AF67)</f>
        <v>1045.3213934783716</v>
      </c>
      <c r="AH67" s="56">
        <f t="shared" ref="AH67:AH101" si="22">AA67-AG67</f>
        <v>-21.74591827528161</v>
      </c>
      <c r="AI67" s="56">
        <f t="shared" ref="AI67:AI101" si="23">AB67-AG67</f>
        <v>-31.437468549071696</v>
      </c>
      <c r="AJ67" s="56">
        <f t="shared" ref="AJ67:AJ101" si="24">AC67-AG67</f>
        <v>46.277689278128264</v>
      </c>
      <c r="AK67" s="56">
        <f t="shared" ref="AK67:AK101" si="25">AD67-AG67</f>
        <v>-11.834444350461581</v>
      </c>
      <c r="AL67" s="56">
        <f t="shared" ref="AL67:AL101" si="26">AE67-AG67</f>
        <v>4.1690819039583857</v>
      </c>
      <c r="AM67" s="56">
        <f t="shared" ref="AM67:AM101" si="27">AF67-AG67</f>
        <v>14.571059992728351</v>
      </c>
    </row>
    <row r="68" spans="1:39" x14ac:dyDescent="0.3">
      <c r="A68" s="96">
        <v>0.66666666666666696</v>
      </c>
      <c r="B68" s="56">
        <v>12.042973816807001</v>
      </c>
      <c r="C68" s="56">
        <v>11.3497076428679</v>
      </c>
      <c r="D68" s="56">
        <v>19.899886017543398</v>
      </c>
      <c r="E68" s="56">
        <v>13.3638047063108</v>
      </c>
      <c r="F68" s="56">
        <v>9.6244995985104893</v>
      </c>
      <c r="G68" s="56">
        <v>15.0016642462256</v>
      </c>
      <c r="H68" s="56">
        <f t="shared" si="14"/>
        <v>13.547089338044197</v>
      </c>
      <c r="I68" s="56">
        <f t="shared" si="15"/>
        <v>-1.5041155212371962</v>
      </c>
      <c r="J68" s="56">
        <f t="shared" si="16"/>
        <v>-2.197381695176297</v>
      </c>
      <c r="K68" s="56">
        <f t="shared" si="17"/>
        <v>6.3527966794992015</v>
      </c>
      <c r="L68" s="56">
        <f t="shared" si="18"/>
        <v>-0.18328463173339671</v>
      </c>
      <c r="M68" s="56">
        <f t="shared" si="19"/>
        <v>-3.9225897395337075</v>
      </c>
      <c r="N68" s="56">
        <f t="shared" si="20"/>
        <v>1.454574908181403</v>
      </c>
      <c r="O68" s="56"/>
      <c r="P68" s="56"/>
      <c r="Q68" s="56"/>
      <c r="R68" s="56"/>
      <c r="S68" s="56"/>
      <c r="T68" s="56"/>
      <c r="U68" s="56"/>
      <c r="V68" s="56"/>
      <c r="W68" s="56"/>
      <c r="X68" s="56"/>
      <c r="Y68" s="56"/>
      <c r="Z68" s="56"/>
      <c r="AA68" s="56">
        <v>1028.19807680452</v>
      </c>
      <c r="AB68" s="56">
        <v>1015.75597168055</v>
      </c>
      <c r="AC68" s="56">
        <v>1099.3971805118799</v>
      </c>
      <c r="AD68" s="56">
        <v>1035.20851178559</v>
      </c>
      <c r="AE68" s="56">
        <v>1047.3225552664901</v>
      </c>
      <c r="AF68" s="56">
        <v>1064.7029128198301</v>
      </c>
      <c r="AG68" s="56">
        <f t="shared" si="21"/>
        <v>1048.4308681448099</v>
      </c>
      <c r="AH68" s="56">
        <f t="shared" si="22"/>
        <v>-20.23279134028985</v>
      </c>
      <c r="AI68" s="56">
        <f t="shared" si="23"/>
        <v>-32.674896464259859</v>
      </c>
      <c r="AJ68" s="56">
        <f t="shared" si="24"/>
        <v>50.966312367070032</v>
      </c>
      <c r="AK68" s="56">
        <f t="shared" si="25"/>
        <v>-13.22235635921993</v>
      </c>
      <c r="AL68" s="56">
        <f t="shared" si="26"/>
        <v>-1.1083128783197935</v>
      </c>
      <c r="AM68" s="56">
        <f t="shared" si="27"/>
        <v>16.272044675020197</v>
      </c>
    </row>
    <row r="69" spans="1:39" x14ac:dyDescent="0.3">
      <c r="A69" s="96">
        <v>0.67676767676767702</v>
      </c>
      <c r="B69" s="56">
        <v>10.8644619639208</v>
      </c>
      <c r="C69" s="56">
        <v>21.099204427486999</v>
      </c>
      <c r="D69" s="56">
        <v>17.628390451062099</v>
      </c>
      <c r="E69" s="56">
        <v>15.2435972850965</v>
      </c>
      <c r="F69" s="56">
        <v>9.2487940707783398</v>
      </c>
      <c r="G69" s="56">
        <v>13.1029468762019</v>
      </c>
      <c r="H69" s="56">
        <f t="shared" si="14"/>
        <v>14.53123251242444</v>
      </c>
      <c r="I69" s="56">
        <f t="shared" si="15"/>
        <v>-3.6667705485036404</v>
      </c>
      <c r="J69" s="56">
        <f t="shared" si="16"/>
        <v>6.5679719150625591</v>
      </c>
      <c r="K69" s="56">
        <f t="shared" si="17"/>
        <v>3.0971579386376593</v>
      </c>
      <c r="L69" s="56">
        <f t="shared" si="18"/>
        <v>0.71236477267206055</v>
      </c>
      <c r="M69" s="56">
        <f t="shared" si="19"/>
        <v>-5.2824384416461001</v>
      </c>
      <c r="N69" s="56">
        <f t="shared" si="20"/>
        <v>-1.4282856362225402</v>
      </c>
      <c r="O69" s="56"/>
      <c r="P69" s="56"/>
      <c r="Q69" s="56"/>
      <c r="R69" s="56"/>
      <c r="S69" s="56"/>
      <c r="T69" s="56"/>
      <c r="U69" s="56"/>
      <c r="V69" s="56"/>
      <c r="W69" s="56"/>
      <c r="X69" s="56"/>
      <c r="Y69" s="56"/>
      <c r="Z69" s="56"/>
      <c r="AA69" s="56">
        <v>1025.4780301379301</v>
      </c>
      <c r="AB69" s="56">
        <v>1041.1348168821</v>
      </c>
      <c r="AC69" s="56">
        <v>1116.4463820763999</v>
      </c>
      <c r="AD69" s="56">
        <v>1041.9648327387699</v>
      </c>
      <c r="AE69" s="56">
        <v>1052.43873024309</v>
      </c>
      <c r="AF69" s="56">
        <v>1061.09811340754</v>
      </c>
      <c r="AG69" s="56">
        <f t="shared" si="21"/>
        <v>1056.4268175809716</v>
      </c>
      <c r="AH69" s="56">
        <f t="shared" si="22"/>
        <v>-30.94878744304151</v>
      </c>
      <c r="AI69" s="56">
        <f t="shared" si="23"/>
        <v>-15.292000698871561</v>
      </c>
      <c r="AJ69" s="56">
        <f t="shared" si="24"/>
        <v>60.019564495428313</v>
      </c>
      <c r="AK69" s="56">
        <f t="shared" si="25"/>
        <v>-14.461984842201673</v>
      </c>
      <c r="AL69" s="56">
        <f t="shared" si="26"/>
        <v>-3.9880873378815522</v>
      </c>
      <c r="AM69" s="56">
        <f t="shared" si="27"/>
        <v>4.6712958265684392</v>
      </c>
    </row>
    <row r="70" spans="1:39" x14ac:dyDescent="0.3">
      <c r="A70" s="96">
        <v>0.68686868686868696</v>
      </c>
      <c r="B70" s="56">
        <v>6.4451690891124898</v>
      </c>
      <c r="C70" s="56">
        <v>21.5695394893052</v>
      </c>
      <c r="D70" s="56">
        <v>19.499304420034001</v>
      </c>
      <c r="E70" s="56">
        <v>10.5419581688494</v>
      </c>
      <c r="F70" s="56">
        <v>10.5781678917274</v>
      </c>
      <c r="G70" s="56">
        <v>13.920355278455901</v>
      </c>
      <c r="H70" s="56">
        <f t="shared" si="14"/>
        <v>13.759082389580731</v>
      </c>
      <c r="I70" s="56">
        <f t="shared" si="15"/>
        <v>-7.3139133004682417</v>
      </c>
      <c r="J70" s="56">
        <f t="shared" si="16"/>
        <v>7.8104570997244682</v>
      </c>
      <c r="K70" s="56">
        <f t="shared" si="17"/>
        <v>5.7402220304532694</v>
      </c>
      <c r="L70" s="56">
        <f t="shared" si="18"/>
        <v>-3.217124220731332</v>
      </c>
      <c r="M70" s="56">
        <f t="shared" si="19"/>
        <v>-3.1809144978533315</v>
      </c>
      <c r="N70" s="56">
        <f t="shared" si="20"/>
        <v>0.16127288887516933</v>
      </c>
      <c r="O70" s="56"/>
      <c r="P70" s="56"/>
      <c r="Q70" s="56"/>
      <c r="R70" s="56"/>
      <c r="S70" s="56"/>
      <c r="T70" s="56"/>
      <c r="U70" s="56"/>
      <c r="V70" s="56"/>
      <c r="W70" s="56"/>
      <c r="X70" s="56"/>
      <c r="Y70" s="56"/>
      <c r="Z70" s="56"/>
      <c r="AA70" s="56">
        <v>1027.95324544752</v>
      </c>
      <c r="AB70" s="56">
        <v>1067.80647360121</v>
      </c>
      <c r="AC70" s="56">
        <v>1091.9055841972399</v>
      </c>
      <c r="AD70" s="56">
        <v>1040.6564368771301</v>
      </c>
      <c r="AE70" s="56">
        <v>1057.01952614014</v>
      </c>
      <c r="AF70" s="56">
        <v>1058.97294606332</v>
      </c>
      <c r="AG70" s="56">
        <f t="shared" si="21"/>
        <v>1057.3857020544267</v>
      </c>
      <c r="AH70" s="56">
        <f t="shared" si="22"/>
        <v>-29.432456606906726</v>
      </c>
      <c r="AI70" s="56">
        <f t="shared" si="23"/>
        <v>10.420771546783271</v>
      </c>
      <c r="AJ70" s="56">
        <f t="shared" si="24"/>
        <v>34.519882142813231</v>
      </c>
      <c r="AK70" s="56">
        <f t="shared" si="25"/>
        <v>-16.729265177296611</v>
      </c>
      <c r="AL70" s="56">
        <f t="shared" si="26"/>
        <v>-0.36617591428671403</v>
      </c>
      <c r="AM70" s="56">
        <f t="shared" si="27"/>
        <v>1.5872440088933217</v>
      </c>
    </row>
    <row r="71" spans="1:39" x14ac:dyDescent="0.3">
      <c r="A71" s="96">
        <v>0.69696969696969702</v>
      </c>
      <c r="B71" s="56">
        <v>13.0292230182891</v>
      </c>
      <c r="C71" s="56">
        <v>12.572752367669899</v>
      </c>
      <c r="D71" s="56">
        <v>20.412319320078701</v>
      </c>
      <c r="E71" s="56">
        <v>10.966470724685999</v>
      </c>
      <c r="F71" s="56">
        <v>10.558225422734401</v>
      </c>
      <c r="G71" s="56">
        <v>12.261969681860201</v>
      </c>
      <c r="H71" s="56">
        <f t="shared" si="14"/>
        <v>13.300160089219716</v>
      </c>
      <c r="I71" s="56">
        <f t="shared" si="15"/>
        <v>-0.27093707093061603</v>
      </c>
      <c r="J71" s="56">
        <f t="shared" si="16"/>
        <v>-0.7274077215498167</v>
      </c>
      <c r="K71" s="56">
        <f t="shared" si="17"/>
        <v>7.1121592308589854</v>
      </c>
      <c r="L71" s="56">
        <f t="shared" si="18"/>
        <v>-2.3336893645337167</v>
      </c>
      <c r="M71" s="56">
        <f t="shared" si="19"/>
        <v>-2.7419346664853155</v>
      </c>
      <c r="N71" s="56">
        <f t="shared" si="20"/>
        <v>-1.0381904073595152</v>
      </c>
      <c r="O71" s="56"/>
      <c r="P71" s="56"/>
      <c r="Q71" s="56"/>
      <c r="R71" s="56"/>
      <c r="S71" s="56"/>
      <c r="T71" s="56"/>
      <c r="U71" s="56"/>
      <c r="V71" s="56"/>
      <c r="W71" s="56"/>
      <c r="X71" s="56"/>
      <c r="Y71" s="56"/>
      <c r="Z71" s="56"/>
      <c r="AA71" s="56">
        <v>1030.60666192347</v>
      </c>
      <c r="AB71" s="56">
        <v>1077.92168131827</v>
      </c>
      <c r="AC71" s="56">
        <v>1080.7712292943199</v>
      </c>
      <c r="AD71" s="56">
        <v>1046.0457318250301</v>
      </c>
      <c r="AE71" s="56">
        <v>1059.3759831771399</v>
      </c>
      <c r="AF71" s="56">
        <v>1057.4692349562599</v>
      </c>
      <c r="AG71" s="56">
        <f t="shared" si="21"/>
        <v>1058.6984204157484</v>
      </c>
      <c r="AH71" s="56">
        <f t="shared" si="22"/>
        <v>-28.091758492278359</v>
      </c>
      <c r="AI71" s="56">
        <f t="shared" si="23"/>
        <v>19.223260902521588</v>
      </c>
      <c r="AJ71" s="56">
        <f t="shared" si="24"/>
        <v>22.07280887857155</v>
      </c>
      <c r="AK71" s="56">
        <f t="shared" si="25"/>
        <v>-12.652688590718299</v>
      </c>
      <c r="AL71" s="56">
        <f t="shared" si="26"/>
        <v>0.6775627613915276</v>
      </c>
      <c r="AM71" s="56">
        <f t="shared" si="27"/>
        <v>-1.2291854594884626</v>
      </c>
    </row>
    <row r="72" spans="1:39" x14ac:dyDescent="0.3">
      <c r="A72" s="96">
        <v>0.70707070707070696</v>
      </c>
      <c r="B72" s="56">
        <v>12.4931144013797</v>
      </c>
      <c r="C72" s="56">
        <v>18.4191622869462</v>
      </c>
      <c r="D72" s="56">
        <v>18.1972403864211</v>
      </c>
      <c r="E72" s="56">
        <v>12.858154952815299</v>
      </c>
      <c r="F72" s="56">
        <v>11.780335486910699</v>
      </c>
      <c r="G72" s="56">
        <v>10.419228763562201</v>
      </c>
      <c r="H72" s="56">
        <f t="shared" si="14"/>
        <v>14.027872713005868</v>
      </c>
      <c r="I72" s="56">
        <f t="shared" si="15"/>
        <v>-1.5347583116261685</v>
      </c>
      <c r="J72" s="56">
        <f t="shared" si="16"/>
        <v>4.3912895739403321</v>
      </c>
      <c r="K72" s="56">
        <f t="shared" si="17"/>
        <v>4.1693676734152323</v>
      </c>
      <c r="L72" s="56">
        <f t="shared" si="18"/>
        <v>-1.1697177601905686</v>
      </c>
      <c r="M72" s="56">
        <f t="shared" si="19"/>
        <v>-2.2475372260951687</v>
      </c>
      <c r="N72" s="56">
        <f t="shared" si="20"/>
        <v>-3.6086439494436675</v>
      </c>
      <c r="O72" s="56"/>
      <c r="P72" s="56"/>
      <c r="Q72" s="56"/>
      <c r="R72" s="56"/>
      <c r="S72" s="56"/>
      <c r="T72" s="56"/>
      <c r="U72" s="56"/>
      <c r="V72" s="56"/>
      <c r="W72" s="56"/>
      <c r="X72" s="56"/>
      <c r="Y72" s="56"/>
      <c r="Z72" s="56"/>
      <c r="AA72" s="56">
        <v>1038.78388575795</v>
      </c>
      <c r="AB72" s="56">
        <v>1081.1762579034701</v>
      </c>
      <c r="AC72" s="56">
        <v>1069.21040562342</v>
      </c>
      <c r="AD72" s="56">
        <v>1052.99475525759</v>
      </c>
      <c r="AE72" s="56">
        <v>1060.4801531809201</v>
      </c>
      <c r="AF72" s="56">
        <v>1050.6422914017401</v>
      </c>
      <c r="AG72" s="56">
        <f t="shared" si="21"/>
        <v>1058.8812915208484</v>
      </c>
      <c r="AH72" s="56">
        <f t="shared" si="22"/>
        <v>-20.097405762898461</v>
      </c>
      <c r="AI72" s="56">
        <f t="shared" si="23"/>
        <v>22.294966382621624</v>
      </c>
      <c r="AJ72" s="56">
        <f t="shared" si="24"/>
        <v>10.329114102571566</v>
      </c>
      <c r="AK72" s="56">
        <f t="shared" si="25"/>
        <v>-5.8865362632584493</v>
      </c>
      <c r="AL72" s="56">
        <f t="shared" si="26"/>
        <v>1.5988616600716341</v>
      </c>
      <c r="AM72" s="56">
        <f t="shared" si="27"/>
        <v>-8.2390001191083684</v>
      </c>
    </row>
    <row r="73" spans="1:39" x14ac:dyDescent="0.3">
      <c r="A73" s="96">
        <v>0.71717171717171702</v>
      </c>
      <c r="B73" s="56">
        <v>13.7007421877772</v>
      </c>
      <c r="C73" s="56">
        <v>27.8201555207784</v>
      </c>
      <c r="D73" s="56">
        <v>18.261850527606601</v>
      </c>
      <c r="E73" s="56">
        <v>10.6572168010713</v>
      </c>
      <c r="F73" s="56">
        <v>7.8126915042209397</v>
      </c>
      <c r="G73" s="56">
        <v>10.3173511901611</v>
      </c>
      <c r="H73" s="56">
        <f t="shared" si="14"/>
        <v>14.761667955269258</v>
      </c>
      <c r="I73" s="56">
        <f t="shared" si="15"/>
        <v>-1.0609257674920585</v>
      </c>
      <c r="J73" s="56">
        <f t="shared" si="16"/>
        <v>13.058487565509141</v>
      </c>
      <c r="K73" s="56">
        <f t="shared" si="17"/>
        <v>3.5001825723373425</v>
      </c>
      <c r="L73" s="56">
        <f t="shared" si="18"/>
        <v>-4.1044511541979585</v>
      </c>
      <c r="M73" s="56">
        <f t="shared" si="19"/>
        <v>-6.9489764510483187</v>
      </c>
      <c r="N73" s="56">
        <f t="shared" si="20"/>
        <v>-4.4443167651081588</v>
      </c>
      <c r="O73" s="56"/>
      <c r="P73" s="56"/>
      <c r="Q73" s="56"/>
      <c r="R73" s="56"/>
      <c r="S73" s="56"/>
      <c r="T73" s="56"/>
      <c r="U73" s="56"/>
      <c r="V73" s="56"/>
      <c r="W73" s="56"/>
      <c r="X73" s="56"/>
      <c r="Y73" s="56"/>
      <c r="Z73" s="56"/>
      <c r="AA73" s="56">
        <v>1049.9592493702</v>
      </c>
      <c r="AB73" s="56">
        <v>1053.0564065992701</v>
      </c>
      <c r="AC73" s="56">
        <v>1062.3969056456599</v>
      </c>
      <c r="AD73" s="56">
        <v>1057.0678116018801</v>
      </c>
      <c r="AE73" s="56">
        <v>1062.3189895637199</v>
      </c>
      <c r="AF73" s="56">
        <v>1039.86671612077</v>
      </c>
      <c r="AG73" s="56">
        <f t="shared" si="21"/>
        <v>1054.1110131502501</v>
      </c>
      <c r="AH73" s="56">
        <f t="shared" si="22"/>
        <v>-4.1517637800500324</v>
      </c>
      <c r="AI73" s="56">
        <f t="shared" si="23"/>
        <v>-1.0546065509799973</v>
      </c>
      <c r="AJ73" s="56">
        <f t="shared" si="24"/>
        <v>8.2858924954098256</v>
      </c>
      <c r="AK73" s="56">
        <f t="shared" si="25"/>
        <v>2.956798451629993</v>
      </c>
      <c r="AL73" s="56">
        <f t="shared" si="26"/>
        <v>8.2079764134698507</v>
      </c>
      <c r="AM73" s="56">
        <f t="shared" si="27"/>
        <v>-14.244297029480094</v>
      </c>
    </row>
    <row r="74" spans="1:39" x14ac:dyDescent="0.3">
      <c r="A74" s="96">
        <v>0.72727272727272696</v>
      </c>
      <c r="B74" s="56">
        <v>13.210868896808799</v>
      </c>
      <c r="C74" s="56">
        <v>17.389292312324802</v>
      </c>
      <c r="D74" s="56">
        <v>17.4419128115718</v>
      </c>
      <c r="E74" s="56">
        <v>12.225280322799099</v>
      </c>
      <c r="F74" s="56">
        <v>11.8438284638464</v>
      </c>
      <c r="G74" s="56">
        <v>8.2349506993597306</v>
      </c>
      <c r="H74" s="56">
        <f t="shared" si="14"/>
        <v>13.391022251118438</v>
      </c>
      <c r="I74" s="56">
        <f t="shared" si="15"/>
        <v>-0.1801533543096383</v>
      </c>
      <c r="J74" s="56">
        <f t="shared" si="16"/>
        <v>3.9982700612063642</v>
      </c>
      <c r="K74" s="56">
        <f t="shared" si="17"/>
        <v>4.0508905604533627</v>
      </c>
      <c r="L74" s="56">
        <f t="shared" si="18"/>
        <v>-1.1657419283193384</v>
      </c>
      <c r="M74" s="56">
        <f t="shared" si="19"/>
        <v>-1.5471937872720378</v>
      </c>
      <c r="N74" s="56">
        <f t="shared" si="20"/>
        <v>-5.156071551758707</v>
      </c>
      <c r="O74" s="56"/>
      <c r="P74" s="56"/>
      <c r="Q74" s="56"/>
      <c r="R74" s="56"/>
      <c r="S74" s="56"/>
      <c r="T74" s="56"/>
      <c r="U74" s="56"/>
      <c r="V74" s="56"/>
      <c r="W74" s="56"/>
      <c r="X74" s="56"/>
      <c r="Y74" s="56"/>
      <c r="Z74" s="56"/>
      <c r="AA74" s="56">
        <v>1049.9428283858899</v>
      </c>
      <c r="AB74" s="56">
        <v>1024.92779218838</v>
      </c>
      <c r="AC74" s="56">
        <v>1060.85466812708</v>
      </c>
      <c r="AD74" s="56">
        <v>1056.0162002826701</v>
      </c>
      <c r="AE74" s="56">
        <v>1063.6683548114499</v>
      </c>
      <c r="AF74" s="56">
        <v>1029.1263978884399</v>
      </c>
      <c r="AG74" s="56">
        <f t="shared" si="21"/>
        <v>1047.4227069473184</v>
      </c>
      <c r="AH74" s="56">
        <f t="shared" si="22"/>
        <v>2.5201214385715502</v>
      </c>
      <c r="AI74" s="56">
        <f t="shared" si="23"/>
        <v>-22.494914758938421</v>
      </c>
      <c r="AJ74" s="56">
        <f t="shared" si="24"/>
        <v>13.431961179761629</v>
      </c>
      <c r="AK74" s="56">
        <f t="shared" si="25"/>
        <v>8.5934933353516954</v>
      </c>
      <c r="AL74" s="56">
        <f t="shared" si="26"/>
        <v>16.24564786413157</v>
      </c>
      <c r="AM74" s="56">
        <f t="shared" si="27"/>
        <v>-18.296309058878478</v>
      </c>
    </row>
    <row r="75" spans="1:39" x14ac:dyDescent="0.3">
      <c r="A75" s="96">
        <v>0.73737373737373701</v>
      </c>
      <c r="B75" s="56">
        <v>12.0956262353809</v>
      </c>
      <c r="C75" s="56">
        <v>7.8656347791789099</v>
      </c>
      <c r="D75" s="56">
        <v>23.5704646981075</v>
      </c>
      <c r="E75" s="56">
        <v>11.011811296361699</v>
      </c>
      <c r="F75" s="56">
        <v>10.6347923698758</v>
      </c>
      <c r="G75" s="56">
        <v>8.1564776674532595</v>
      </c>
      <c r="H75" s="56">
        <f t="shared" si="14"/>
        <v>12.222467841059677</v>
      </c>
      <c r="I75" s="56">
        <f t="shared" si="15"/>
        <v>-0.12684160567877711</v>
      </c>
      <c r="J75" s="56">
        <f t="shared" si="16"/>
        <v>-4.3568330618807671</v>
      </c>
      <c r="K75" s="56">
        <f t="shared" si="17"/>
        <v>11.347996857047823</v>
      </c>
      <c r="L75" s="56">
        <f t="shared" si="18"/>
        <v>-1.2106565446979776</v>
      </c>
      <c r="M75" s="56">
        <f t="shared" si="19"/>
        <v>-1.5876754711838768</v>
      </c>
      <c r="N75" s="56">
        <f t="shared" si="20"/>
        <v>-4.0659901736064175</v>
      </c>
      <c r="O75" s="56"/>
      <c r="P75" s="56"/>
      <c r="Q75" s="56"/>
      <c r="R75" s="56"/>
      <c r="S75" s="56"/>
      <c r="T75" s="56"/>
      <c r="U75" s="56"/>
      <c r="V75" s="56"/>
      <c r="W75" s="56"/>
      <c r="X75" s="56"/>
      <c r="Y75" s="56"/>
      <c r="Z75" s="56"/>
      <c r="AA75" s="56">
        <v>1049.54945725589</v>
      </c>
      <c r="AB75" s="56">
        <v>1023.15986005759</v>
      </c>
      <c r="AC75" s="56">
        <v>1042.25497905732</v>
      </c>
      <c r="AD75" s="56">
        <v>1052.7730080922699</v>
      </c>
      <c r="AE75" s="56">
        <v>1046.5614882612699</v>
      </c>
      <c r="AF75" s="56">
        <v>1023.52505776307</v>
      </c>
      <c r="AG75" s="56">
        <f t="shared" si="21"/>
        <v>1039.6373084145682</v>
      </c>
      <c r="AH75" s="56">
        <f t="shared" si="22"/>
        <v>9.9121488413218231</v>
      </c>
      <c r="AI75" s="56">
        <f t="shared" si="23"/>
        <v>-16.477448356978243</v>
      </c>
      <c r="AJ75" s="56">
        <f t="shared" si="24"/>
        <v>2.6176706427518184</v>
      </c>
      <c r="AK75" s="56">
        <f t="shared" si="25"/>
        <v>13.135699677701723</v>
      </c>
      <c r="AL75" s="56">
        <f t="shared" si="26"/>
        <v>6.9241798467016906</v>
      </c>
      <c r="AM75" s="56">
        <f t="shared" si="27"/>
        <v>-16.112250651498243</v>
      </c>
    </row>
    <row r="76" spans="1:39" x14ac:dyDescent="0.3">
      <c r="A76" s="96">
        <v>0.74747474747474796</v>
      </c>
      <c r="B76" s="56">
        <v>13.1665835060068</v>
      </c>
      <c r="C76" s="56">
        <v>6.0519741550472101</v>
      </c>
      <c r="D76" s="56">
        <v>29.915488557812601</v>
      </c>
      <c r="E76" s="56">
        <v>11.0160673951343</v>
      </c>
      <c r="F76" s="56">
        <v>16.698751024938801</v>
      </c>
      <c r="G76" s="56">
        <v>15.355652822778699</v>
      </c>
      <c r="H76" s="56">
        <f t="shared" si="14"/>
        <v>15.367419576953068</v>
      </c>
      <c r="I76" s="56">
        <f t="shared" si="15"/>
        <v>-2.2008360709462682</v>
      </c>
      <c r="J76" s="56">
        <f t="shared" si="16"/>
        <v>-9.3154454219058582</v>
      </c>
      <c r="K76" s="56">
        <f t="shared" si="17"/>
        <v>14.548068980859533</v>
      </c>
      <c r="L76" s="56">
        <f t="shared" si="18"/>
        <v>-4.3513521818187684</v>
      </c>
      <c r="M76" s="56">
        <f t="shared" si="19"/>
        <v>1.3313314479857326</v>
      </c>
      <c r="N76" s="56">
        <f t="shared" si="20"/>
        <v>-1.1766754174368899E-2</v>
      </c>
      <c r="O76" s="56"/>
      <c r="P76" s="56"/>
      <c r="Q76" s="56"/>
      <c r="R76" s="56"/>
      <c r="S76" s="56"/>
      <c r="T76" s="56"/>
      <c r="U76" s="56"/>
      <c r="V76" s="56"/>
      <c r="W76" s="56"/>
      <c r="X76" s="56"/>
      <c r="Y76" s="56"/>
      <c r="Z76" s="56"/>
      <c r="AA76" s="56">
        <v>1053.10315837792</v>
      </c>
      <c r="AB76" s="56">
        <v>1024.0710010430801</v>
      </c>
      <c r="AC76" s="56">
        <v>1053.8105869353899</v>
      </c>
      <c r="AD76" s="56">
        <v>1046.167323397</v>
      </c>
      <c r="AE76" s="56">
        <v>1051.05516227367</v>
      </c>
      <c r="AF76" s="56">
        <v>1032.6223776696499</v>
      </c>
      <c r="AG76" s="56">
        <f t="shared" si="21"/>
        <v>1043.4716016161183</v>
      </c>
      <c r="AH76" s="56">
        <f t="shared" si="22"/>
        <v>9.6315567618016757</v>
      </c>
      <c r="AI76" s="56">
        <f t="shared" si="23"/>
        <v>-19.400600573038218</v>
      </c>
      <c r="AJ76" s="56">
        <f t="shared" si="24"/>
        <v>10.338985319271615</v>
      </c>
      <c r="AK76" s="56">
        <f t="shared" si="25"/>
        <v>2.6957217808817404</v>
      </c>
      <c r="AL76" s="56">
        <f t="shared" si="26"/>
        <v>7.5835606575517431</v>
      </c>
      <c r="AM76" s="56">
        <f t="shared" si="27"/>
        <v>-10.849223946468328</v>
      </c>
    </row>
    <row r="77" spans="1:39" x14ac:dyDescent="0.3">
      <c r="A77" s="96">
        <v>0.75757575757575801</v>
      </c>
      <c r="B77" s="56">
        <v>10.8945747278176</v>
      </c>
      <c r="C77" s="56">
        <v>12.268835932835101</v>
      </c>
      <c r="D77" s="56">
        <v>22.3414782141706</v>
      </c>
      <c r="E77" s="56">
        <v>7.68360890563756</v>
      </c>
      <c r="F77" s="56">
        <v>19.409765074348599</v>
      </c>
      <c r="G77" s="56">
        <v>8.7513430526101406</v>
      </c>
      <c r="H77" s="56">
        <f t="shared" si="14"/>
        <v>13.5582676512366</v>
      </c>
      <c r="I77" s="56">
        <f t="shared" si="15"/>
        <v>-2.6636929234189992</v>
      </c>
      <c r="J77" s="56">
        <f t="shared" si="16"/>
        <v>-1.2894317184014987</v>
      </c>
      <c r="K77" s="56">
        <f t="shared" si="17"/>
        <v>8.7832105629340003</v>
      </c>
      <c r="L77" s="56">
        <f t="shared" si="18"/>
        <v>-5.8746587455990396</v>
      </c>
      <c r="M77" s="56">
        <f t="shared" si="19"/>
        <v>5.8514974231119989</v>
      </c>
      <c r="N77" s="56">
        <f t="shared" si="20"/>
        <v>-4.806924598626459</v>
      </c>
      <c r="O77" s="56"/>
      <c r="P77" s="56"/>
      <c r="Q77" s="56"/>
      <c r="R77" s="56"/>
      <c r="S77" s="56"/>
      <c r="T77" s="56"/>
      <c r="U77" s="56"/>
      <c r="V77" s="56"/>
      <c r="W77" s="56"/>
      <c r="X77" s="56"/>
      <c r="Y77" s="56"/>
      <c r="Z77" s="56"/>
      <c r="AA77" s="56">
        <v>1048.1085631368701</v>
      </c>
      <c r="AB77" s="56">
        <v>1031.35956540335</v>
      </c>
      <c r="AC77" s="56">
        <v>1046.97910725109</v>
      </c>
      <c r="AD77" s="56">
        <v>1030.29853989403</v>
      </c>
      <c r="AE77" s="56">
        <v>1050.6798025235601</v>
      </c>
      <c r="AF77" s="56">
        <v>1023.67055948474</v>
      </c>
      <c r="AG77" s="56">
        <f t="shared" si="21"/>
        <v>1038.51602294894</v>
      </c>
      <c r="AH77" s="56">
        <f t="shared" si="22"/>
        <v>9.5925401879301262</v>
      </c>
      <c r="AI77" s="56">
        <f t="shared" si="23"/>
        <v>-7.1564575455900012</v>
      </c>
      <c r="AJ77" s="56">
        <f t="shared" si="24"/>
        <v>8.4630843021500368</v>
      </c>
      <c r="AK77" s="56">
        <f t="shared" si="25"/>
        <v>-8.2174830549099624</v>
      </c>
      <c r="AL77" s="56">
        <f t="shared" si="26"/>
        <v>12.163779574620094</v>
      </c>
      <c r="AM77" s="56">
        <f t="shared" si="27"/>
        <v>-14.845463464199952</v>
      </c>
    </row>
    <row r="78" spans="1:39" x14ac:dyDescent="0.3">
      <c r="A78" s="96">
        <v>0.76767676767676796</v>
      </c>
      <c r="B78" s="56">
        <v>8.8516480951933598</v>
      </c>
      <c r="C78" s="56">
        <v>9.2091700123541802</v>
      </c>
      <c r="D78" s="56">
        <v>16.393223655541199</v>
      </c>
      <c r="E78" s="56">
        <v>6.9467725165352698</v>
      </c>
      <c r="F78" s="56">
        <v>10.9339020250569</v>
      </c>
      <c r="G78" s="56">
        <v>3.8025886458418401</v>
      </c>
      <c r="H78" s="56">
        <f t="shared" si="14"/>
        <v>9.3562174917537906</v>
      </c>
      <c r="I78" s="56">
        <f t="shared" si="15"/>
        <v>-0.50456939656043076</v>
      </c>
      <c r="J78" s="56">
        <f t="shared" si="16"/>
        <v>-0.14704747939961038</v>
      </c>
      <c r="K78" s="56">
        <f t="shared" si="17"/>
        <v>7.0370061637874084</v>
      </c>
      <c r="L78" s="56">
        <f t="shared" si="18"/>
        <v>-2.4094449752185207</v>
      </c>
      <c r="M78" s="56">
        <f t="shared" si="19"/>
        <v>1.5776845333031098</v>
      </c>
      <c r="N78" s="56">
        <f t="shared" si="20"/>
        <v>-5.5536288459119501</v>
      </c>
      <c r="O78" s="56"/>
      <c r="P78" s="56"/>
      <c r="Q78" s="56"/>
      <c r="R78" s="56"/>
      <c r="S78" s="56"/>
      <c r="T78" s="56"/>
      <c r="U78" s="56"/>
      <c r="V78" s="56"/>
      <c r="W78" s="56"/>
      <c r="X78" s="56"/>
      <c r="Y78" s="56"/>
      <c r="Z78" s="56"/>
      <c r="AA78" s="56">
        <v>1046.59357828265</v>
      </c>
      <c r="AB78" s="56">
        <v>1039.5943623964299</v>
      </c>
      <c r="AC78" s="56">
        <v>996.05905291629904</v>
      </c>
      <c r="AD78" s="56">
        <v>1030.2797769116901</v>
      </c>
      <c r="AE78" s="56">
        <v>1041.9820854950001</v>
      </c>
      <c r="AF78" s="56">
        <v>1011.54526328258</v>
      </c>
      <c r="AG78" s="56">
        <f t="shared" si="21"/>
        <v>1027.6756865474415</v>
      </c>
      <c r="AH78" s="56">
        <f t="shared" si="22"/>
        <v>18.917891735208514</v>
      </c>
      <c r="AI78" s="56">
        <f t="shared" si="23"/>
        <v>11.918675848988414</v>
      </c>
      <c r="AJ78" s="56">
        <f t="shared" si="24"/>
        <v>-31.616633631142463</v>
      </c>
      <c r="AK78" s="56">
        <f t="shared" si="25"/>
        <v>2.6040903642485773</v>
      </c>
      <c r="AL78" s="56">
        <f t="shared" si="26"/>
        <v>14.306398947558591</v>
      </c>
      <c r="AM78" s="56">
        <f t="shared" si="27"/>
        <v>-16.13042326486152</v>
      </c>
    </row>
    <row r="79" spans="1:39" x14ac:dyDescent="0.3">
      <c r="A79" s="96">
        <v>0.77777777777777801</v>
      </c>
      <c r="B79" s="56">
        <v>3.6607995425659099</v>
      </c>
      <c r="C79" s="56">
        <v>12.4319229639338</v>
      </c>
      <c r="D79" s="56">
        <v>9.5050244136604398</v>
      </c>
      <c r="E79" s="56">
        <v>12.3229758588528</v>
      </c>
      <c r="F79" s="56">
        <v>6.6785494552359799</v>
      </c>
      <c r="G79" s="56">
        <v>11.7468802951055</v>
      </c>
      <c r="H79" s="56">
        <f t="shared" si="14"/>
        <v>9.3910254215590712</v>
      </c>
      <c r="I79" s="56">
        <f t="shared" si="15"/>
        <v>-5.7302258789931617</v>
      </c>
      <c r="J79" s="56">
        <f t="shared" si="16"/>
        <v>3.0408975423747293</v>
      </c>
      <c r="K79" s="56">
        <f t="shared" si="17"/>
        <v>0.11399899210136866</v>
      </c>
      <c r="L79" s="56">
        <f t="shared" si="18"/>
        <v>2.9319504372937288</v>
      </c>
      <c r="M79" s="56">
        <f t="shared" si="19"/>
        <v>-2.7124759663230913</v>
      </c>
      <c r="N79" s="56">
        <f t="shared" si="20"/>
        <v>2.3558548735464289</v>
      </c>
      <c r="O79" s="56"/>
      <c r="P79" s="56"/>
      <c r="Q79" s="56"/>
      <c r="R79" s="56"/>
      <c r="S79" s="56"/>
      <c r="T79" s="56"/>
      <c r="U79" s="56"/>
      <c r="V79" s="56"/>
      <c r="W79" s="56"/>
      <c r="X79" s="56"/>
      <c r="Y79" s="56"/>
      <c r="Z79" s="56"/>
      <c r="AA79" s="56">
        <v>1048.24371766688</v>
      </c>
      <c r="AB79" s="56">
        <v>1051.0414670098901</v>
      </c>
      <c r="AC79" s="56">
        <v>1007.75658781434</v>
      </c>
      <c r="AD79" s="56">
        <v>1028.16392660099</v>
      </c>
      <c r="AE79" s="56">
        <v>1017.87266788564</v>
      </c>
      <c r="AF79" s="56">
        <v>1019.23458297733</v>
      </c>
      <c r="AG79" s="56">
        <f t="shared" si="21"/>
        <v>1028.7188249925118</v>
      </c>
      <c r="AH79" s="56">
        <f t="shared" si="22"/>
        <v>19.524892674368175</v>
      </c>
      <c r="AI79" s="56">
        <f t="shared" si="23"/>
        <v>22.322642017378257</v>
      </c>
      <c r="AJ79" s="56">
        <f t="shared" si="24"/>
        <v>-20.96223717817179</v>
      </c>
      <c r="AK79" s="56">
        <f t="shared" si="25"/>
        <v>-0.55489839152187415</v>
      </c>
      <c r="AL79" s="56">
        <f t="shared" si="26"/>
        <v>-10.846157106871829</v>
      </c>
      <c r="AM79" s="56">
        <f t="shared" si="27"/>
        <v>-9.4842420151818487</v>
      </c>
    </row>
    <row r="80" spans="1:39" x14ac:dyDescent="0.3">
      <c r="A80" s="96">
        <v>0.78787878787878796</v>
      </c>
      <c r="B80" s="56">
        <v>13.469093620224299</v>
      </c>
      <c r="C80" s="56">
        <v>12.782046493983099</v>
      </c>
      <c r="D80" s="56">
        <v>10.8705057363008</v>
      </c>
      <c r="E80" s="56">
        <v>5.8794284219944997</v>
      </c>
      <c r="F80" s="56">
        <v>6.2917363602381604</v>
      </c>
      <c r="G80" s="56">
        <v>12.6235572037449</v>
      </c>
      <c r="H80" s="56">
        <f t="shared" si="14"/>
        <v>10.319394639414293</v>
      </c>
      <c r="I80" s="56">
        <f t="shared" si="15"/>
        <v>3.1496989808100064</v>
      </c>
      <c r="J80" s="56">
        <f t="shared" si="16"/>
        <v>2.4626518545688061</v>
      </c>
      <c r="K80" s="56">
        <f t="shared" si="17"/>
        <v>0.5511110968865065</v>
      </c>
      <c r="L80" s="56">
        <f t="shared" si="18"/>
        <v>-4.4399662174197934</v>
      </c>
      <c r="M80" s="56">
        <f t="shared" si="19"/>
        <v>-4.0276582791761326</v>
      </c>
      <c r="N80" s="56">
        <f t="shared" si="20"/>
        <v>2.304162564330607</v>
      </c>
      <c r="O80" s="56"/>
      <c r="P80" s="56"/>
      <c r="Q80" s="56"/>
      <c r="R80" s="56"/>
      <c r="S80" s="56"/>
      <c r="T80" s="56"/>
      <c r="U80" s="56"/>
      <c r="V80" s="56"/>
      <c r="W80" s="56"/>
      <c r="X80" s="56"/>
      <c r="Y80" s="56"/>
      <c r="Z80" s="56"/>
      <c r="AA80" s="56">
        <v>1053.11910090428</v>
      </c>
      <c r="AB80" s="56">
        <v>1055.71226686779</v>
      </c>
      <c r="AC80" s="56">
        <v>1019.50096220493</v>
      </c>
      <c r="AD80" s="56">
        <v>1014.37959481206</v>
      </c>
      <c r="AE80" s="56">
        <v>1018.78388874066</v>
      </c>
      <c r="AF80" s="56">
        <v>1028.9407821366401</v>
      </c>
      <c r="AG80" s="56">
        <f t="shared" si="21"/>
        <v>1031.73943261106</v>
      </c>
      <c r="AH80" s="56">
        <f t="shared" si="22"/>
        <v>21.379668293219993</v>
      </c>
      <c r="AI80" s="56">
        <f t="shared" si="23"/>
        <v>23.972834256730039</v>
      </c>
      <c r="AJ80" s="56">
        <f t="shared" si="24"/>
        <v>-12.238470406129977</v>
      </c>
      <c r="AK80" s="56">
        <f t="shared" si="25"/>
        <v>-17.359837799000047</v>
      </c>
      <c r="AL80" s="56">
        <f t="shared" si="26"/>
        <v>-12.955543870399993</v>
      </c>
      <c r="AM80" s="56">
        <f t="shared" si="27"/>
        <v>-2.798650474419901</v>
      </c>
    </row>
    <row r="81" spans="1:39" x14ac:dyDescent="0.3">
      <c r="A81" s="96">
        <v>0.79797979797979801</v>
      </c>
      <c r="B81" s="56">
        <v>16.926546190826201</v>
      </c>
      <c r="C81" s="56">
        <v>12.896714726018301</v>
      </c>
      <c r="D81" s="56">
        <v>12.241526837094</v>
      </c>
      <c r="E81" s="56">
        <v>4.5269349588014203</v>
      </c>
      <c r="F81" s="56">
        <v>6.9213411412881802</v>
      </c>
      <c r="G81" s="56">
        <v>11.5541017889845</v>
      </c>
      <c r="H81" s="56">
        <f t="shared" si="14"/>
        <v>10.844527607168766</v>
      </c>
      <c r="I81" s="56">
        <f t="shared" si="15"/>
        <v>6.082018583657435</v>
      </c>
      <c r="J81" s="56">
        <f t="shared" si="16"/>
        <v>2.0521871188495346</v>
      </c>
      <c r="K81" s="56">
        <f t="shared" si="17"/>
        <v>1.3969992299252336</v>
      </c>
      <c r="L81" s="56">
        <f t="shared" si="18"/>
        <v>-6.3175926483673459</v>
      </c>
      <c r="M81" s="56">
        <f t="shared" si="19"/>
        <v>-3.9231864658805859</v>
      </c>
      <c r="N81" s="56">
        <f t="shared" si="20"/>
        <v>0.70957418181573395</v>
      </c>
      <c r="O81" s="56"/>
      <c r="P81" s="56"/>
      <c r="Q81" s="56"/>
      <c r="R81" s="56"/>
      <c r="S81" s="56"/>
      <c r="T81" s="56"/>
      <c r="U81" s="56"/>
      <c r="V81" s="56"/>
      <c r="W81" s="56"/>
      <c r="X81" s="56"/>
      <c r="Y81" s="56"/>
      <c r="Z81" s="56"/>
      <c r="AA81" s="56">
        <v>1063.5674905119799</v>
      </c>
      <c r="AB81" s="56">
        <v>1055.6627219649099</v>
      </c>
      <c r="AC81" s="56">
        <v>1016.77390837239</v>
      </c>
      <c r="AD81" s="56">
        <v>1017.30115379518</v>
      </c>
      <c r="AE81" s="56">
        <v>1032.1221361109999</v>
      </c>
      <c r="AF81" s="56">
        <v>1027.61719052853</v>
      </c>
      <c r="AG81" s="56">
        <f t="shared" si="21"/>
        <v>1035.5074335473316</v>
      </c>
      <c r="AH81" s="56">
        <f t="shared" si="22"/>
        <v>28.060056964648311</v>
      </c>
      <c r="AI81" s="56">
        <f t="shared" si="23"/>
        <v>20.155288417578276</v>
      </c>
      <c r="AJ81" s="56">
        <f t="shared" si="24"/>
        <v>-18.733525174941633</v>
      </c>
      <c r="AK81" s="56">
        <f t="shared" si="25"/>
        <v>-18.206279752151659</v>
      </c>
      <c r="AL81" s="56">
        <f t="shared" si="26"/>
        <v>-3.3852974363317117</v>
      </c>
      <c r="AM81" s="56">
        <f t="shared" si="27"/>
        <v>-7.8902430188015842</v>
      </c>
    </row>
    <row r="82" spans="1:39" x14ac:dyDescent="0.3">
      <c r="A82" s="96">
        <v>0.80808080808080796</v>
      </c>
      <c r="B82" s="56">
        <v>14.570978564548099</v>
      </c>
      <c r="C82" s="56">
        <v>12.4758352404784</v>
      </c>
      <c r="D82" s="56">
        <v>14.6554869830402</v>
      </c>
      <c r="E82" s="56">
        <v>11.747559303512199</v>
      </c>
      <c r="F82" s="56">
        <v>10.331589252719301</v>
      </c>
      <c r="G82" s="56">
        <v>16.672033196380799</v>
      </c>
      <c r="H82" s="56">
        <f t="shared" si="14"/>
        <v>13.408913756779832</v>
      </c>
      <c r="I82" s="56">
        <f t="shared" si="15"/>
        <v>1.1620648077682674</v>
      </c>
      <c r="J82" s="56">
        <f t="shared" si="16"/>
        <v>-0.9330785163014319</v>
      </c>
      <c r="K82" s="56">
        <f t="shared" si="17"/>
        <v>1.2465732262603684</v>
      </c>
      <c r="L82" s="56">
        <f t="shared" si="18"/>
        <v>-1.6613544532676325</v>
      </c>
      <c r="M82" s="56">
        <f t="shared" si="19"/>
        <v>-3.077324504060531</v>
      </c>
      <c r="N82" s="56">
        <f t="shared" si="20"/>
        <v>3.2631194396009668</v>
      </c>
      <c r="O82" s="56"/>
      <c r="P82" s="56"/>
      <c r="Q82" s="56"/>
      <c r="R82" s="56"/>
      <c r="S82" s="56"/>
      <c r="T82" s="56"/>
      <c r="U82" s="56"/>
      <c r="V82" s="56"/>
      <c r="W82" s="56"/>
      <c r="X82" s="56"/>
      <c r="Y82" s="56"/>
      <c r="Z82" s="56"/>
      <c r="AA82" s="56">
        <v>1042.6207591682701</v>
      </c>
      <c r="AB82" s="56">
        <v>1053.2329948546101</v>
      </c>
      <c r="AC82" s="56">
        <v>1020.0245164223099</v>
      </c>
      <c r="AD82" s="56">
        <v>1024.2971090205001</v>
      </c>
      <c r="AE82" s="56">
        <v>1032.10372794417</v>
      </c>
      <c r="AF82" s="56">
        <v>1027.55061811787</v>
      </c>
      <c r="AG82" s="56">
        <f t="shared" si="21"/>
        <v>1033.3049542546216</v>
      </c>
      <c r="AH82" s="56">
        <f t="shared" si="22"/>
        <v>9.3158049136484351</v>
      </c>
      <c r="AI82" s="56">
        <f t="shared" si="23"/>
        <v>19.928040599988435</v>
      </c>
      <c r="AJ82" s="56">
        <f t="shared" si="24"/>
        <v>-13.280437832311691</v>
      </c>
      <c r="AK82" s="56">
        <f t="shared" si="25"/>
        <v>-9.0078452341215325</v>
      </c>
      <c r="AL82" s="56">
        <f t="shared" si="26"/>
        <v>-1.2012263104516023</v>
      </c>
      <c r="AM82" s="56">
        <f t="shared" si="27"/>
        <v>-5.7543361367515899</v>
      </c>
    </row>
    <row r="83" spans="1:39" x14ac:dyDescent="0.3">
      <c r="A83" s="96">
        <v>0.81818181818181801</v>
      </c>
      <c r="B83" s="56">
        <v>21.326543046820099</v>
      </c>
      <c r="C83" s="56">
        <v>7.4141961073015397</v>
      </c>
      <c r="D83" s="56">
        <v>14.0133714504408</v>
      </c>
      <c r="E83" s="56">
        <v>13.5270640939677</v>
      </c>
      <c r="F83" s="56">
        <v>13.039164502812699</v>
      </c>
      <c r="G83" s="56">
        <v>12.3200155822894</v>
      </c>
      <c r="H83" s="56">
        <f t="shared" si="14"/>
        <v>13.606725797272041</v>
      </c>
      <c r="I83" s="56">
        <f t="shared" si="15"/>
        <v>7.7198172495480577</v>
      </c>
      <c r="J83" s="56">
        <f t="shared" si="16"/>
        <v>-6.1925296899705016</v>
      </c>
      <c r="K83" s="56">
        <f t="shared" si="17"/>
        <v>0.40664565316875922</v>
      </c>
      <c r="L83" s="56">
        <f t="shared" si="18"/>
        <v>-7.9661703304340747E-2</v>
      </c>
      <c r="M83" s="56">
        <f t="shared" si="19"/>
        <v>-0.56756129445934178</v>
      </c>
      <c r="N83" s="56">
        <f t="shared" si="20"/>
        <v>-1.2867102149826408</v>
      </c>
      <c r="O83" s="56"/>
      <c r="P83" s="56"/>
      <c r="Q83" s="56"/>
      <c r="R83" s="56"/>
      <c r="S83" s="56"/>
      <c r="T83" s="56"/>
      <c r="U83" s="56"/>
      <c r="V83" s="56"/>
      <c r="W83" s="56"/>
      <c r="X83" s="56"/>
      <c r="Y83" s="56"/>
      <c r="Z83" s="56"/>
      <c r="AA83" s="56">
        <v>1039.0460868219</v>
      </c>
      <c r="AB83" s="56">
        <v>1046.3572379349</v>
      </c>
      <c r="AC83" s="56">
        <v>1026.6294997887401</v>
      </c>
      <c r="AD83" s="56">
        <v>1029.1931029668599</v>
      </c>
      <c r="AE83" s="56">
        <v>1033.3912492898401</v>
      </c>
      <c r="AF83" s="56">
        <v>1019.75794053551</v>
      </c>
      <c r="AG83" s="56">
        <f t="shared" si="21"/>
        <v>1032.3958528896248</v>
      </c>
      <c r="AH83" s="56">
        <f t="shared" si="22"/>
        <v>6.6502339322751141</v>
      </c>
      <c r="AI83" s="56">
        <f t="shared" si="23"/>
        <v>13.961385045275165</v>
      </c>
      <c r="AJ83" s="56">
        <f t="shared" si="24"/>
        <v>-5.7663531008847713</v>
      </c>
      <c r="AK83" s="56">
        <f t="shared" si="25"/>
        <v>-3.2027499227649514</v>
      </c>
      <c r="AL83" s="56">
        <f t="shared" si="26"/>
        <v>0.99539640021521336</v>
      </c>
      <c r="AM83" s="56">
        <f t="shared" si="27"/>
        <v>-12.63791235411486</v>
      </c>
    </row>
    <row r="84" spans="1:39" x14ac:dyDescent="0.3">
      <c r="A84" s="96">
        <v>0.82828282828282795</v>
      </c>
      <c r="B84" s="56">
        <v>19.881055205413901</v>
      </c>
      <c r="C84" s="56">
        <v>7.5135884592528903</v>
      </c>
      <c r="D84" s="56">
        <v>8.4451829605557798</v>
      </c>
      <c r="E84" s="56">
        <v>11.369023276957099</v>
      </c>
      <c r="F84" s="56">
        <v>9.3436612619785606</v>
      </c>
      <c r="G84" s="56">
        <v>14.6122865718993</v>
      </c>
      <c r="H84" s="56">
        <f t="shared" si="14"/>
        <v>11.860799622676256</v>
      </c>
      <c r="I84" s="56">
        <f t="shared" si="15"/>
        <v>8.0202555827376454</v>
      </c>
      <c r="J84" s="56">
        <f t="shared" si="16"/>
        <v>-4.3472111634233652</v>
      </c>
      <c r="K84" s="56">
        <f t="shared" si="17"/>
        <v>-3.4156166621204758</v>
      </c>
      <c r="L84" s="56">
        <f t="shared" si="18"/>
        <v>-0.49177634571915618</v>
      </c>
      <c r="M84" s="56">
        <f t="shared" si="19"/>
        <v>-2.5171383606976949</v>
      </c>
      <c r="N84" s="56">
        <f t="shared" si="20"/>
        <v>2.7514869492230449</v>
      </c>
      <c r="O84" s="56"/>
      <c r="P84" s="56"/>
      <c r="Q84" s="56"/>
      <c r="R84" s="56"/>
      <c r="S84" s="56"/>
      <c r="T84" s="56"/>
      <c r="U84" s="56"/>
      <c r="V84" s="56"/>
      <c r="W84" s="56"/>
      <c r="X84" s="56"/>
      <c r="Y84" s="56"/>
      <c r="Z84" s="56"/>
      <c r="AA84" s="56">
        <v>1061.77874183619</v>
      </c>
      <c r="AB84" s="56">
        <v>1036.2849165519999</v>
      </c>
      <c r="AC84" s="56">
        <v>1023.19395114011</v>
      </c>
      <c r="AD84" s="56">
        <v>1027.6488941708301</v>
      </c>
      <c r="AE84" s="56">
        <v>1021.34736483962</v>
      </c>
      <c r="AF84" s="56">
        <v>1021.41868221159</v>
      </c>
      <c r="AG84" s="56">
        <f t="shared" si="21"/>
        <v>1031.9454251250565</v>
      </c>
      <c r="AH84" s="56">
        <f t="shared" si="22"/>
        <v>29.833316711133421</v>
      </c>
      <c r="AI84" s="56">
        <f t="shared" si="23"/>
        <v>4.3394914269433684</v>
      </c>
      <c r="AJ84" s="56">
        <f t="shared" si="24"/>
        <v>-8.7514739849465286</v>
      </c>
      <c r="AK84" s="56">
        <f t="shared" si="25"/>
        <v>-4.2965309542264549</v>
      </c>
      <c r="AL84" s="56">
        <f t="shared" si="26"/>
        <v>-10.598060285436532</v>
      </c>
      <c r="AM84" s="56">
        <f t="shared" si="27"/>
        <v>-10.526742913466592</v>
      </c>
    </row>
    <row r="85" spans="1:39" x14ac:dyDescent="0.3">
      <c r="A85" s="96">
        <v>0.83838383838383801</v>
      </c>
      <c r="B85" s="56">
        <v>11.119326787352501</v>
      </c>
      <c r="C85" s="56">
        <v>12.458176223629</v>
      </c>
      <c r="D85" s="56">
        <v>9.2854986123347292</v>
      </c>
      <c r="E85" s="56">
        <v>13.955629325447401</v>
      </c>
      <c r="F85" s="56">
        <v>12.5657485627322</v>
      </c>
      <c r="G85" s="56">
        <v>25.213220521944301</v>
      </c>
      <c r="H85" s="56">
        <f t="shared" si="14"/>
        <v>14.099600005573356</v>
      </c>
      <c r="I85" s="56">
        <f t="shared" si="15"/>
        <v>-2.9802732182208551</v>
      </c>
      <c r="J85" s="56">
        <f t="shared" si="16"/>
        <v>-1.641423781944356</v>
      </c>
      <c r="K85" s="56">
        <f t="shared" si="17"/>
        <v>-4.8141013932386265</v>
      </c>
      <c r="L85" s="56">
        <f t="shared" si="18"/>
        <v>-0.14397068012595504</v>
      </c>
      <c r="M85" s="56">
        <f t="shared" si="19"/>
        <v>-1.533851442841156</v>
      </c>
      <c r="N85" s="56">
        <f t="shared" si="20"/>
        <v>11.113620516370945</v>
      </c>
      <c r="O85" s="56"/>
      <c r="P85" s="56"/>
      <c r="Q85" s="56"/>
      <c r="R85" s="56"/>
      <c r="S85" s="56"/>
      <c r="T85" s="56"/>
      <c r="U85" s="56"/>
      <c r="V85" s="56"/>
      <c r="W85" s="56"/>
      <c r="X85" s="56"/>
      <c r="Y85" s="56"/>
      <c r="Z85" s="56"/>
      <c r="AA85" s="56">
        <v>1051.5260448910101</v>
      </c>
      <c r="AB85" s="56">
        <v>1050.37913573129</v>
      </c>
      <c r="AC85" s="56">
        <v>1026.67874083162</v>
      </c>
      <c r="AD85" s="56">
        <v>1031.91077938275</v>
      </c>
      <c r="AE85" s="56">
        <v>1024.92585581208</v>
      </c>
      <c r="AF85" s="56">
        <v>1018.26361925194</v>
      </c>
      <c r="AG85" s="56">
        <f t="shared" si="21"/>
        <v>1033.9473626501151</v>
      </c>
      <c r="AH85" s="56">
        <f t="shared" si="22"/>
        <v>17.578682240894977</v>
      </c>
      <c r="AI85" s="56">
        <f t="shared" si="23"/>
        <v>16.431773081174924</v>
      </c>
      <c r="AJ85" s="56">
        <f t="shared" si="24"/>
        <v>-7.2686218184951485</v>
      </c>
      <c r="AK85" s="56">
        <f t="shared" si="25"/>
        <v>-2.0365832673651312</v>
      </c>
      <c r="AL85" s="56">
        <f t="shared" si="26"/>
        <v>-9.0215068380350658</v>
      </c>
      <c r="AM85" s="56">
        <f t="shared" si="27"/>
        <v>-15.683743398175125</v>
      </c>
    </row>
    <row r="86" spans="1:39" x14ac:dyDescent="0.3">
      <c r="A86" s="96">
        <v>0.84848484848484895</v>
      </c>
      <c r="B86" s="56">
        <v>17.446335177320002</v>
      </c>
      <c r="C86" s="56">
        <v>8.8616808221074805</v>
      </c>
      <c r="D86" s="56">
        <v>11.8210149128558</v>
      </c>
      <c r="E86" s="56">
        <v>16.764866854113301</v>
      </c>
      <c r="F86" s="56">
        <v>10.266053541010001</v>
      </c>
      <c r="G86" s="56">
        <v>42.1215169785999</v>
      </c>
      <c r="H86" s="56">
        <f t="shared" si="14"/>
        <v>17.880244714334413</v>
      </c>
      <c r="I86" s="56">
        <f t="shared" si="15"/>
        <v>-0.43390953701441148</v>
      </c>
      <c r="J86" s="56">
        <f t="shared" si="16"/>
        <v>-9.0185638922269327</v>
      </c>
      <c r="K86" s="56">
        <f t="shared" si="17"/>
        <v>-6.0592298014786135</v>
      </c>
      <c r="L86" s="56">
        <f t="shared" si="18"/>
        <v>-1.1153778602211126</v>
      </c>
      <c r="M86" s="56">
        <f t="shared" si="19"/>
        <v>-7.6141911733244125</v>
      </c>
      <c r="N86" s="56">
        <f t="shared" si="20"/>
        <v>24.241272264265486</v>
      </c>
      <c r="O86" s="56"/>
      <c r="P86" s="56"/>
      <c r="Q86" s="56"/>
      <c r="R86" s="56"/>
      <c r="S86" s="56"/>
      <c r="T86" s="56"/>
      <c r="U86" s="56"/>
      <c r="V86" s="56"/>
      <c r="W86" s="56"/>
      <c r="X86" s="56"/>
      <c r="Y86" s="56"/>
      <c r="Z86" s="56"/>
      <c r="AA86" s="56">
        <v>1044.13866475289</v>
      </c>
      <c r="AB86" s="56">
        <v>1042.3288200387301</v>
      </c>
      <c r="AC86" s="56">
        <v>1028.4374596011301</v>
      </c>
      <c r="AD86" s="56">
        <v>1034.0362438960799</v>
      </c>
      <c r="AE86" s="56">
        <v>1012.7660635416599</v>
      </c>
      <c r="AF86" s="56">
        <v>1040.8124440644101</v>
      </c>
      <c r="AG86" s="56">
        <f t="shared" si="21"/>
        <v>1033.7532826491499</v>
      </c>
      <c r="AH86" s="56">
        <f t="shared" si="22"/>
        <v>10.385382103740085</v>
      </c>
      <c r="AI86" s="56">
        <f t="shared" si="23"/>
        <v>8.5755373895801768</v>
      </c>
      <c r="AJ86" s="56">
        <f t="shared" si="24"/>
        <v>-5.3158230480198654</v>
      </c>
      <c r="AK86" s="56">
        <f t="shared" si="25"/>
        <v>0.28296124692997182</v>
      </c>
      <c r="AL86" s="56">
        <f t="shared" si="26"/>
        <v>-20.987219107489977</v>
      </c>
      <c r="AM86" s="56">
        <f t="shared" si="27"/>
        <v>7.0591614152601778</v>
      </c>
    </row>
    <row r="87" spans="1:39" x14ac:dyDescent="0.3">
      <c r="A87" s="96">
        <v>0.85858585858585901</v>
      </c>
      <c r="B87" s="56">
        <v>12.5762149025028</v>
      </c>
      <c r="C87" s="56">
        <v>8.8715692193315494</v>
      </c>
      <c r="D87" s="56">
        <v>10.221524643230101</v>
      </c>
      <c r="E87" s="56">
        <v>35.167678083505699</v>
      </c>
      <c r="F87" s="56">
        <v>37.4658683044265</v>
      </c>
      <c r="G87" s="56">
        <v>42.723621496878401</v>
      </c>
      <c r="H87" s="56">
        <f t="shared" si="14"/>
        <v>24.504412774979173</v>
      </c>
      <c r="I87" s="56">
        <f t="shared" si="15"/>
        <v>-11.928197872476373</v>
      </c>
      <c r="J87" s="56">
        <f t="shared" si="16"/>
        <v>-15.632843555647623</v>
      </c>
      <c r="K87" s="56">
        <f t="shared" si="17"/>
        <v>-14.282888131749072</v>
      </c>
      <c r="L87" s="56">
        <f t="shared" si="18"/>
        <v>10.663265308526526</v>
      </c>
      <c r="M87" s="56">
        <f t="shared" si="19"/>
        <v>12.961455529447328</v>
      </c>
      <c r="N87" s="56">
        <f t="shared" si="20"/>
        <v>18.219208721899228</v>
      </c>
      <c r="O87" s="56"/>
      <c r="P87" s="56"/>
      <c r="Q87" s="56"/>
      <c r="R87" s="56"/>
      <c r="S87" s="56"/>
      <c r="T87" s="56"/>
      <c r="U87" s="56"/>
      <c r="V87" s="56"/>
      <c r="W87" s="56"/>
      <c r="X87" s="56"/>
      <c r="Y87" s="56"/>
      <c r="Z87" s="56"/>
      <c r="AA87" s="56">
        <v>1024.6386819807301</v>
      </c>
      <c r="AB87" s="56">
        <v>1031.0174931674501</v>
      </c>
      <c r="AC87" s="56">
        <v>1029.59793567014</v>
      </c>
      <c r="AD87" s="56">
        <v>1039.35211825548</v>
      </c>
      <c r="AE87" s="56">
        <v>1033.5639274872101</v>
      </c>
      <c r="AF87" s="56">
        <v>1038.1861521946901</v>
      </c>
      <c r="AG87" s="56">
        <f t="shared" si="21"/>
        <v>1032.7260514592836</v>
      </c>
      <c r="AH87" s="56">
        <f t="shared" si="22"/>
        <v>-8.0873694785534553</v>
      </c>
      <c r="AI87" s="56">
        <f t="shared" si="23"/>
        <v>-1.7085582918334694</v>
      </c>
      <c r="AJ87" s="56">
        <f t="shared" si="24"/>
        <v>-3.1281157891435214</v>
      </c>
      <c r="AK87" s="56">
        <f t="shared" si="25"/>
        <v>6.6260667961964828</v>
      </c>
      <c r="AL87" s="56">
        <f t="shared" si="26"/>
        <v>0.8378760279265407</v>
      </c>
      <c r="AM87" s="56">
        <f t="shared" si="27"/>
        <v>5.4601007354065132</v>
      </c>
    </row>
    <row r="88" spans="1:39" x14ac:dyDescent="0.3">
      <c r="A88" s="96">
        <v>0.86868686868686895</v>
      </c>
      <c r="B88" s="56">
        <v>11.6350238381356</v>
      </c>
      <c r="C88" s="56">
        <v>7.96986399160836</v>
      </c>
      <c r="D88" s="56">
        <v>10.5323021772323</v>
      </c>
      <c r="E88" s="56">
        <v>47.762640336859398</v>
      </c>
      <c r="F88" s="56">
        <v>47.795578587168997</v>
      </c>
      <c r="G88" s="56">
        <v>18.519408867018999</v>
      </c>
      <c r="H88" s="56">
        <f t="shared" si="14"/>
        <v>24.035802966337275</v>
      </c>
      <c r="I88" s="56">
        <f t="shared" si="15"/>
        <v>-12.400779128201675</v>
      </c>
      <c r="J88" s="56">
        <f t="shared" si="16"/>
        <v>-16.065938974728915</v>
      </c>
      <c r="K88" s="56">
        <f t="shared" si="17"/>
        <v>-13.503500789104976</v>
      </c>
      <c r="L88" s="56">
        <f t="shared" si="18"/>
        <v>23.726837370522123</v>
      </c>
      <c r="M88" s="56">
        <f t="shared" si="19"/>
        <v>23.759775620831721</v>
      </c>
      <c r="N88" s="56">
        <f t="shared" si="20"/>
        <v>-5.5163940993182763</v>
      </c>
      <c r="O88" s="56"/>
      <c r="P88" s="56"/>
      <c r="Q88" s="56"/>
      <c r="R88" s="56"/>
      <c r="S88" s="56"/>
      <c r="T88" s="56"/>
      <c r="U88" s="56"/>
      <c r="V88" s="56"/>
      <c r="W88" s="56"/>
      <c r="X88" s="56"/>
      <c r="Y88" s="56"/>
      <c r="Z88" s="56"/>
      <c r="AA88" s="56">
        <v>1021.0820325552</v>
      </c>
      <c r="AB88" s="56">
        <v>1028.43970330619</v>
      </c>
      <c r="AC88" s="56">
        <v>1024.81045170373</v>
      </c>
      <c r="AD88" s="56">
        <v>1084.0243297649699</v>
      </c>
      <c r="AE88" s="56">
        <v>1032.44301854589</v>
      </c>
      <c r="AF88" s="56">
        <v>1018.1654906012</v>
      </c>
      <c r="AG88" s="56">
        <f t="shared" si="21"/>
        <v>1034.8275044128634</v>
      </c>
      <c r="AH88" s="56">
        <f t="shared" si="22"/>
        <v>-13.745471857663347</v>
      </c>
      <c r="AI88" s="56">
        <f t="shared" si="23"/>
        <v>-6.3878011066733507</v>
      </c>
      <c r="AJ88" s="56">
        <f t="shared" si="24"/>
        <v>-10.017052709133395</v>
      </c>
      <c r="AK88" s="56">
        <f t="shared" si="25"/>
        <v>49.196825352106544</v>
      </c>
      <c r="AL88" s="56">
        <f t="shared" si="26"/>
        <v>-2.384485866973364</v>
      </c>
      <c r="AM88" s="56">
        <f t="shared" si="27"/>
        <v>-16.662013811663428</v>
      </c>
    </row>
    <row r="89" spans="1:39" x14ac:dyDescent="0.3">
      <c r="A89" s="96">
        <v>0.87878787878787901</v>
      </c>
      <c r="B89" s="56">
        <v>14.3216797923019</v>
      </c>
      <c r="C89" s="56">
        <v>11.145422640958</v>
      </c>
      <c r="D89" s="56">
        <v>21.858366365481199</v>
      </c>
      <c r="E89" s="56">
        <v>45.651275794177501</v>
      </c>
      <c r="F89" s="56">
        <v>34.525019701471798</v>
      </c>
      <c r="G89" s="56">
        <v>18.554259496820301</v>
      </c>
      <c r="H89" s="56">
        <f t="shared" si="14"/>
        <v>24.342670631868447</v>
      </c>
      <c r="I89" s="56">
        <f t="shared" si="15"/>
        <v>-10.020990839566547</v>
      </c>
      <c r="J89" s="56">
        <f t="shared" si="16"/>
        <v>-13.197247990910448</v>
      </c>
      <c r="K89" s="56">
        <f t="shared" si="17"/>
        <v>-2.4843042663872481</v>
      </c>
      <c r="L89" s="56">
        <f t="shared" si="18"/>
        <v>21.308605162309053</v>
      </c>
      <c r="M89" s="56">
        <f t="shared" si="19"/>
        <v>10.182349069603351</v>
      </c>
      <c r="N89" s="56">
        <f t="shared" si="20"/>
        <v>-5.7884111350481469</v>
      </c>
      <c r="O89" s="56"/>
      <c r="P89" s="56"/>
      <c r="Q89" s="56"/>
      <c r="R89" s="56"/>
      <c r="S89" s="56"/>
      <c r="T89" s="56"/>
      <c r="U89" s="56"/>
      <c r="V89" s="56"/>
      <c r="W89" s="56"/>
      <c r="X89" s="56"/>
      <c r="Y89" s="56"/>
      <c r="Z89" s="56"/>
      <c r="AA89" s="56">
        <v>1050.05960261724</v>
      </c>
      <c r="AB89" s="56">
        <v>1040.3926456791</v>
      </c>
      <c r="AC89" s="56">
        <v>1044.0004055598499</v>
      </c>
      <c r="AD89" s="56">
        <v>1061.9385971224301</v>
      </c>
      <c r="AE89" s="56">
        <v>1009.7480980404</v>
      </c>
      <c r="AF89" s="56">
        <v>1059.8995624919401</v>
      </c>
      <c r="AG89" s="56">
        <f t="shared" si="21"/>
        <v>1044.3398185851599</v>
      </c>
      <c r="AH89" s="56">
        <f t="shared" si="22"/>
        <v>5.7197840320800424</v>
      </c>
      <c r="AI89" s="56">
        <f t="shared" si="23"/>
        <v>-3.9471729060599046</v>
      </c>
      <c r="AJ89" s="56">
        <f t="shared" si="24"/>
        <v>-0.33941302531002293</v>
      </c>
      <c r="AK89" s="56">
        <f t="shared" si="25"/>
        <v>17.598778537270164</v>
      </c>
      <c r="AL89" s="56">
        <f t="shared" si="26"/>
        <v>-34.591720544759937</v>
      </c>
      <c r="AM89" s="56">
        <f t="shared" si="27"/>
        <v>15.559743906780113</v>
      </c>
    </row>
    <row r="90" spans="1:39" x14ac:dyDescent="0.3">
      <c r="A90" s="96">
        <v>0.88888888888888895</v>
      </c>
      <c r="B90" s="56">
        <v>11.6391523929721</v>
      </c>
      <c r="C90" s="56">
        <v>10.8685829774432</v>
      </c>
      <c r="D90" s="56">
        <v>14.814456789040101</v>
      </c>
      <c r="E90" s="56">
        <v>44.517766533789803</v>
      </c>
      <c r="F90" s="56">
        <v>42.853986564627</v>
      </c>
      <c r="G90" s="56">
        <v>14.110213898346201</v>
      </c>
      <c r="H90" s="56">
        <f t="shared" si="14"/>
        <v>23.134026526036397</v>
      </c>
      <c r="I90" s="56">
        <f t="shared" si="15"/>
        <v>-11.494874133064297</v>
      </c>
      <c r="J90" s="56">
        <f t="shared" si="16"/>
        <v>-12.265443548593197</v>
      </c>
      <c r="K90" s="56">
        <f t="shared" si="17"/>
        <v>-8.3195697369962964</v>
      </c>
      <c r="L90" s="56">
        <f t="shared" si="18"/>
        <v>21.383740007753406</v>
      </c>
      <c r="M90" s="56">
        <f t="shared" si="19"/>
        <v>19.719960038590603</v>
      </c>
      <c r="N90" s="56">
        <f t="shared" si="20"/>
        <v>-9.0238126276901962</v>
      </c>
      <c r="O90" s="56"/>
      <c r="P90" s="56"/>
      <c r="Q90" s="56"/>
      <c r="R90" s="56"/>
      <c r="S90" s="56"/>
      <c r="T90" s="56"/>
      <c r="U90" s="56"/>
      <c r="V90" s="56"/>
      <c r="W90" s="56"/>
      <c r="X90" s="56"/>
      <c r="Y90" s="56"/>
      <c r="Z90" s="56"/>
      <c r="AA90" s="56">
        <v>1046.83132634971</v>
      </c>
      <c r="AB90" s="56">
        <v>1057.2839334154601</v>
      </c>
      <c r="AC90" s="56">
        <v>1038.34365533247</v>
      </c>
      <c r="AD90" s="56">
        <v>1063.29157103179</v>
      </c>
      <c r="AE90" s="56">
        <v>1035.03374775061</v>
      </c>
      <c r="AF90" s="56">
        <v>1070.5859190815399</v>
      </c>
      <c r="AG90" s="56">
        <f t="shared" si="21"/>
        <v>1051.8950254935967</v>
      </c>
      <c r="AH90" s="56">
        <f t="shared" si="22"/>
        <v>-5.0636991438866517</v>
      </c>
      <c r="AI90" s="56">
        <f t="shared" si="23"/>
        <v>5.3889079218633924</v>
      </c>
      <c r="AJ90" s="56">
        <f t="shared" si="24"/>
        <v>-13.55137016112667</v>
      </c>
      <c r="AK90" s="56">
        <f t="shared" si="25"/>
        <v>11.396545538193322</v>
      </c>
      <c r="AL90" s="56">
        <f t="shared" si="26"/>
        <v>-16.861277742986658</v>
      </c>
      <c r="AM90" s="56">
        <f t="shared" si="27"/>
        <v>18.690893587943265</v>
      </c>
    </row>
    <row r="91" spans="1:39" x14ac:dyDescent="0.3">
      <c r="A91" s="96">
        <v>0.89898989898989901</v>
      </c>
      <c r="B91" s="56">
        <v>12.3200303089131</v>
      </c>
      <c r="C91" s="56">
        <v>11.0626676751296</v>
      </c>
      <c r="D91" s="56">
        <v>7.0359426848413804</v>
      </c>
      <c r="E91" s="56">
        <v>43.620128750051997</v>
      </c>
      <c r="F91" s="56">
        <v>33.771767410982498</v>
      </c>
      <c r="G91" s="56">
        <v>13.875244787333299</v>
      </c>
      <c r="H91" s="56">
        <f t="shared" si="14"/>
        <v>20.280963602875314</v>
      </c>
      <c r="I91" s="56">
        <f t="shared" si="15"/>
        <v>-7.9609332939622135</v>
      </c>
      <c r="J91" s="56">
        <f t="shared" si="16"/>
        <v>-9.2182959277457144</v>
      </c>
      <c r="K91" s="56">
        <f t="shared" si="17"/>
        <v>-13.245020918033934</v>
      </c>
      <c r="L91" s="56">
        <f t="shared" si="18"/>
        <v>23.339165147176683</v>
      </c>
      <c r="M91" s="56">
        <f t="shared" si="19"/>
        <v>13.490803808107184</v>
      </c>
      <c r="N91" s="56">
        <f t="shared" si="20"/>
        <v>-6.4057188155420146</v>
      </c>
      <c r="O91" s="56"/>
      <c r="P91" s="56"/>
      <c r="Q91" s="56"/>
      <c r="R91" s="56"/>
      <c r="S91" s="56"/>
      <c r="T91" s="56"/>
      <c r="U91" s="56"/>
      <c r="V91" s="56"/>
      <c r="W91" s="56"/>
      <c r="X91" s="56"/>
      <c r="Y91" s="56"/>
      <c r="Z91" s="56"/>
      <c r="AA91" s="56">
        <v>1041.03973610036</v>
      </c>
      <c r="AB91" s="56">
        <v>1050.7399672393501</v>
      </c>
      <c r="AC91" s="56">
        <v>1013.49323131059</v>
      </c>
      <c r="AD91" s="56">
        <v>1067.8846334392499</v>
      </c>
      <c r="AE91" s="56">
        <v>1003.96735872231</v>
      </c>
      <c r="AF91" s="56">
        <v>1097.45376199987</v>
      </c>
      <c r="AG91" s="56">
        <f t="shared" si="21"/>
        <v>1045.763114801955</v>
      </c>
      <c r="AH91" s="56">
        <f t="shared" si="22"/>
        <v>-4.7233787015950384</v>
      </c>
      <c r="AI91" s="56">
        <f t="shared" si="23"/>
        <v>4.9768524373951095</v>
      </c>
      <c r="AJ91" s="56">
        <f t="shared" si="24"/>
        <v>-32.269883491365022</v>
      </c>
      <c r="AK91" s="56">
        <f t="shared" si="25"/>
        <v>22.121518637294912</v>
      </c>
      <c r="AL91" s="56">
        <f t="shared" si="26"/>
        <v>-41.795756079645003</v>
      </c>
      <c r="AM91" s="56">
        <f t="shared" si="27"/>
        <v>51.690647197915041</v>
      </c>
    </row>
    <row r="92" spans="1:39" x14ac:dyDescent="0.3">
      <c r="A92" s="96">
        <v>0.90909090909090895</v>
      </c>
      <c r="B92" s="56">
        <v>14.511114917689399</v>
      </c>
      <c r="C92" s="56">
        <v>12.114095498102101</v>
      </c>
      <c r="D92" s="56">
        <v>12.1290242876001</v>
      </c>
      <c r="E92" s="56">
        <v>22.927660259952599</v>
      </c>
      <c r="F92" s="56">
        <v>13.2923341014148</v>
      </c>
      <c r="G92" s="56">
        <v>18.190074711214699</v>
      </c>
      <c r="H92" s="56">
        <f t="shared" si="14"/>
        <v>15.527383962662284</v>
      </c>
      <c r="I92" s="56">
        <f t="shared" si="15"/>
        <v>-1.0162690449728853</v>
      </c>
      <c r="J92" s="56">
        <f t="shared" si="16"/>
        <v>-3.4132884645601838</v>
      </c>
      <c r="K92" s="56">
        <f t="shared" si="17"/>
        <v>-3.3983596750621849</v>
      </c>
      <c r="L92" s="56">
        <f t="shared" si="18"/>
        <v>7.4002762972903149</v>
      </c>
      <c r="M92" s="56">
        <f t="shared" si="19"/>
        <v>-2.2350498612474841</v>
      </c>
      <c r="N92" s="56">
        <f t="shared" si="20"/>
        <v>2.6626907485524143</v>
      </c>
      <c r="O92" s="56"/>
      <c r="P92" s="56"/>
      <c r="Q92" s="56"/>
      <c r="R92" s="56"/>
      <c r="S92" s="56"/>
      <c r="T92" s="56"/>
      <c r="U92" s="56"/>
      <c r="V92" s="56"/>
      <c r="W92" s="56"/>
      <c r="X92" s="56"/>
      <c r="Y92" s="56"/>
      <c r="Z92" s="56"/>
      <c r="AA92" s="56">
        <v>1036.95848500803</v>
      </c>
      <c r="AB92" s="56">
        <v>1044.5519380757401</v>
      </c>
      <c r="AC92" s="56">
        <v>1022.69259415205</v>
      </c>
      <c r="AD92" s="56">
        <v>1074.6272241112899</v>
      </c>
      <c r="AE92" s="56">
        <v>1008.18219100077</v>
      </c>
      <c r="AF92" s="56">
        <v>1118.6070913371</v>
      </c>
      <c r="AG92" s="56">
        <f t="shared" si="21"/>
        <v>1050.9365872808301</v>
      </c>
      <c r="AH92" s="56">
        <f t="shared" si="22"/>
        <v>-13.978102272800015</v>
      </c>
      <c r="AI92" s="56">
        <f t="shared" si="23"/>
        <v>-6.3846492050899997</v>
      </c>
      <c r="AJ92" s="56">
        <f t="shared" si="24"/>
        <v>-28.243993128780062</v>
      </c>
      <c r="AK92" s="56">
        <f t="shared" si="25"/>
        <v>23.69063683045988</v>
      </c>
      <c r="AL92" s="56">
        <f t="shared" si="26"/>
        <v>-42.754396280060064</v>
      </c>
      <c r="AM92" s="56">
        <f t="shared" si="27"/>
        <v>67.67050405626992</v>
      </c>
    </row>
    <row r="93" spans="1:39" x14ac:dyDescent="0.3">
      <c r="A93" s="96">
        <v>0.919191919191919</v>
      </c>
      <c r="B93" s="56">
        <v>12.501743287899499</v>
      </c>
      <c r="C93" s="56">
        <v>13.470960581451401</v>
      </c>
      <c r="D93" s="56">
        <v>12.922539524174899</v>
      </c>
      <c r="E93" s="56">
        <v>15.9326261965606</v>
      </c>
      <c r="F93" s="56">
        <v>23.709881139620599</v>
      </c>
      <c r="G93" s="56">
        <v>14.805740345889101</v>
      </c>
      <c r="H93" s="56">
        <f t="shared" si="14"/>
        <v>15.557248512599351</v>
      </c>
      <c r="I93" s="56">
        <f t="shared" si="15"/>
        <v>-3.0555052246998518</v>
      </c>
      <c r="J93" s="56">
        <f t="shared" si="16"/>
        <v>-2.0862879311479503</v>
      </c>
      <c r="K93" s="56">
        <f t="shared" si="17"/>
        <v>-2.6347089884244514</v>
      </c>
      <c r="L93" s="56">
        <f t="shared" si="18"/>
        <v>0.37537768396124882</v>
      </c>
      <c r="M93" s="56">
        <f t="shared" si="19"/>
        <v>8.1526326270212479</v>
      </c>
      <c r="N93" s="56">
        <f t="shared" si="20"/>
        <v>-0.75150816671025034</v>
      </c>
      <c r="O93" s="56"/>
      <c r="P93" s="56"/>
      <c r="Q93" s="56"/>
      <c r="R93" s="56"/>
      <c r="S93" s="56"/>
      <c r="T93" s="56"/>
      <c r="U93" s="56"/>
      <c r="V93" s="56"/>
      <c r="W93" s="56"/>
      <c r="X93" s="56"/>
      <c r="Y93" s="56"/>
      <c r="Z93" s="56"/>
      <c r="AA93" s="56">
        <v>1026.4559972841701</v>
      </c>
      <c r="AB93" s="56">
        <v>1037.0206086830599</v>
      </c>
      <c r="AC93" s="56">
        <v>1022.02071616517</v>
      </c>
      <c r="AD93" s="56">
        <v>1090.9014288420401</v>
      </c>
      <c r="AE93" s="56">
        <v>1022.24187167923</v>
      </c>
      <c r="AF93" s="56">
        <v>1139.9015407294901</v>
      </c>
      <c r="AG93" s="56">
        <f t="shared" si="21"/>
        <v>1056.4236938971933</v>
      </c>
      <c r="AH93" s="56">
        <f t="shared" si="22"/>
        <v>-29.967696613023236</v>
      </c>
      <c r="AI93" s="56">
        <f t="shared" si="23"/>
        <v>-19.403085214133398</v>
      </c>
      <c r="AJ93" s="56">
        <f t="shared" si="24"/>
        <v>-34.40297773202326</v>
      </c>
      <c r="AK93" s="56">
        <f t="shared" si="25"/>
        <v>34.477734944846816</v>
      </c>
      <c r="AL93" s="56">
        <f t="shared" si="26"/>
        <v>-34.181822217963258</v>
      </c>
      <c r="AM93" s="56">
        <f t="shared" si="27"/>
        <v>83.477846832296791</v>
      </c>
    </row>
    <row r="94" spans="1:39" x14ac:dyDescent="0.3">
      <c r="A94" s="96">
        <v>0.92929292929292895</v>
      </c>
      <c r="B94" s="56">
        <v>11.8196621694469</v>
      </c>
      <c r="C94" s="56">
        <v>8.98090267805701</v>
      </c>
      <c r="D94" s="56">
        <v>7.4387307405633001</v>
      </c>
      <c r="E94" s="56">
        <v>18.202352957974401</v>
      </c>
      <c r="F94" s="56">
        <v>15.1579296105064</v>
      </c>
      <c r="G94" s="56">
        <v>9.3063863088119305</v>
      </c>
      <c r="H94" s="56">
        <f t="shared" si="14"/>
        <v>11.817660744226657</v>
      </c>
      <c r="I94" s="56">
        <f t="shared" si="15"/>
        <v>2.0014252202429361E-3</v>
      </c>
      <c r="J94" s="56">
        <f t="shared" si="16"/>
        <v>-2.8367580661696472</v>
      </c>
      <c r="K94" s="56">
        <f t="shared" si="17"/>
        <v>-4.3789300036633572</v>
      </c>
      <c r="L94" s="56">
        <f t="shared" si="18"/>
        <v>6.3846922137477442</v>
      </c>
      <c r="M94" s="56">
        <f t="shared" si="19"/>
        <v>3.3402688662797431</v>
      </c>
      <c r="N94" s="56">
        <f t="shared" si="20"/>
        <v>-2.5112744354147267</v>
      </c>
      <c r="O94" s="56"/>
      <c r="P94" s="56"/>
      <c r="Q94" s="56"/>
      <c r="R94" s="56"/>
      <c r="S94" s="56"/>
      <c r="T94" s="56"/>
      <c r="U94" s="56"/>
      <c r="V94" s="56"/>
      <c r="W94" s="56"/>
      <c r="X94" s="56"/>
      <c r="Y94" s="56"/>
      <c r="Z94" s="56"/>
      <c r="AA94" s="56">
        <v>1019.71243538551</v>
      </c>
      <c r="AB94" s="56">
        <v>1025.04597233103</v>
      </c>
      <c r="AC94" s="56">
        <v>1022.18669218232</v>
      </c>
      <c r="AD94" s="56">
        <v>1110.1624853134799</v>
      </c>
      <c r="AE94" s="56">
        <v>1038.1886337296701</v>
      </c>
      <c r="AF94" s="56">
        <v>1156.9639335506399</v>
      </c>
      <c r="AG94" s="56">
        <f t="shared" si="21"/>
        <v>1062.0433587487751</v>
      </c>
      <c r="AH94" s="56">
        <f t="shared" si="22"/>
        <v>-42.330923363265015</v>
      </c>
      <c r="AI94" s="56">
        <f t="shared" si="23"/>
        <v>-36.99738641774502</v>
      </c>
      <c r="AJ94" s="56">
        <f t="shared" si="24"/>
        <v>-39.856666566455033</v>
      </c>
      <c r="AK94" s="56">
        <f t="shared" si="25"/>
        <v>48.119126564704857</v>
      </c>
      <c r="AL94" s="56">
        <f t="shared" si="26"/>
        <v>-23.85472501910499</v>
      </c>
      <c r="AM94" s="56">
        <f t="shared" si="27"/>
        <v>94.920574801864859</v>
      </c>
    </row>
    <row r="95" spans="1:39" x14ac:dyDescent="0.3">
      <c r="A95" s="96">
        <v>0.939393939393939</v>
      </c>
      <c r="B95" s="56">
        <v>16.6703308450222</v>
      </c>
      <c r="C95" s="56">
        <v>8.8771554117382401</v>
      </c>
      <c r="D95" s="56">
        <v>18.789380009829099</v>
      </c>
      <c r="E95" s="56">
        <v>12.1965797524159</v>
      </c>
      <c r="F95" s="56">
        <v>12.204854614029101</v>
      </c>
      <c r="G95" s="56">
        <v>15.0229234069706</v>
      </c>
      <c r="H95" s="56">
        <f t="shared" si="14"/>
        <v>13.960204006667524</v>
      </c>
      <c r="I95" s="56">
        <f t="shared" si="15"/>
        <v>2.7101268383546753</v>
      </c>
      <c r="J95" s="56">
        <f t="shared" si="16"/>
        <v>-5.0830485949292843</v>
      </c>
      <c r="K95" s="56">
        <f t="shared" si="17"/>
        <v>4.8291760031615745</v>
      </c>
      <c r="L95" s="56">
        <f t="shared" si="18"/>
        <v>-1.7636242542516243</v>
      </c>
      <c r="M95" s="56">
        <f t="shared" si="19"/>
        <v>-1.7553493926384238</v>
      </c>
      <c r="N95" s="56">
        <f t="shared" si="20"/>
        <v>1.0627194003030755</v>
      </c>
      <c r="O95" s="56"/>
      <c r="P95" s="56"/>
      <c r="Q95" s="56"/>
      <c r="R95" s="56"/>
      <c r="S95" s="56"/>
      <c r="T95" s="56"/>
      <c r="U95" s="56"/>
      <c r="V95" s="56"/>
      <c r="W95" s="56"/>
      <c r="X95" s="56"/>
      <c r="Y95" s="56"/>
      <c r="Z95" s="56"/>
      <c r="AA95" s="56">
        <v>1028.6099574500299</v>
      </c>
      <c r="AB95" s="56">
        <v>1024.32166882921</v>
      </c>
      <c r="AC95" s="56">
        <v>1027.4837110481999</v>
      </c>
      <c r="AD95" s="56">
        <v>1123.78339746955</v>
      </c>
      <c r="AE95" s="56">
        <v>1048.6638209462701</v>
      </c>
      <c r="AF95" s="56">
        <v>1159.9552102473699</v>
      </c>
      <c r="AG95" s="56">
        <f t="shared" si="21"/>
        <v>1068.8029609984383</v>
      </c>
      <c r="AH95" s="56">
        <f t="shared" si="22"/>
        <v>-40.193003548408342</v>
      </c>
      <c r="AI95" s="56">
        <f t="shared" si="23"/>
        <v>-44.481292169228254</v>
      </c>
      <c r="AJ95" s="56">
        <f t="shared" si="24"/>
        <v>-41.319249950238373</v>
      </c>
      <c r="AK95" s="56">
        <f t="shared" si="25"/>
        <v>54.980436471111716</v>
      </c>
      <c r="AL95" s="56">
        <f t="shared" si="26"/>
        <v>-20.139140052168159</v>
      </c>
      <c r="AM95" s="56">
        <f t="shared" si="27"/>
        <v>91.152249248931639</v>
      </c>
    </row>
    <row r="96" spans="1:39" x14ac:dyDescent="0.3">
      <c r="A96" s="96">
        <v>0.94949494949494995</v>
      </c>
      <c r="B96" s="56">
        <v>16.903492529791802</v>
      </c>
      <c r="C96" s="56">
        <v>7.6315061731210703</v>
      </c>
      <c r="D96" s="56">
        <v>33.275175336136797</v>
      </c>
      <c r="E96" s="56">
        <v>10.042040294278999</v>
      </c>
      <c r="F96" s="56">
        <v>8.4236962920065004</v>
      </c>
      <c r="G96" s="56">
        <v>13.476518692909799</v>
      </c>
      <c r="H96" s="56">
        <f t="shared" si="14"/>
        <v>14.958738219707493</v>
      </c>
      <c r="I96" s="56">
        <f t="shared" si="15"/>
        <v>1.9447543100843081</v>
      </c>
      <c r="J96" s="56">
        <f t="shared" si="16"/>
        <v>-7.3272320465864231</v>
      </c>
      <c r="K96" s="56">
        <f t="shared" si="17"/>
        <v>18.316437116429306</v>
      </c>
      <c r="L96" s="56">
        <f t="shared" si="18"/>
        <v>-4.9166979254284939</v>
      </c>
      <c r="M96" s="56">
        <f t="shared" si="19"/>
        <v>-6.535041927700993</v>
      </c>
      <c r="N96" s="56">
        <f t="shared" si="20"/>
        <v>-1.4822195267976941</v>
      </c>
      <c r="O96" s="56"/>
      <c r="P96" s="56"/>
      <c r="Q96" s="56"/>
      <c r="R96" s="56"/>
      <c r="S96" s="56"/>
      <c r="T96" s="56"/>
      <c r="U96" s="56"/>
      <c r="V96" s="56"/>
      <c r="W96" s="56"/>
      <c r="X96" s="56"/>
      <c r="Y96" s="56"/>
      <c r="Z96" s="56"/>
      <c r="AA96" s="56">
        <v>1011.13095669609</v>
      </c>
      <c r="AB96" s="56">
        <v>1008.93142714987</v>
      </c>
      <c r="AC96" s="56">
        <v>1027.0203086905101</v>
      </c>
      <c r="AD96" s="56">
        <v>1130.9562356813501</v>
      </c>
      <c r="AE96" s="56">
        <v>1068.2603256237001</v>
      </c>
      <c r="AF96" s="56">
        <v>1164.2912741770399</v>
      </c>
      <c r="AG96" s="56">
        <f t="shared" si="21"/>
        <v>1068.43175466976</v>
      </c>
      <c r="AH96" s="56">
        <f t="shared" si="22"/>
        <v>-57.300797973670001</v>
      </c>
      <c r="AI96" s="56">
        <f t="shared" si="23"/>
        <v>-59.500327519889993</v>
      </c>
      <c r="AJ96" s="56">
        <f t="shared" si="24"/>
        <v>-41.411445979249947</v>
      </c>
      <c r="AK96" s="56">
        <f t="shared" si="25"/>
        <v>62.524481011590069</v>
      </c>
      <c r="AL96" s="56">
        <f t="shared" si="26"/>
        <v>-0.1714290460599841</v>
      </c>
      <c r="AM96" s="56">
        <f t="shared" si="27"/>
        <v>95.859519507279856</v>
      </c>
    </row>
    <row r="97" spans="1:39" x14ac:dyDescent="0.3">
      <c r="A97" s="96">
        <v>0.95959595959596</v>
      </c>
      <c r="B97" s="56">
        <v>21.495087570180001</v>
      </c>
      <c r="C97" s="56">
        <v>31.472216262190301</v>
      </c>
      <c r="D97" s="56">
        <v>26.9359374118342</v>
      </c>
      <c r="E97" s="56">
        <v>14.3973756575839</v>
      </c>
      <c r="F97" s="56">
        <v>12.1117448240194</v>
      </c>
      <c r="G97" s="56">
        <v>15.713202646158001</v>
      </c>
      <c r="H97" s="56">
        <f t="shared" si="14"/>
        <v>20.354260728660964</v>
      </c>
      <c r="I97" s="56">
        <f t="shared" si="15"/>
        <v>1.1408268415190363</v>
      </c>
      <c r="J97" s="56">
        <f t="shared" si="16"/>
        <v>11.117955533529337</v>
      </c>
      <c r="K97" s="56">
        <f t="shared" si="17"/>
        <v>6.5816766831732352</v>
      </c>
      <c r="L97" s="56">
        <f t="shared" si="18"/>
        <v>-5.956885071077064</v>
      </c>
      <c r="M97" s="56">
        <f t="shared" si="19"/>
        <v>-8.2425159046415644</v>
      </c>
      <c r="N97" s="56">
        <f t="shared" si="20"/>
        <v>-4.6410580825029637</v>
      </c>
      <c r="O97" s="56"/>
      <c r="P97" s="56"/>
      <c r="Q97" s="56"/>
      <c r="R97" s="56"/>
      <c r="S97" s="56"/>
      <c r="T97" s="56"/>
      <c r="U97" s="56"/>
      <c r="V97" s="56"/>
      <c r="W97" s="56"/>
      <c r="X97" s="56"/>
      <c r="Y97" s="56"/>
      <c r="Z97" s="56"/>
      <c r="AA97" s="56">
        <v>1022.35244229562</v>
      </c>
      <c r="AB97" s="56">
        <v>1020.40119513813</v>
      </c>
      <c r="AC97" s="56">
        <v>1034.31932733896</v>
      </c>
      <c r="AD97" s="56">
        <v>1142.67575739467</v>
      </c>
      <c r="AE97" s="56">
        <v>1095.1674940146499</v>
      </c>
      <c r="AF97" s="56">
        <v>1154.2777358017699</v>
      </c>
      <c r="AG97" s="56">
        <f t="shared" si="21"/>
        <v>1078.1989919973</v>
      </c>
      <c r="AH97" s="56">
        <f t="shared" si="22"/>
        <v>-55.846549701680033</v>
      </c>
      <c r="AI97" s="56">
        <f t="shared" si="23"/>
        <v>-57.797796859170035</v>
      </c>
      <c r="AJ97" s="56">
        <f t="shared" si="24"/>
        <v>-43.879664658340062</v>
      </c>
      <c r="AK97" s="56">
        <f t="shared" si="25"/>
        <v>64.476765397369945</v>
      </c>
      <c r="AL97" s="56">
        <f t="shared" si="26"/>
        <v>16.96850201734992</v>
      </c>
      <c r="AM97" s="56">
        <f t="shared" si="27"/>
        <v>76.078743804469923</v>
      </c>
    </row>
    <row r="98" spans="1:39" x14ac:dyDescent="0.3">
      <c r="A98" s="96">
        <v>0.96969696969696995</v>
      </c>
      <c r="B98" s="56">
        <v>24.687992106706599</v>
      </c>
      <c r="C98" s="56">
        <v>28.605290844041502</v>
      </c>
      <c r="D98" s="56">
        <v>21.377888665466699</v>
      </c>
      <c r="E98" s="56">
        <v>11.2493191122167</v>
      </c>
      <c r="F98" s="56">
        <v>16.068948683053101</v>
      </c>
      <c r="G98" s="56">
        <v>14.108604023717101</v>
      </c>
      <c r="H98" s="56">
        <f t="shared" si="14"/>
        <v>19.34967390586695</v>
      </c>
      <c r="I98" s="56">
        <f t="shared" si="15"/>
        <v>5.3383182008396481</v>
      </c>
      <c r="J98" s="56">
        <f t="shared" si="16"/>
        <v>9.2556169381745512</v>
      </c>
      <c r="K98" s="56">
        <f t="shared" si="17"/>
        <v>2.0282147595997486</v>
      </c>
      <c r="L98" s="56">
        <f t="shared" si="18"/>
        <v>-8.1003547936502507</v>
      </c>
      <c r="M98" s="56">
        <f t="shared" si="19"/>
        <v>-3.2807252228138495</v>
      </c>
      <c r="N98" s="56">
        <f t="shared" si="20"/>
        <v>-5.2410698821498496</v>
      </c>
      <c r="O98" s="56"/>
      <c r="P98" s="56"/>
      <c r="Q98" s="56"/>
      <c r="R98" s="56"/>
      <c r="S98" s="56"/>
      <c r="T98" s="56"/>
      <c r="U98" s="56"/>
      <c r="V98" s="56"/>
      <c r="W98" s="56"/>
      <c r="X98" s="56"/>
      <c r="Y98" s="56"/>
      <c r="Z98" s="56"/>
      <c r="AA98" s="56">
        <v>1039.0866202977099</v>
      </c>
      <c r="AB98" s="56">
        <v>1075.0765824452201</v>
      </c>
      <c r="AC98" s="56">
        <v>1019.7848147211801</v>
      </c>
      <c r="AD98" s="56">
        <v>1156.3416569539099</v>
      </c>
      <c r="AE98" s="56">
        <v>1136.50491013281</v>
      </c>
      <c r="AF98" s="56">
        <v>1156.8857378596899</v>
      </c>
      <c r="AG98" s="56">
        <f t="shared" si="21"/>
        <v>1097.2800537350865</v>
      </c>
      <c r="AH98" s="56">
        <f t="shared" si="22"/>
        <v>-58.193433437376598</v>
      </c>
      <c r="AI98" s="56">
        <f t="shared" si="23"/>
        <v>-22.203471289866457</v>
      </c>
      <c r="AJ98" s="56">
        <f t="shared" si="24"/>
        <v>-77.495239013906485</v>
      </c>
      <c r="AK98" s="56">
        <f t="shared" si="25"/>
        <v>59.061603218823393</v>
      </c>
      <c r="AL98" s="56">
        <f t="shared" si="26"/>
        <v>39.224856397723443</v>
      </c>
      <c r="AM98" s="56">
        <f t="shared" si="27"/>
        <v>59.605684124603385</v>
      </c>
    </row>
    <row r="99" spans="1:39" x14ac:dyDescent="0.3">
      <c r="A99" s="96">
        <v>0.97979797979798</v>
      </c>
      <c r="B99" s="56">
        <v>38.632377043716801</v>
      </c>
      <c r="C99" s="56">
        <v>35.066875764106499</v>
      </c>
      <c r="D99" s="56">
        <v>21.701557304684599</v>
      </c>
      <c r="E99" s="56">
        <v>10.4186053707349</v>
      </c>
      <c r="F99" s="56">
        <v>12.4065655521061</v>
      </c>
      <c r="G99" s="56">
        <v>11.270982920626899</v>
      </c>
      <c r="H99" s="56">
        <f t="shared" si="14"/>
        <v>21.582827325995964</v>
      </c>
      <c r="I99" s="56">
        <f t="shared" si="15"/>
        <v>17.049549717720836</v>
      </c>
      <c r="J99" s="56">
        <f t="shared" si="16"/>
        <v>13.484048438110534</v>
      </c>
      <c r="K99" s="56">
        <f t="shared" si="17"/>
        <v>0.11872997868863422</v>
      </c>
      <c r="L99" s="56">
        <f t="shared" si="18"/>
        <v>-11.164221955261064</v>
      </c>
      <c r="M99" s="56">
        <f t="shared" si="19"/>
        <v>-9.1762617738898644</v>
      </c>
      <c r="N99" s="56">
        <f t="shared" si="20"/>
        <v>-10.311844405369065</v>
      </c>
      <c r="O99" s="56"/>
      <c r="P99" s="56"/>
      <c r="Q99" s="56"/>
      <c r="R99" s="56"/>
      <c r="S99" s="56"/>
      <c r="T99" s="56"/>
      <c r="U99" s="56"/>
      <c r="V99" s="56"/>
      <c r="W99" s="56"/>
      <c r="X99" s="56"/>
      <c r="Y99" s="56"/>
      <c r="Z99" s="56"/>
      <c r="AA99" s="56">
        <v>1091.0406323503501</v>
      </c>
      <c r="AB99" s="56">
        <v>1126.5561337665799</v>
      </c>
      <c r="AC99" s="56">
        <v>1057.52615026014</v>
      </c>
      <c r="AD99" s="56">
        <v>1185.76407616745</v>
      </c>
      <c r="AE99" s="56">
        <v>1171.43827148991</v>
      </c>
      <c r="AF99" s="56">
        <v>1188.45363320151</v>
      </c>
      <c r="AG99" s="56">
        <f t="shared" si="21"/>
        <v>1136.7964828726565</v>
      </c>
      <c r="AH99" s="56">
        <f t="shared" si="22"/>
        <v>-45.755850522306446</v>
      </c>
      <c r="AI99" s="56">
        <f t="shared" si="23"/>
        <v>-10.240349106076565</v>
      </c>
      <c r="AJ99" s="56">
        <f t="shared" si="24"/>
        <v>-79.27033261251654</v>
      </c>
      <c r="AK99" s="56">
        <f t="shared" si="25"/>
        <v>48.96759329479346</v>
      </c>
      <c r="AL99" s="56">
        <f t="shared" si="26"/>
        <v>34.641788617253496</v>
      </c>
      <c r="AM99" s="56">
        <f t="shared" si="27"/>
        <v>51.657150328853504</v>
      </c>
    </row>
    <row r="100" spans="1:39" x14ac:dyDescent="0.3">
      <c r="A100" s="96">
        <v>0.98989898989898994</v>
      </c>
      <c r="B100" s="56">
        <v>30.623933251845202</v>
      </c>
      <c r="C100" s="56">
        <v>31.938297761828402</v>
      </c>
      <c r="D100" s="56">
        <v>18.985137342987102</v>
      </c>
      <c r="E100" s="56">
        <v>11.4954113765566</v>
      </c>
      <c r="F100" s="56">
        <v>11.1429166858369</v>
      </c>
      <c r="G100" s="56">
        <v>16.662420470363301</v>
      </c>
      <c r="H100" s="56">
        <f t="shared" si="14"/>
        <v>20.14135281490292</v>
      </c>
      <c r="I100" s="56">
        <f t="shared" si="15"/>
        <v>10.482580436942282</v>
      </c>
      <c r="J100" s="56">
        <f t="shared" si="16"/>
        <v>11.796944946925482</v>
      </c>
      <c r="K100" s="56">
        <f t="shared" si="17"/>
        <v>-1.156215471915818</v>
      </c>
      <c r="L100" s="56">
        <f t="shared" si="18"/>
        <v>-8.6459414383463198</v>
      </c>
      <c r="M100" s="56">
        <f t="shared" si="19"/>
        <v>-8.99843612906602</v>
      </c>
      <c r="N100" s="56">
        <f t="shared" si="20"/>
        <v>-3.4789323445396185</v>
      </c>
      <c r="O100" s="56"/>
      <c r="P100" s="56"/>
      <c r="Q100" s="56"/>
      <c r="R100" s="56"/>
      <c r="S100" s="56"/>
      <c r="T100" s="56"/>
      <c r="U100" s="56"/>
      <c r="V100" s="56"/>
      <c r="W100" s="56"/>
      <c r="X100" s="56"/>
      <c r="Y100" s="56"/>
      <c r="Z100" s="56"/>
      <c r="AA100" s="56">
        <v>1135.0902938874699</v>
      </c>
      <c r="AB100" s="56">
        <v>1165.8143457031699</v>
      </c>
      <c r="AC100" s="56">
        <v>1109.04872230469</v>
      </c>
      <c r="AD100" s="56">
        <v>1191.87226512181</v>
      </c>
      <c r="AE100" s="56">
        <v>1170.9159770620499</v>
      </c>
      <c r="AF100" s="56">
        <v>1201.6177612050201</v>
      </c>
      <c r="AG100" s="56">
        <f t="shared" si="21"/>
        <v>1162.3932275473683</v>
      </c>
      <c r="AH100" s="56">
        <f t="shared" si="22"/>
        <v>-27.302933659898372</v>
      </c>
      <c r="AI100" s="56">
        <f t="shared" si="23"/>
        <v>3.4211181558016506</v>
      </c>
      <c r="AJ100" s="56">
        <f t="shared" si="24"/>
        <v>-53.344505242678224</v>
      </c>
      <c r="AK100" s="56">
        <f t="shared" si="25"/>
        <v>29.479037574441691</v>
      </c>
      <c r="AL100" s="56">
        <f t="shared" si="26"/>
        <v>8.5227495146816636</v>
      </c>
      <c r="AM100" s="56">
        <f t="shared" si="27"/>
        <v>39.224533657651818</v>
      </c>
    </row>
    <row r="101" spans="1:39" x14ac:dyDescent="0.3">
      <c r="A101" s="96">
        <v>1</v>
      </c>
      <c r="B101" s="56">
        <v>30.623933251845202</v>
      </c>
      <c r="C101" s="56">
        <v>31.938297761828402</v>
      </c>
      <c r="D101" s="56">
        <v>18.985137342987102</v>
      </c>
      <c r="E101" s="56">
        <v>11.4954113765566</v>
      </c>
      <c r="F101" s="56">
        <v>11.1429166858369</v>
      </c>
      <c r="G101" s="56">
        <v>16.662420470363301</v>
      </c>
      <c r="H101" s="56">
        <f t="shared" si="14"/>
        <v>20.14135281490292</v>
      </c>
      <c r="I101" s="56">
        <f t="shared" si="15"/>
        <v>10.482580436942282</v>
      </c>
      <c r="J101" s="56">
        <f t="shared" si="16"/>
        <v>11.796944946925482</v>
      </c>
      <c r="K101" s="56">
        <f t="shared" si="17"/>
        <v>-1.156215471915818</v>
      </c>
      <c r="L101" s="56">
        <f t="shared" si="18"/>
        <v>-8.6459414383463198</v>
      </c>
      <c r="M101" s="56">
        <f t="shared" si="19"/>
        <v>-8.99843612906602</v>
      </c>
      <c r="N101" s="56">
        <f t="shared" si="20"/>
        <v>-3.4789323445396185</v>
      </c>
      <c r="O101" s="56"/>
      <c r="P101" s="56"/>
      <c r="Q101" s="56"/>
      <c r="R101" s="56"/>
      <c r="S101" s="56"/>
      <c r="T101" s="56"/>
      <c r="U101" s="56"/>
      <c r="V101" s="56"/>
      <c r="W101" s="56"/>
      <c r="X101" s="56"/>
      <c r="Y101" s="56"/>
      <c r="Z101" s="56"/>
      <c r="AA101" s="56">
        <v>1135.0902938874699</v>
      </c>
      <c r="AB101" s="56">
        <v>1165.8143457031699</v>
      </c>
      <c r="AC101" s="56">
        <v>1109.04872230469</v>
      </c>
      <c r="AD101" s="56">
        <v>1191.87226512181</v>
      </c>
      <c r="AE101" s="56">
        <v>1170.9159770620499</v>
      </c>
      <c r="AF101" s="56">
        <v>1201.6177612050201</v>
      </c>
      <c r="AG101" s="56">
        <f t="shared" si="21"/>
        <v>1162.3932275473683</v>
      </c>
      <c r="AH101" s="56">
        <f t="shared" si="22"/>
        <v>-27.302933659898372</v>
      </c>
      <c r="AI101" s="56">
        <f t="shared" si="23"/>
        <v>3.4211181558016506</v>
      </c>
      <c r="AJ101" s="56">
        <f t="shared" si="24"/>
        <v>-53.344505242678224</v>
      </c>
      <c r="AK101" s="56">
        <f t="shared" si="25"/>
        <v>29.479037574441691</v>
      </c>
      <c r="AL101" s="56">
        <f t="shared" si="26"/>
        <v>8.5227495146816636</v>
      </c>
      <c r="AM101" s="56">
        <f t="shared" si="27"/>
        <v>39.224533657651818</v>
      </c>
    </row>
    <row r="102" spans="1:39" x14ac:dyDescent="0.3">
      <c r="A102" s="96">
        <v>1.0009999999999999</v>
      </c>
    </row>
    <row r="103" spans="1:39" x14ac:dyDescent="0.3">
      <c r="G103" s="35" t="s">
        <v>180</v>
      </c>
      <c r="H103" s="58">
        <f>AVERAGE(H2:H101)</f>
        <v>14.543227750887386</v>
      </c>
      <c r="AG103" s="58">
        <f>AVERAGE(AG2:AG101)</f>
        <v>1128.2109215605069</v>
      </c>
    </row>
    <row r="104" spans="1:39" x14ac:dyDescent="0.3">
      <c r="G104" s="35" t="s">
        <v>181</v>
      </c>
      <c r="H104" s="58">
        <f>STDEV(H2:H101)</f>
        <v>5.4875610901762739</v>
      </c>
      <c r="AG104" s="58">
        <f>STDEV(AG2:AG101)</f>
        <v>94.903320945540315</v>
      </c>
    </row>
    <row r="105" spans="1:39" x14ac:dyDescent="0.3">
      <c r="G105" s="35" t="s">
        <v>182</v>
      </c>
      <c r="H105" s="58">
        <f>H103-1.96*H104</f>
        <v>3.78760801414189</v>
      </c>
      <c r="AG105" s="58">
        <f>AG103-1.96*AG104</f>
        <v>942.20041250724785</v>
      </c>
    </row>
    <row r="106" spans="1:39" x14ac:dyDescent="0.3">
      <c r="G106" s="35" t="s">
        <v>183</v>
      </c>
      <c r="H106" s="58">
        <f>H103+1.96*H104</f>
        <v>25.298847487632884</v>
      </c>
      <c r="AG106" s="58">
        <f>AG103+1.96*AG104</f>
        <v>1314.221430613766</v>
      </c>
    </row>
  </sheetData>
  <pageMargins left="0.7" right="0.7" top="0.75" bottom="0.75" header="0.3" footer="0.3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EFA64-3BE5-43E7-825C-662C53BBDB17}">
  <dimension ref="A1:AR106"/>
  <sheetViews>
    <sheetView topLeftCell="G1" zoomScale="70" zoomScaleNormal="70" workbookViewId="0">
      <selection activeCell="X1" sqref="X1:AG101"/>
    </sheetView>
  </sheetViews>
  <sheetFormatPr defaultRowHeight="14.4" x14ac:dyDescent="0.3"/>
  <cols>
    <col min="12" max="12" width="17.5546875" bestFit="1" customWidth="1"/>
    <col min="30" max="30" width="17.5546875" bestFit="1" customWidth="1"/>
  </cols>
  <sheetData>
    <row r="1" spans="1:44" x14ac:dyDescent="0.3">
      <c r="A1" t="s">
        <v>178</v>
      </c>
      <c r="B1" s="56" t="s">
        <v>94</v>
      </c>
      <c r="C1" s="56" t="s">
        <v>95</v>
      </c>
      <c r="D1" s="56" t="s">
        <v>96</v>
      </c>
      <c r="E1" s="56" t="s">
        <v>109</v>
      </c>
      <c r="F1" s="56" t="s">
        <v>110</v>
      </c>
      <c r="G1" s="56" t="s">
        <v>111</v>
      </c>
      <c r="H1" s="56" t="s">
        <v>112</v>
      </c>
      <c r="I1" s="56" t="s">
        <v>113</v>
      </c>
      <c r="J1" s="56" t="s">
        <v>114</v>
      </c>
      <c r="K1" s="56" t="s">
        <v>115</v>
      </c>
      <c r="L1" s="56" t="s">
        <v>191</v>
      </c>
      <c r="M1" s="56" t="s">
        <v>193</v>
      </c>
      <c r="N1" s="56" t="s">
        <v>194</v>
      </c>
      <c r="O1" s="56" t="s">
        <v>195</v>
      </c>
      <c r="P1" s="56" t="s">
        <v>196</v>
      </c>
      <c r="Q1" s="56" t="s">
        <v>197</v>
      </c>
      <c r="R1" s="56" t="s">
        <v>198</v>
      </c>
      <c r="S1" s="56" t="s">
        <v>199</v>
      </c>
      <c r="T1" s="56" t="s">
        <v>200</v>
      </c>
      <c r="U1" s="56" t="s">
        <v>201</v>
      </c>
      <c r="V1" s="56" t="s">
        <v>202</v>
      </c>
      <c r="W1" s="56"/>
      <c r="X1" s="56" t="s">
        <v>94</v>
      </c>
      <c r="Y1" s="56" t="s">
        <v>95</v>
      </c>
      <c r="Z1" s="56" t="s">
        <v>96</v>
      </c>
      <c r="AA1" s="56" t="s">
        <v>109</v>
      </c>
      <c r="AB1" s="56" t="s">
        <v>110</v>
      </c>
      <c r="AC1" s="56" t="s">
        <v>111</v>
      </c>
      <c r="AD1" s="56" t="s">
        <v>112</v>
      </c>
      <c r="AE1" s="56" t="s">
        <v>113</v>
      </c>
      <c r="AF1" s="56" t="s">
        <v>114</v>
      </c>
      <c r="AG1" s="56" t="s">
        <v>115</v>
      </c>
      <c r="AH1" s="56" t="s">
        <v>192</v>
      </c>
      <c r="AI1" s="56" t="s">
        <v>193</v>
      </c>
      <c r="AJ1" s="56" t="s">
        <v>194</v>
      </c>
      <c r="AK1" s="56" t="s">
        <v>195</v>
      </c>
      <c r="AL1" s="56" t="s">
        <v>196</v>
      </c>
      <c r="AM1" s="56" t="s">
        <v>197</v>
      </c>
      <c r="AN1" s="56" t="s">
        <v>198</v>
      </c>
      <c r="AO1" s="56" t="s">
        <v>199</v>
      </c>
      <c r="AP1" s="56" t="s">
        <v>200</v>
      </c>
      <c r="AQ1" s="56" t="s">
        <v>201</v>
      </c>
      <c r="AR1" s="56" t="s">
        <v>202</v>
      </c>
    </row>
    <row r="2" spans="1:44" x14ac:dyDescent="0.3">
      <c r="A2" s="96">
        <v>0</v>
      </c>
      <c r="B2" s="56">
        <v>15.3524925624774</v>
      </c>
      <c r="C2" s="56">
        <v>28.598524095702501</v>
      </c>
      <c r="D2" s="56">
        <v>23.131156545535202</v>
      </c>
      <c r="E2" s="56">
        <v>21.004429660416601</v>
      </c>
      <c r="F2" s="56">
        <v>14.104555625202099</v>
      </c>
      <c r="G2" s="56">
        <v>17.3745590389758</v>
      </c>
      <c r="H2" s="56">
        <v>13.488609257887999</v>
      </c>
      <c r="I2" s="56">
        <v>15.724343907101201</v>
      </c>
      <c r="J2" s="56">
        <v>14.074013163623</v>
      </c>
      <c r="K2" s="56">
        <v>21.681358536436999</v>
      </c>
      <c r="L2" s="56">
        <f>AVERAGE(B2:G2)</f>
        <v>19.927619588051602</v>
      </c>
      <c r="M2" s="56">
        <f>B2-L2</f>
        <v>-4.5751270255742025</v>
      </c>
      <c r="N2" s="56">
        <f>C2-L2</f>
        <v>8.6709045076508993</v>
      </c>
      <c r="O2" s="56">
        <f>D2-L2</f>
        <v>3.2035369574835997</v>
      </c>
      <c r="P2" s="56">
        <f>E2-L2</f>
        <v>1.0768100723649994</v>
      </c>
      <c r="Q2" s="56">
        <f>F2-L2</f>
        <v>-5.8230639628495027</v>
      </c>
      <c r="R2" s="56">
        <f>G2-L2</f>
        <v>-2.553060549075802</v>
      </c>
      <c r="S2" s="56">
        <f>H2-L2</f>
        <v>-6.4390103301636028</v>
      </c>
      <c r="T2" s="56">
        <f>I2-L2</f>
        <v>-4.2032756809504015</v>
      </c>
      <c r="U2" s="56">
        <f>J2-L2</f>
        <v>-5.8536064244286017</v>
      </c>
      <c r="V2" s="56">
        <f>K2-L2</f>
        <v>1.7537389483853971</v>
      </c>
      <c r="W2" s="56"/>
      <c r="X2" s="56">
        <v>1014.74745710171</v>
      </c>
      <c r="Y2" s="56">
        <v>1056.38540557024</v>
      </c>
      <c r="Z2" s="56">
        <v>1075.73947599243</v>
      </c>
      <c r="AA2" s="56">
        <v>1068.36070164548</v>
      </c>
      <c r="AB2" s="56">
        <v>1043.6876126259001</v>
      </c>
      <c r="AC2" s="56">
        <v>1049.5332209624701</v>
      </c>
      <c r="AD2" s="56">
        <v>1044.40619658949</v>
      </c>
      <c r="AE2" s="56">
        <v>1024.69099978129</v>
      </c>
      <c r="AF2" s="56">
        <v>1032.6655162049601</v>
      </c>
      <c r="AG2" s="56">
        <v>1075.9898291940799</v>
      </c>
      <c r="AH2" s="56">
        <f>AVERAGE(X2:AC2)</f>
        <v>1051.4089789830384</v>
      </c>
      <c r="AI2" s="56">
        <f>X2-AH2</f>
        <v>-36.66152188132844</v>
      </c>
      <c r="AJ2" s="56">
        <f>Y2-AH2</f>
        <v>4.9764265872015585</v>
      </c>
      <c r="AK2" s="56">
        <f>Z2-AH2</f>
        <v>24.330497009391593</v>
      </c>
      <c r="AL2" s="56">
        <f>AA2-AH2</f>
        <v>16.951722662441625</v>
      </c>
      <c r="AM2" s="56">
        <f>AB2-AH2</f>
        <v>-7.7213663571383222</v>
      </c>
      <c r="AN2" s="56">
        <f>AC2-AH2</f>
        <v>-1.8757580205683553</v>
      </c>
      <c r="AO2" s="56">
        <f>AD2-AH2</f>
        <v>-7.0027823935483866</v>
      </c>
      <c r="AP2" s="56">
        <f>AE2-AH2</f>
        <v>-26.717979201748449</v>
      </c>
      <c r="AQ2" s="56">
        <f>AF2-AH2</f>
        <v>-18.74346277807831</v>
      </c>
      <c r="AR2" s="56">
        <f>AG2-AH2</f>
        <v>24.580850211041479</v>
      </c>
    </row>
    <row r="3" spans="1:44" x14ac:dyDescent="0.3">
      <c r="A3" s="96">
        <v>1.01010101010101E-2</v>
      </c>
      <c r="B3" s="56">
        <v>15.3524925624774</v>
      </c>
      <c r="C3" s="56">
        <v>28.598524095702501</v>
      </c>
      <c r="D3" s="56">
        <v>23.131156545535202</v>
      </c>
      <c r="E3" s="56">
        <v>21.004429660416601</v>
      </c>
      <c r="F3" s="56">
        <v>14.104555625202099</v>
      </c>
      <c r="G3" s="56">
        <v>17.3745590389758</v>
      </c>
      <c r="H3" s="56">
        <v>13.488609257887999</v>
      </c>
      <c r="I3" s="56">
        <v>15.724343907101201</v>
      </c>
      <c r="J3" s="56">
        <v>14.074013163623</v>
      </c>
      <c r="K3" s="56">
        <v>21.681358536436999</v>
      </c>
      <c r="L3" s="56">
        <f t="shared" ref="L3:L66" si="0">AVERAGE(B3:G3)</f>
        <v>19.927619588051602</v>
      </c>
      <c r="M3" s="56">
        <f t="shared" ref="M3:M66" si="1">B3-L3</f>
        <v>-4.5751270255742025</v>
      </c>
      <c r="N3" s="56">
        <f t="shared" ref="N3:N66" si="2">C3-L3</f>
        <v>8.6709045076508993</v>
      </c>
      <c r="O3" s="56">
        <f t="shared" ref="O3:O66" si="3">D3-L3</f>
        <v>3.2035369574835997</v>
      </c>
      <c r="P3" s="56">
        <f t="shared" ref="P3:P66" si="4">E3-L3</f>
        <v>1.0768100723649994</v>
      </c>
      <c r="Q3" s="56">
        <f t="shared" ref="Q3:Q66" si="5">F3-L3</f>
        <v>-5.8230639628495027</v>
      </c>
      <c r="R3" s="56">
        <f t="shared" ref="R3:R66" si="6">G3-L3</f>
        <v>-2.553060549075802</v>
      </c>
      <c r="S3" s="56">
        <f t="shared" ref="S3:S66" si="7">H3-L3</f>
        <v>-6.4390103301636028</v>
      </c>
      <c r="T3" s="56">
        <f t="shared" ref="T3:T66" si="8">I3-L3</f>
        <v>-4.2032756809504015</v>
      </c>
      <c r="U3" s="56">
        <f t="shared" ref="U3:U66" si="9">J3-L3</f>
        <v>-5.8536064244286017</v>
      </c>
      <c r="V3" s="56">
        <f t="shared" ref="V3:V66" si="10">K3-L3</f>
        <v>1.7537389483853971</v>
      </c>
      <c r="W3" s="56"/>
      <c r="X3" s="56">
        <v>1014.74745710171</v>
      </c>
      <c r="Y3" s="56">
        <v>1056.38540557024</v>
      </c>
      <c r="Z3" s="56">
        <v>1075.73947599243</v>
      </c>
      <c r="AA3" s="56">
        <v>1068.36070164548</v>
      </c>
      <c r="AB3" s="56">
        <v>1043.6876126259001</v>
      </c>
      <c r="AC3" s="56">
        <v>1049.5332209624701</v>
      </c>
      <c r="AD3" s="56">
        <v>1044.40619658949</v>
      </c>
      <c r="AE3" s="56">
        <v>1024.69099978129</v>
      </c>
      <c r="AF3" s="56">
        <v>1032.6655162049601</v>
      </c>
      <c r="AG3" s="56">
        <v>1075.9898291940799</v>
      </c>
      <c r="AH3" s="56">
        <f t="shared" ref="AH3:AH66" si="11">AVERAGE(X3:AC3)</f>
        <v>1051.4089789830384</v>
      </c>
      <c r="AI3" s="56">
        <f t="shared" ref="AI3:AI66" si="12">X3-AH3</f>
        <v>-36.66152188132844</v>
      </c>
      <c r="AJ3" s="56">
        <f t="shared" ref="AJ3:AJ66" si="13">Y3-AH3</f>
        <v>4.9764265872015585</v>
      </c>
      <c r="AK3" s="56">
        <f t="shared" ref="AK3:AK66" si="14">Z3-AH3</f>
        <v>24.330497009391593</v>
      </c>
      <c r="AL3" s="56">
        <f t="shared" ref="AL3:AL66" si="15">AA3-AH3</f>
        <v>16.951722662441625</v>
      </c>
      <c r="AM3" s="56">
        <f t="shared" ref="AM3:AM66" si="16">AB3-AH3</f>
        <v>-7.7213663571383222</v>
      </c>
      <c r="AN3" s="56">
        <f t="shared" ref="AN3:AN66" si="17">AC3-AH3</f>
        <v>-1.8757580205683553</v>
      </c>
      <c r="AO3" s="56">
        <f t="shared" ref="AO3:AO66" si="18">AD3-AH3</f>
        <v>-7.0027823935483866</v>
      </c>
      <c r="AP3" s="56">
        <f t="shared" ref="AP3:AP66" si="19">AE3-AH3</f>
        <v>-26.717979201748449</v>
      </c>
      <c r="AQ3" s="56">
        <f t="shared" ref="AQ3:AQ66" si="20">AF3-AH3</f>
        <v>-18.74346277807831</v>
      </c>
      <c r="AR3" s="56">
        <f t="shared" ref="AR3:AR66" si="21">AG3-AH3</f>
        <v>24.580850211041479</v>
      </c>
    </row>
    <row r="4" spans="1:44" x14ac:dyDescent="0.3">
      <c r="A4" s="96">
        <v>2.02020202020202E-2</v>
      </c>
      <c r="B4" s="56">
        <v>7.2809639017742498</v>
      </c>
      <c r="C4" s="56">
        <v>13.045412947807</v>
      </c>
      <c r="D4" s="56">
        <v>15.110880803967101</v>
      </c>
      <c r="E4" s="56">
        <v>9.2760348396921</v>
      </c>
      <c r="F4" s="56">
        <v>10.120989351936</v>
      </c>
      <c r="G4" s="56">
        <v>9.3386294768778892</v>
      </c>
      <c r="H4" s="56">
        <v>9.5390054302384097</v>
      </c>
      <c r="I4" s="56">
        <v>12.1150402544356</v>
      </c>
      <c r="J4" s="56">
        <v>8.3522315520689894</v>
      </c>
      <c r="K4" s="56">
        <v>11.4378114662683</v>
      </c>
      <c r="L4" s="56">
        <f t="shared" si="0"/>
        <v>10.695485220342389</v>
      </c>
      <c r="M4" s="56">
        <f t="shared" si="1"/>
        <v>-3.4145213185681396</v>
      </c>
      <c r="N4" s="56">
        <f t="shared" si="2"/>
        <v>2.3499277274646104</v>
      </c>
      <c r="O4" s="56">
        <f t="shared" si="3"/>
        <v>4.4153955836247114</v>
      </c>
      <c r="P4" s="56">
        <f t="shared" si="4"/>
        <v>-1.4194503806502894</v>
      </c>
      <c r="Q4" s="56">
        <f t="shared" si="5"/>
        <v>-0.57449586840638922</v>
      </c>
      <c r="R4" s="56">
        <f t="shared" si="6"/>
        <v>-1.3568557434645001</v>
      </c>
      <c r="S4" s="56">
        <f t="shared" si="7"/>
        <v>-1.1564797901039796</v>
      </c>
      <c r="T4" s="56">
        <f t="shared" si="8"/>
        <v>1.4195550340932108</v>
      </c>
      <c r="U4" s="56">
        <f t="shared" si="9"/>
        <v>-2.3432536682734</v>
      </c>
      <c r="V4" s="56">
        <f t="shared" si="10"/>
        <v>0.74232624592591101</v>
      </c>
      <c r="W4" s="56"/>
      <c r="X4" s="56">
        <v>1026.3769127246101</v>
      </c>
      <c r="Y4" s="56">
        <v>1068.72063149414</v>
      </c>
      <c r="Z4" s="56">
        <v>1100.9471326942601</v>
      </c>
      <c r="AA4" s="56">
        <v>1111.35037927299</v>
      </c>
      <c r="AB4" s="56">
        <v>1081.6445718719899</v>
      </c>
      <c r="AC4" s="56">
        <v>1067.2450125021901</v>
      </c>
      <c r="AD4" s="56">
        <v>1074.10502267483</v>
      </c>
      <c r="AE4" s="56">
        <v>1041.39312520459</v>
      </c>
      <c r="AF4" s="56">
        <v>1063.2181959346401</v>
      </c>
      <c r="AG4" s="56">
        <v>1098.4103218600901</v>
      </c>
      <c r="AH4" s="56">
        <f t="shared" si="11"/>
        <v>1076.0474400933633</v>
      </c>
      <c r="AI4" s="56">
        <f t="shared" si="12"/>
        <v>-49.670527368753255</v>
      </c>
      <c r="AJ4" s="56">
        <f t="shared" si="13"/>
        <v>-7.3268085992233409</v>
      </c>
      <c r="AK4" s="56">
        <f t="shared" si="14"/>
        <v>24.899692600896742</v>
      </c>
      <c r="AL4" s="56">
        <f t="shared" si="15"/>
        <v>35.302939179626719</v>
      </c>
      <c r="AM4" s="56">
        <f t="shared" si="16"/>
        <v>5.5971317786265899</v>
      </c>
      <c r="AN4" s="56">
        <f t="shared" si="17"/>
        <v>-8.8024275911732275</v>
      </c>
      <c r="AO4" s="56">
        <f t="shared" si="18"/>
        <v>-1.9424174185332959</v>
      </c>
      <c r="AP4" s="56">
        <f t="shared" si="19"/>
        <v>-34.654314888773342</v>
      </c>
      <c r="AQ4" s="56">
        <f t="shared" si="20"/>
        <v>-12.829244158723213</v>
      </c>
      <c r="AR4" s="56">
        <f t="shared" si="21"/>
        <v>22.362881766726787</v>
      </c>
    </row>
    <row r="5" spans="1:44" x14ac:dyDescent="0.3">
      <c r="A5" s="96">
        <v>3.03030303030303E-2</v>
      </c>
      <c r="B5" s="56">
        <v>10.185345367596</v>
      </c>
      <c r="C5" s="56">
        <v>12.155747384749899</v>
      </c>
      <c r="D5" s="56">
        <v>13.2170330415123</v>
      </c>
      <c r="E5" s="56">
        <v>11.478309986440401</v>
      </c>
      <c r="F5" s="56">
        <v>11.0889678907859</v>
      </c>
      <c r="G5" s="56">
        <v>11.050865746354701</v>
      </c>
      <c r="H5" s="56">
        <v>10.783562663142</v>
      </c>
      <c r="I5" s="56">
        <v>12.692133389080301</v>
      </c>
      <c r="J5" s="56">
        <v>8.6628834945162794</v>
      </c>
      <c r="K5" s="56">
        <v>11.0410200080306</v>
      </c>
      <c r="L5" s="56">
        <f t="shared" si="0"/>
        <v>11.529378236239866</v>
      </c>
      <c r="M5" s="56">
        <f t="shared" si="1"/>
        <v>-1.3440328686438665</v>
      </c>
      <c r="N5" s="56">
        <f t="shared" si="2"/>
        <v>0.62636914851003311</v>
      </c>
      <c r="O5" s="56">
        <f t="shared" si="3"/>
        <v>1.6876548052724338</v>
      </c>
      <c r="P5" s="56">
        <f t="shared" si="4"/>
        <v>-5.1068249799465448E-2</v>
      </c>
      <c r="Q5" s="56">
        <f t="shared" si="5"/>
        <v>-0.44041034545396585</v>
      </c>
      <c r="R5" s="56">
        <f t="shared" si="6"/>
        <v>-0.47851248988516559</v>
      </c>
      <c r="S5" s="56">
        <f t="shared" si="7"/>
        <v>-0.74581557309786639</v>
      </c>
      <c r="T5" s="56">
        <f t="shared" si="8"/>
        <v>1.1627551528404343</v>
      </c>
      <c r="U5" s="56">
        <f t="shared" si="9"/>
        <v>-2.8664947417235869</v>
      </c>
      <c r="V5" s="56">
        <f t="shared" si="10"/>
        <v>-0.48835822820926644</v>
      </c>
      <c r="W5" s="56"/>
      <c r="X5" s="56">
        <v>1013.24724705089</v>
      </c>
      <c r="Y5" s="56">
        <v>1088.7889495423501</v>
      </c>
      <c r="Z5" s="56">
        <v>1108.89411816502</v>
      </c>
      <c r="AA5" s="56">
        <v>1120.6231923421401</v>
      </c>
      <c r="AB5" s="56">
        <v>1082.6931376103801</v>
      </c>
      <c r="AC5" s="56">
        <v>1063.36715992628</v>
      </c>
      <c r="AD5" s="56">
        <v>1075.89680033286</v>
      </c>
      <c r="AE5" s="56">
        <v>1034.9404767111801</v>
      </c>
      <c r="AF5" s="56">
        <v>1065.6775203172699</v>
      </c>
      <c r="AG5" s="56">
        <v>1099.7251046684601</v>
      </c>
      <c r="AH5" s="56">
        <f t="shared" si="11"/>
        <v>1079.6023007728434</v>
      </c>
      <c r="AI5" s="56">
        <f t="shared" si="12"/>
        <v>-66.355053721953368</v>
      </c>
      <c r="AJ5" s="56">
        <f t="shared" si="13"/>
        <v>9.1866487695067462</v>
      </c>
      <c r="AK5" s="56">
        <f t="shared" si="14"/>
        <v>29.291817392176654</v>
      </c>
      <c r="AL5" s="56">
        <f t="shared" si="15"/>
        <v>41.020891569296737</v>
      </c>
      <c r="AM5" s="56">
        <f t="shared" si="16"/>
        <v>3.090836837536699</v>
      </c>
      <c r="AN5" s="56">
        <f t="shared" si="17"/>
        <v>-16.235140846563354</v>
      </c>
      <c r="AO5" s="56">
        <f t="shared" si="18"/>
        <v>-3.7055004399833251</v>
      </c>
      <c r="AP5" s="56">
        <f t="shared" si="19"/>
        <v>-44.66182406166331</v>
      </c>
      <c r="AQ5" s="56">
        <f t="shared" si="20"/>
        <v>-13.924780455573455</v>
      </c>
      <c r="AR5" s="56">
        <f t="shared" si="21"/>
        <v>20.122803895616698</v>
      </c>
    </row>
    <row r="6" spans="1:44" x14ac:dyDescent="0.3">
      <c r="A6" s="96">
        <v>4.0404040404040401E-2</v>
      </c>
      <c r="B6" s="56">
        <v>8.6608185047303792</v>
      </c>
      <c r="C6" s="56">
        <v>9.1117255991063608</v>
      </c>
      <c r="D6" s="56">
        <v>10.717850474708101</v>
      </c>
      <c r="E6" s="56">
        <v>8.9688033268597405</v>
      </c>
      <c r="F6" s="56">
        <v>10.2516276792462</v>
      </c>
      <c r="G6" s="56">
        <v>9.8112522322330395</v>
      </c>
      <c r="H6" s="56">
        <v>10.072231303740701</v>
      </c>
      <c r="I6" s="56">
        <v>11.0494461960156</v>
      </c>
      <c r="J6" s="56">
        <v>8.1850728547837903</v>
      </c>
      <c r="K6" s="56">
        <v>10.4274784848786</v>
      </c>
      <c r="L6" s="56">
        <f t="shared" si="0"/>
        <v>9.5870129694806359</v>
      </c>
      <c r="M6" s="56">
        <f t="shared" si="1"/>
        <v>-0.92619446475025669</v>
      </c>
      <c r="N6" s="56">
        <f t="shared" si="2"/>
        <v>-0.47528737037427504</v>
      </c>
      <c r="O6" s="56">
        <f t="shared" si="3"/>
        <v>1.1308375052274648</v>
      </c>
      <c r="P6" s="56">
        <f t="shared" si="4"/>
        <v>-0.61820964262089539</v>
      </c>
      <c r="Q6" s="56">
        <f t="shared" si="5"/>
        <v>0.66461470976556392</v>
      </c>
      <c r="R6" s="56">
        <f t="shared" si="6"/>
        <v>0.22423926275240369</v>
      </c>
      <c r="S6" s="56">
        <f t="shared" si="7"/>
        <v>0.48521833426006467</v>
      </c>
      <c r="T6" s="56">
        <f t="shared" si="8"/>
        <v>1.462433226534964</v>
      </c>
      <c r="U6" s="56">
        <f t="shared" si="9"/>
        <v>-1.4019401146968455</v>
      </c>
      <c r="V6" s="56">
        <f t="shared" si="10"/>
        <v>0.84046551539796432</v>
      </c>
      <c r="W6" s="56"/>
      <c r="X6" s="56">
        <v>1003.05116682117</v>
      </c>
      <c r="Y6" s="56">
        <v>1094.26224866044</v>
      </c>
      <c r="Z6" s="56">
        <v>1113.3497680938101</v>
      </c>
      <c r="AA6" s="56">
        <v>1137.47172077806</v>
      </c>
      <c r="AB6" s="56">
        <v>1096.13160786924</v>
      </c>
      <c r="AC6" s="56">
        <v>1071.54204743575</v>
      </c>
      <c r="AD6" s="56">
        <v>1088.3341603598899</v>
      </c>
      <c r="AE6" s="56">
        <v>1041.5373841769201</v>
      </c>
      <c r="AF6" s="56">
        <v>1078.5908481634499</v>
      </c>
      <c r="AG6" s="56">
        <v>1108.51855812539</v>
      </c>
      <c r="AH6" s="56">
        <f t="shared" si="11"/>
        <v>1085.9680932764115</v>
      </c>
      <c r="AI6" s="56">
        <f t="shared" si="12"/>
        <v>-82.916926455241537</v>
      </c>
      <c r="AJ6" s="56">
        <f t="shared" si="13"/>
        <v>8.2941553840284996</v>
      </c>
      <c r="AK6" s="56">
        <f t="shared" si="14"/>
        <v>27.381674817398562</v>
      </c>
      <c r="AL6" s="56">
        <f t="shared" si="15"/>
        <v>51.503627501648452</v>
      </c>
      <c r="AM6" s="56">
        <f t="shared" si="16"/>
        <v>10.163514592828506</v>
      </c>
      <c r="AN6" s="56">
        <f t="shared" si="17"/>
        <v>-14.426045840661573</v>
      </c>
      <c r="AO6" s="56">
        <f t="shared" si="18"/>
        <v>2.3660670834783559</v>
      </c>
      <c r="AP6" s="56">
        <f t="shared" si="19"/>
        <v>-44.430709099491423</v>
      </c>
      <c r="AQ6" s="56">
        <f t="shared" si="20"/>
        <v>-7.3772451129616456</v>
      </c>
      <c r="AR6" s="56">
        <f t="shared" si="21"/>
        <v>22.550464848978436</v>
      </c>
    </row>
    <row r="7" spans="1:44" x14ac:dyDescent="0.3">
      <c r="A7" s="96">
        <v>5.0505050505050497E-2</v>
      </c>
      <c r="B7" s="56">
        <v>9.9336481641606191</v>
      </c>
      <c r="C7" s="56">
        <v>9.6064377865258397</v>
      </c>
      <c r="D7" s="56">
        <v>10.531453389427</v>
      </c>
      <c r="E7" s="56">
        <v>9.4718496667019707</v>
      </c>
      <c r="F7" s="56">
        <v>10.341421649345399</v>
      </c>
      <c r="G7" s="56">
        <v>10.0229603144629</v>
      </c>
      <c r="H7" s="56">
        <v>10.2864172539231</v>
      </c>
      <c r="I7" s="56">
        <v>10.8752782865105</v>
      </c>
      <c r="J7" s="56">
        <v>8.98283639021939</v>
      </c>
      <c r="K7" s="56">
        <v>10.9176049068491</v>
      </c>
      <c r="L7" s="56">
        <f t="shared" si="0"/>
        <v>9.984628495103955</v>
      </c>
      <c r="M7" s="56">
        <f t="shared" si="1"/>
        <v>-5.0980330943335872E-2</v>
      </c>
      <c r="N7" s="56">
        <f t="shared" si="2"/>
        <v>-0.37819070857811532</v>
      </c>
      <c r="O7" s="56">
        <f t="shared" si="3"/>
        <v>0.54682489432304493</v>
      </c>
      <c r="P7" s="56">
        <f t="shared" si="4"/>
        <v>-0.5127788284019843</v>
      </c>
      <c r="Q7" s="56">
        <f t="shared" si="5"/>
        <v>0.3567931542414442</v>
      </c>
      <c r="R7" s="56">
        <f t="shared" si="6"/>
        <v>3.8331819358944585E-2</v>
      </c>
      <c r="S7" s="56">
        <f t="shared" si="7"/>
        <v>0.30178875881914458</v>
      </c>
      <c r="T7" s="56">
        <f t="shared" si="8"/>
        <v>0.89064979140654543</v>
      </c>
      <c r="U7" s="56">
        <f t="shared" si="9"/>
        <v>-1.001792104884565</v>
      </c>
      <c r="V7" s="56">
        <f t="shared" si="10"/>
        <v>0.93297641174514467</v>
      </c>
      <c r="W7" s="56"/>
      <c r="X7" s="56">
        <v>1009.8046004965</v>
      </c>
      <c r="Y7" s="56">
        <v>1103.09729031538</v>
      </c>
      <c r="Z7" s="56">
        <v>1116.2146979873301</v>
      </c>
      <c r="AA7" s="56">
        <v>1146.1181040828201</v>
      </c>
      <c r="AB7" s="56">
        <v>1096.0828833748801</v>
      </c>
      <c r="AC7" s="56">
        <v>1074.2864233437999</v>
      </c>
      <c r="AD7" s="56">
        <v>1088.9195300813899</v>
      </c>
      <c r="AE7" s="56">
        <v>1041.8195781065599</v>
      </c>
      <c r="AF7" s="56">
        <v>1081.7917977402401</v>
      </c>
      <c r="AG7" s="56">
        <v>1110.11874052451</v>
      </c>
      <c r="AH7" s="56">
        <f t="shared" si="11"/>
        <v>1090.9339999334516</v>
      </c>
      <c r="AI7" s="56">
        <f t="shared" si="12"/>
        <v>-81.12939943695153</v>
      </c>
      <c r="AJ7" s="56">
        <f t="shared" si="13"/>
        <v>12.163290381928391</v>
      </c>
      <c r="AK7" s="56">
        <f t="shared" si="14"/>
        <v>25.280698053878496</v>
      </c>
      <c r="AL7" s="56">
        <f t="shared" si="15"/>
        <v>55.184104149368522</v>
      </c>
      <c r="AM7" s="56">
        <f t="shared" si="16"/>
        <v>5.148883441428552</v>
      </c>
      <c r="AN7" s="56">
        <f t="shared" si="17"/>
        <v>-16.647576589651635</v>
      </c>
      <c r="AO7" s="56">
        <f t="shared" si="18"/>
        <v>-2.0144698520616657</v>
      </c>
      <c r="AP7" s="56">
        <f t="shared" si="19"/>
        <v>-49.114421826891657</v>
      </c>
      <c r="AQ7" s="56">
        <f t="shared" si="20"/>
        <v>-9.1422021932114603</v>
      </c>
      <c r="AR7" s="56">
        <f t="shared" si="21"/>
        <v>19.184740591058471</v>
      </c>
    </row>
    <row r="8" spans="1:44" x14ac:dyDescent="0.3">
      <c r="A8" s="96">
        <v>6.0606060606060601E-2</v>
      </c>
      <c r="B8" s="56">
        <v>8.7990437188355806</v>
      </c>
      <c r="C8" s="56">
        <v>8.9173654438738197</v>
      </c>
      <c r="D8" s="56">
        <v>9.5720740066133807</v>
      </c>
      <c r="E8" s="56">
        <v>8.9784399806712401</v>
      </c>
      <c r="F8" s="56">
        <v>9.5198976604435508</v>
      </c>
      <c r="G8" s="56">
        <v>10.446662875945499</v>
      </c>
      <c r="H8" s="56">
        <v>10.258945627730499</v>
      </c>
      <c r="I8" s="56">
        <v>10.033522488239299</v>
      </c>
      <c r="J8" s="56">
        <v>8.5604113712483194</v>
      </c>
      <c r="K8" s="56">
        <v>10.971666406302599</v>
      </c>
      <c r="L8" s="56">
        <f t="shared" si="0"/>
        <v>9.3722472810638457</v>
      </c>
      <c r="M8" s="56">
        <f t="shared" si="1"/>
        <v>-0.57320356222826518</v>
      </c>
      <c r="N8" s="56">
        <f t="shared" si="2"/>
        <v>-0.45488183719002606</v>
      </c>
      <c r="O8" s="56">
        <f t="shared" si="3"/>
        <v>0.19982672554953496</v>
      </c>
      <c r="P8" s="56">
        <f t="shared" si="4"/>
        <v>-0.3938073003926057</v>
      </c>
      <c r="Q8" s="56">
        <f t="shared" si="5"/>
        <v>0.14765037937970504</v>
      </c>
      <c r="R8" s="56">
        <f t="shared" si="6"/>
        <v>1.0744155948816534</v>
      </c>
      <c r="S8" s="56">
        <f t="shared" si="7"/>
        <v>0.88669834666665359</v>
      </c>
      <c r="T8" s="56">
        <f t="shared" si="8"/>
        <v>0.66127520717545352</v>
      </c>
      <c r="U8" s="56">
        <f t="shared" si="9"/>
        <v>-0.81183590981552634</v>
      </c>
      <c r="V8" s="56">
        <f t="shared" si="10"/>
        <v>1.5994191252387537</v>
      </c>
      <c r="W8" s="56"/>
      <c r="X8" s="56">
        <v>1016.64065429652</v>
      </c>
      <c r="Y8" s="56">
        <v>1108.28115942875</v>
      </c>
      <c r="Z8" s="56">
        <v>1116.37242196545</v>
      </c>
      <c r="AA8" s="56">
        <v>1156.6128373051499</v>
      </c>
      <c r="AB8" s="56">
        <v>1101.4158358426</v>
      </c>
      <c r="AC8" s="56">
        <v>1081.1304887495401</v>
      </c>
      <c r="AD8" s="56">
        <v>1096.9719478331699</v>
      </c>
      <c r="AE8" s="56">
        <v>1047.25549354789</v>
      </c>
      <c r="AF8" s="56">
        <v>1090.6673176339</v>
      </c>
      <c r="AG8" s="56">
        <v>1115.1580249571</v>
      </c>
      <c r="AH8" s="56">
        <f t="shared" si="11"/>
        <v>1096.7422329313351</v>
      </c>
      <c r="AI8" s="56">
        <f t="shared" si="12"/>
        <v>-80.101578634815155</v>
      </c>
      <c r="AJ8" s="56">
        <f t="shared" si="13"/>
        <v>11.538926497414877</v>
      </c>
      <c r="AK8" s="56">
        <f t="shared" si="14"/>
        <v>19.630189034114892</v>
      </c>
      <c r="AL8" s="56">
        <f t="shared" si="15"/>
        <v>59.870604373814786</v>
      </c>
      <c r="AM8" s="56">
        <f t="shared" si="16"/>
        <v>4.6736029112648794</v>
      </c>
      <c r="AN8" s="56">
        <f t="shared" si="17"/>
        <v>-15.611744181795075</v>
      </c>
      <c r="AO8" s="56">
        <f t="shared" si="18"/>
        <v>0.22971490183476817</v>
      </c>
      <c r="AP8" s="56">
        <f t="shared" si="19"/>
        <v>-49.486739383445183</v>
      </c>
      <c r="AQ8" s="56">
        <f t="shared" si="20"/>
        <v>-6.0749152974351546</v>
      </c>
      <c r="AR8" s="56">
        <f t="shared" si="21"/>
        <v>18.415792025764858</v>
      </c>
    </row>
    <row r="9" spans="1:44" x14ac:dyDescent="0.3">
      <c r="A9" s="96">
        <v>7.0707070707070704E-2</v>
      </c>
      <c r="B9" s="56">
        <v>8.9492733623195502</v>
      </c>
      <c r="C9" s="56">
        <v>8.8004136837627804</v>
      </c>
      <c r="D9" s="56">
        <v>9.5380312049618201</v>
      </c>
      <c r="E9" s="56">
        <v>8.9040133685189602</v>
      </c>
      <c r="F9" s="56">
        <v>10.2270390885868</v>
      </c>
      <c r="G9" s="56">
        <v>10.463273916055501</v>
      </c>
      <c r="H9" s="56">
        <v>10.342756165513199</v>
      </c>
      <c r="I9" s="56">
        <v>10.491164138385599</v>
      </c>
      <c r="J9" s="56">
        <v>9.1535211865258592</v>
      </c>
      <c r="K9" s="56">
        <v>10.798898667224901</v>
      </c>
      <c r="L9" s="56">
        <f t="shared" si="0"/>
        <v>9.4803407707009004</v>
      </c>
      <c r="M9" s="56">
        <f t="shared" si="1"/>
        <v>-0.53106740838135025</v>
      </c>
      <c r="N9" s="56">
        <f t="shared" si="2"/>
        <v>-0.67992708693811998</v>
      </c>
      <c r="O9" s="56">
        <f t="shared" si="3"/>
        <v>5.7690434260919687E-2</v>
      </c>
      <c r="P9" s="56">
        <f t="shared" si="4"/>
        <v>-0.57632740218194023</v>
      </c>
      <c r="Q9" s="56">
        <f t="shared" si="5"/>
        <v>0.74669831788589924</v>
      </c>
      <c r="R9" s="56">
        <f t="shared" si="6"/>
        <v>0.98293314535460041</v>
      </c>
      <c r="S9" s="56">
        <f t="shared" si="7"/>
        <v>0.86241539481229879</v>
      </c>
      <c r="T9" s="56">
        <f t="shared" si="8"/>
        <v>1.0108233676846989</v>
      </c>
      <c r="U9" s="56">
        <f t="shared" si="9"/>
        <v>-0.3268195841750412</v>
      </c>
      <c r="V9" s="56">
        <f t="shared" si="10"/>
        <v>1.3185578965240001</v>
      </c>
      <c r="W9" s="56"/>
      <c r="X9" s="56">
        <v>1012.67467410096</v>
      </c>
      <c r="Y9" s="56">
        <v>1115.2519309874101</v>
      </c>
      <c r="Z9" s="56">
        <v>1117.2206699814899</v>
      </c>
      <c r="AA9" s="56">
        <v>1164.4288549175999</v>
      </c>
      <c r="AB9" s="56">
        <v>1105.1618172564899</v>
      </c>
      <c r="AC9" s="56">
        <v>1084.46739458047</v>
      </c>
      <c r="AD9" s="56">
        <v>1099.14293513594</v>
      </c>
      <c r="AE9" s="56">
        <v>1050.4944146790799</v>
      </c>
      <c r="AF9" s="56">
        <v>1093.4617142452701</v>
      </c>
      <c r="AG9" s="56">
        <v>1115.9826635079401</v>
      </c>
      <c r="AH9" s="56">
        <f t="shared" si="11"/>
        <v>1099.8675569707366</v>
      </c>
      <c r="AI9" s="56">
        <f t="shared" si="12"/>
        <v>-87.192882869776554</v>
      </c>
      <c r="AJ9" s="56">
        <f t="shared" si="13"/>
        <v>15.384374016673519</v>
      </c>
      <c r="AK9" s="56">
        <f t="shared" si="14"/>
        <v>17.353113010753304</v>
      </c>
      <c r="AL9" s="56">
        <f t="shared" si="15"/>
        <v>64.561297946863306</v>
      </c>
      <c r="AM9" s="56">
        <f t="shared" si="16"/>
        <v>5.2942602857533529</v>
      </c>
      <c r="AN9" s="56">
        <f t="shared" si="17"/>
        <v>-15.400162390266587</v>
      </c>
      <c r="AO9" s="56">
        <f t="shared" si="18"/>
        <v>-0.7246218347966078</v>
      </c>
      <c r="AP9" s="56">
        <f t="shared" si="19"/>
        <v>-49.373142291656677</v>
      </c>
      <c r="AQ9" s="56">
        <f t="shared" si="20"/>
        <v>-6.4058427254665276</v>
      </c>
      <c r="AR9" s="56">
        <f t="shared" si="21"/>
        <v>16.115106537203474</v>
      </c>
    </row>
    <row r="10" spans="1:44" x14ac:dyDescent="0.3">
      <c r="A10" s="96">
        <v>8.0808080808080801E-2</v>
      </c>
      <c r="B10" s="56">
        <v>9.5861862047260402</v>
      </c>
      <c r="C10" s="56">
        <v>8.4470582005170307</v>
      </c>
      <c r="D10" s="56">
        <v>9.5621360679041096</v>
      </c>
      <c r="E10" s="56">
        <v>10.0558363680684</v>
      </c>
      <c r="F10" s="56">
        <v>9.9767354329445208</v>
      </c>
      <c r="G10" s="56">
        <v>9.5771806208022099</v>
      </c>
      <c r="H10" s="56">
        <v>10.0570403603139</v>
      </c>
      <c r="I10" s="56">
        <v>11.2839395101345</v>
      </c>
      <c r="J10" s="56">
        <v>9.3491760839868103</v>
      </c>
      <c r="K10" s="56">
        <v>10.297864698826499</v>
      </c>
      <c r="L10" s="56">
        <f t="shared" si="0"/>
        <v>9.5341888158270525</v>
      </c>
      <c r="M10" s="56">
        <f t="shared" si="1"/>
        <v>5.1997388898987751E-2</v>
      </c>
      <c r="N10" s="56">
        <f t="shared" si="2"/>
        <v>-1.0871306153100218</v>
      </c>
      <c r="O10" s="56">
        <f t="shared" si="3"/>
        <v>2.7947252077057172E-2</v>
      </c>
      <c r="P10" s="56">
        <f t="shared" si="4"/>
        <v>0.52164755224134751</v>
      </c>
      <c r="Q10" s="56">
        <f t="shared" si="5"/>
        <v>0.44254661711746834</v>
      </c>
      <c r="R10" s="56">
        <f t="shared" si="6"/>
        <v>4.2991804975157422E-2</v>
      </c>
      <c r="S10" s="56">
        <f t="shared" si="7"/>
        <v>0.52285154448684779</v>
      </c>
      <c r="T10" s="56">
        <f t="shared" si="8"/>
        <v>1.7497506943074477</v>
      </c>
      <c r="U10" s="56">
        <f t="shared" si="9"/>
        <v>-0.18501273184024214</v>
      </c>
      <c r="V10" s="56">
        <f t="shared" si="10"/>
        <v>0.763675882999447</v>
      </c>
      <c r="W10" s="56"/>
      <c r="X10" s="56">
        <v>1008.9839268967</v>
      </c>
      <c r="Y10" s="56">
        <v>1121.76772509578</v>
      </c>
      <c r="Z10" s="56">
        <v>1119.4877469503101</v>
      </c>
      <c r="AA10" s="56">
        <v>1172.5267225807499</v>
      </c>
      <c r="AB10" s="56">
        <v>1110.42907948328</v>
      </c>
      <c r="AC10" s="56">
        <v>1087.4566265919</v>
      </c>
      <c r="AD10" s="56">
        <v>1102.0009992481</v>
      </c>
      <c r="AE10" s="56">
        <v>1056.35758774188</v>
      </c>
      <c r="AF10" s="56">
        <v>1094.01706427663</v>
      </c>
      <c r="AG10" s="56">
        <v>1116.9924737224101</v>
      </c>
      <c r="AH10" s="56">
        <f t="shared" si="11"/>
        <v>1103.4419712664533</v>
      </c>
      <c r="AI10" s="56">
        <f t="shared" si="12"/>
        <v>-94.458044369753225</v>
      </c>
      <c r="AJ10" s="56">
        <f t="shared" si="13"/>
        <v>18.325753829326686</v>
      </c>
      <c r="AK10" s="56">
        <f t="shared" si="14"/>
        <v>16.045775683856846</v>
      </c>
      <c r="AL10" s="56">
        <f t="shared" si="15"/>
        <v>69.084751314296682</v>
      </c>
      <c r="AM10" s="56">
        <f t="shared" si="16"/>
        <v>6.9871082168267549</v>
      </c>
      <c r="AN10" s="56">
        <f t="shared" si="17"/>
        <v>-15.985344674553289</v>
      </c>
      <c r="AO10" s="56">
        <f t="shared" si="18"/>
        <v>-1.44097201835325</v>
      </c>
      <c r="AP10" s="56">
        <f t="shared" si="19"/>
        <v>-47.084383524573241</v>
      </c>
      <c r="AQ10" s="56">
        <f t="shared" si="20"/>
        <v>-9.4249069898232847</v>
      </c>
      <c r="AR10" s="56">
        <f t="shared" si="21"/>
        <v>13.550502455956803</v>
      </c>
    </row>
    <row r="11" spans="1:44" x14ac:dyDescent="0.3">
      <c r="A11" s="96">
        <v>9.0909090909090898E-2</v>
      </c>
      <c r="B11" s="56">
        <v>9.9156884351982395</v>
      </c>
      <c r="C11" s="56">
        <v>8.9246800853598902</v>
      </c>
      <c r="D11" s="56">
        <v>9.3640714121897606</v>
      </c>
      <c r="E11" s="56">
        <v>9.9860723864883703</v>
      </c>
      <c r="F11" s="56">
        <v>10.0755803251354</v>
      </c>
      <c r="G11" s="56">
        <v>10.089046434274</v>
      </c>
      <c r="H11" s="56">
        <v>9.8259966741102396</v>
      </c>
      <c r="I11" s="56">
        <v>10.9371291187897</v>
      </c>
      <c r="J11" s="56">
        <v>9.1742184125625492</v>
      </c>
      <c r="K11" s="56">
        <v>10.397122806358899</v>
      </c>
      <c r="L11" s="56">
        <f t="shared" si="0"/>
        <v>9.72585651310761</v>
      </c>
      <c r="M11" s="56">
        <f t="shared" si="1"/>
        <v>0.18983192209062949</v>
      </c>
      <c r="N11" s="56">
        <f t="shared" si="2"/>
        <v>-0.8011764277477198</v>
      </c>
      <c r="O11" s="56">
        <f t="shared" si="3"/>
        <v>-0.36178510091784943</v>
      </c>
      <c r="P11" s="56">
        <f t="shared" si="4"/>
        <v>0.26021587338076024</v>
      </c>
      <c r="Q11" s="56">
        <f t="shared" si="5"/>
        <v>0.3497238120277899</v>
      </c>
      <c r="R11" s="56">
        <f t="shared" si="6"/>
        <v>0.3631899211663896</v>
      </c>
      <c r="S11" s="56">
        <f t="shared" si="7"/>
        <v>0.10014016100262957</v>
      </c>
      <c r="T11" s="56">
        <f t="shared" si="8"/>
        <v>1.2112726056820904</v>
      </c>
      <c r="U11" s="56">
        <f t="shared" si="9"/>
        <v>-0.55163810054506079</v>
      </c>
      <c r="V11" s="56">
        <f t="shared" si="10"/>
        <v>0.67126629325128917</v>
      </c>
      <c r="W11" s="56"/>
      <c r="X11" s="56">
        <v>1005.78501147216</v>
      </c>
      <c r="Y11" s="56">
        <v>1129.73823848292</v>
      </c>
      <c r="Z11" s="56">
        <v>1122.6871272051001</v>
      </c>
      <c r="AA11" s="56">
        <v>1174.6741204846001</v>
      </c>
      <c r="AB11" s="56">
        <v>1113.5425792973199</v>
      </c>
      <c r="AC11" s="56">
        <v>1087.9438623337401</v>
      </c>
      <c r="AD11" s="56">
        <v>1102.3521282142599</v>
      </c>
      <c r="AE11" s="56">
        <v>1059.15748134818</v>
      </c>
      <c r="AF11" s="56">
        <v>1094.45050439539</v>
      </c>
      <c r="AG11" s="56">
        <v>1116.61340746941</v>
      </c>
      <c r="AH11" s="56">
        <f t="shared" si="11"/>
        <v>1105.7284898793068</v>
      </c>
      <c r="AI11" s="56">
        <f t="shared" si="12"/>
        <v>-99.943478407146813</v>
      </c>
      <c r="AJ11" s="56">
        <f t="shared" si="13"/>
        <v>24.009748603613161</v>
      </c>
      <c r="AK11" s="56">
        <f t="shared" si="14"/>
        <v>16.958637325793234</v>
      </c>
      <c r="AL11" s="56">
        <f t="shared" si="15"/>
        <v>68.945630605293218</v>
      </c>
      <c r="AM11" s="56">
        <f t="shared" si="16"/>
        <v>7.8140894180130545</v>
      </c>
      <c r="AN11" s="56">
        <f t="shared" si="17"/>
        <v>-17.784627545566764</v>
      </c>
      <c r="AO11" s="56">
        <f t="shared" si="18"/>
        <v>-3.376361665046943</v>
      </c>
      <c r="AP11" s="56">
        <f t="shared" si="19"/>
        <v>-46.571008531126836</v>
      </c>
      <c r="AQ11" s="56">
        <f t="shared" si="20"/>
        <v>-11.277985483916837</v>
      </c>
      <c r="AR11" s="56">
        <f t="shared" si="21"/>
        <v>10.884917590103214</v>
      </c>
    </row>
    <row r="12" spans="1:44" x14ac:dyDescent="0.3">
      <c r="A12" s="96">
        <v>0.10101010101010099</v>
      </c>
      <c r="B12" s="56">
        <v>10.101978857657899</v>
      </c>
      <c r="C12" s="56">
        <v>9.5492107866183709</v>
      </c>
      <c r="D12" s="56">
        <v>9.34515254603979</v>
      </c>
      <c r="E12" s="56">
        <v>8.5132027576443008</v>
      </c>
      <c r="F12" s="56">
        <v>10.0387032906469</v>
      </c>
      <c r="G12" s="56">
        <v>9.1368554718619208</v>
      </c>
      <c r="H12" s="56">
        <v>9.8058976945479408</v>
      </c>
      <c r="I12" s="56">
        <v>10.7405746546888</v>
      </c>
      <c r="J12" s="56">
        <v>9.0994263510521005</v>
      </c>
      <c r="K12" s="56">
        <v>10.079545039335001</v>
      </c>
      <c r="L12" s="56">
        <f t="shared" si="0"/>
        <v>9.447517285078197</v>
      </c>
      <c r="M12" s="56">
        <f t="shared" si="1"/>
        <v>0.65446157257970228</v>
      </c>
      <c r="N12" s="56">
        <f t="shared" si="2"/>
        <v>0.10169350154017387</v>
      </c>
      <c r="O12" s="56">
        <f t="shared" si="3"/>
        <v>-0.10236473903840704</v>
      </c>
      <c r="P12" s="56">
        <f t="shared" si="4"/>
        <v>-0.9343145274338962</v>
      </c>
      <c r="Q12" s="56">
        <f t="shared" si="5"/>
        <v>0.59118600556870327</v>
      </c>
      <c r="R12" s="56">
        <f t="shared" si="6"/>
        <v>-0.31066181321627617</v>
      </c>
      <c r="S12" s="56">
        <f t="shared" si="7"/>
        <v>0.35838040946974381</v>
      </c>
      <c r="T12" s="56">
        <f t="shared" si="8"/>
        <v>1.2930573696106027</v>
      </c>
      <c r="U12" s="56">
        <f t="shared" si="9"/>
        <v>-0.34809093402609648</v>
      </c>
      <c r="V12" s="56">
        <f t="shared" si="10"/>
        <v>0.63202775425680358</v>
      </c>
      <c r="W12" s="56"/>
      <c r="X12" s="56">
        <v>1005.1750102767299</v>
      </c>
      <c r="Y12" s="56">
        <v>1134.42239592701</v>
      </c>
      <c r="Z12" s="56">
        <v>1126.01050388607</v>
      </c>
      <c r="AA12" s="56">
        <v>1175.2728362190701</v>
      </c>
      <c r="AB12" s="56">
        <v>1117.6926727319501</v>
      </c>
      <c r="AC12" s="56">
        <v>1089.84693935108</v>
      </c>
      <c r="AD12" s="56">
        <v>1105.57835076228</v>
      </c>
      <c r="AE12" s="56">
        <v>1062.5006314474099</v>
      </c>
      <c r="AF12" s="56">
        <v>1096.98296046511</v>
      </c>
      <c r="AG12" s="56">
        <v>1119.8870787973899</v>
      </c>
      <c r="AH12" s="56">
        <f t="shared" si="11"/>
        <v>1108.0700597319849</v>
      </c>
      <c r="AI12" s="56">
        <f t="shared" si="12"/>
        <v>-102.89504945525493</v>
      </c>
      <c r="AJ12" s="56">
        <f t="shared" si="13"/>
        <v>26.352336195025146</v>
      </c>
      <c r="AK12" s="56">
        <f t="shared" si="14"/>
        <v>17.940444154085071</v>
      </c>
      <c r="AL12" s="56">
        <f t="shared" si="15"/>
        <v>67.202776487085202</v>
      </c>
      <c r="AM12" s="56">
        <f t="shared" si="16"/>
        <v>9.622612999965213</v>
      </c>
      <c r="AN12" s="56">
        <f t="shared" si="17"/>
        <v>-18.223120380904902</v>
      </c>
      <c r="AO12" s="56">
        <f t="shared" si="18"/>
        <v>-2.4917089697048596</v>
      </c>
      <c r="AP12" s="56">
        <f t="shared" si="19"/>
        <v>-45.569428284574997</v>
      </c>
      <c r="AQ12" s="56">
        <f t="shared" si="20"/>
        <v>-11.08709926687493</v>
      </c>
      <c r="AR12" s="56">
        <f t="shared" si="21"/>
        <v>11.81701906540502</v>
      </c>
    </row>
    <row r="13" spans="1:44" x14ac:dyDescent="0.3">
      <c r="A13" s="96">
        <v>0.11111111111111099</v>
      </c>
      <c r="B13" s="56">
        <v>9.4239034665713497</v>
      </c>
      <c r="C13" s="56">
        <v>9.2094821891811094</v>
      </c>
      <c r="D13" s="56">
        <v>9.5539864950409505</v>
      </c>
      <c r="E13" s="56">
        <v>8.5644667602945201</v>
      </c>
      <c r="F13" s="56">
        <v>9.9939491207713704</v>
      </c>
      <c r="G13" s="56">
        <v>9.5328790133790697</v>
      </c>
      <c r="H13" s="56">
        <v>9.7842144956129697</v>
      </c>
      <c r="I13" s="56">
        <v>11.092486533941701</v>
      </c>
      <c r="J13" s="56">
        <v>9.0190977918113298</v>
      </c>
      <c r="K13" s="56">
        <v>10.107883726857001</v>
      </c>
      <c r="L13" s="56">
        <f t="shared" si="0"/>
        <v>9.3797778408730608</v>
      </c>
      <c r="M13" s="56">
        <f t="shared" si="1"/>
        <v>4.4125625698288928E-2</v>
      </c>
      <c r="N13" s="56">
        <f t="shared" si="2"/>
        <v>-0.17029565169195138</v>
      </c>
      <c r="O13" s="56">
        <f t="shared" si="3"/>
        <v>0.17420865416788978</v>
      </c>
      <c r="P13" s="56">
        <f t="shared" si="4"/>
        <v>-0.81531108057854063</v>
      </c>
      <c r="Q13" s="56">
        <f t="shared" si="5"/>
        <v>0.61417127989830966</v>
      </c>
      <c r="R13" s="56">
        <f t="shared" si="6"/>
        <v>0.15310117250600896</v>
      </c>
      <c r="S13" s="56">
        <f t="shared" si="7"/>
        <v>0.40443665473990897</v>
      </c>
      <c r="T13" s="56">
        <f t="shared" si="8"/>
        <v>1.7127086930686399</v>
      </c>
      <c r="U13" s="56">
        <f t="shared" si="9"/>
        <v>-0.36068004906173101</v>
      </c>
      <c r="V13" s="56">
        <f t="shared" si="10"/>
        <v>0.72810588598393977</v>
      </c>
      <c r="W13" s="56"/>
      <c r="X13" s="56">
        <v>1007.43539260768</v>
      </c>
      <c r="Y13" s="56">
        <v>1140.4834191927</v>
      </c>
      <c r="Z13" s="56">
        <v>1130.0990873102</v>
      </c>
      <c r="AA13" s="56">
        <v>1180.2816105862701</v>
      </c>
      <c r="AB13" s="56">
        <v>1121.4257706168401</v>
      </c>
      <c r="AC13" s="56">
        <v>1092.4084796304501</v>
      </c>
      <c r="AD13" s="56">
        <v>1108.6850574206201</v>
      </c>
      <c r="AE13" s="56">
        <v>1068.46596588527</v>
      </c>
      <c r="AF13" s="56">
        <v>1099.8178811088401</v>
      </c>
      <c r="AG13" s="56">
        <v>1122.4895017366</v>
      </c>
      <c r="AH13" s="56">
        <f t="shared" si="11"/>
        <v>1112.0222933240232</v>
      </c>
      <c r="AI13" s="56">
        <f t="shared" si="12"/>
        <v>-104.58690071634317</v>
      </c>
      <c r="AJ13" s="56">
        <f t="shared" si="13"/>
        <v>28.461125868676845</v>
      </c>
      <c r="AK13" s="56">
        <f t="shared" si="14"/>
        <v>18.076793986176881</v>
      </c>
      <c r="AL13" s="56">
        <f t="shared" si="15"/>
        <v>68.259317262246896</v>
      </c>
      <c r="AM13" s="56">
        <f t="shared" si="16"/>
        <v>9.4034772928168877</v>
      </c>
      <c r="AN13" s="56">
        <f t="shared" si="17"/>
        <v>-19.613813693573093</v>
      </c>
      <c r="AO13" s="56">
        <f t="shared" si="18"/>
        <v>-3.3372359034030978</v>
      </c>
      <c r="AP13" s="56">
        <f t="shared" si="19"/>
        <v>-43.556327438753215</v>
      </c>
      <c r="AQ13" s="56">
        <f t="shared" si="20"/>
        <v>-12.204412215183083</v>
      </c>
      <c r="AR13" s="56">
        <f t="shared" si="21"/>
        <v>10.467208412576838</v>
      </c>
    </row>
    <row r="14" spans="1:44" x14ac:dyDescent="0.3">
      <c r="A14" s="96">
        <v>0.12121212121212099</v>
      </c>
      <c r="B14" s="56">
        <v>8.8284021471654999</v>
      </c>
      <c r="C14" s="56">
        <v>8.9466609086122393</v>
      </c>
      <c r="D14" s="56">
        <v>10.091115807962799</v>
      </c>
      <c r="E14" s="56">
        <v>8.44294738722175</v>
      </c>
      <c r="F14" s="56">
        <v>9.7926672190410198</v>
      </c>
      <c r="G14" s="56">
        <v>9.24328722605933</v>
      </c>
      <c r="H14" s="56">
        <v>10.1807659287251</v>
      </c>
      <c r="I14" s="56">
        <v>11.28184219734</v>
      </c>
      <c r="J14" s="56">
        <v>9.0303776929611299</v>
      </c>
      <c r="K14" s="56">
        <v>9.88986277046555</v>
      </c>
      <c r="L14" s="56">
        <f t="shared" si="0"/>
        <v>9.2241801160104391</v>
      </c>
      <c r="M14" s="56">
        <f t="shared" si="1"/>
        <v>-0.39577796884493921</v>
      </c>
      <c r="N14" s="56">
        <f t="shared" si="2"/>
        <v>-0.2775192073981998</v>
      </c>
      <c r="O14" s="56">
        <f t="shared" si="3"/>
        <v>0.86693569195236009</v>
      </c>
      <c r="P14" s="56">
        <f t="shared" si="4"/>
        <v>-0.7812327287886891</v>
      </c>
      <c r="Q14" s="56">
        <f t="shared" si="5"/>
        <v>0.5684871030305807</v>
      </c>
      <c r="R14" s="56">
        <f t="shared" si="6"/>
        <v>1.9107110048890874E-2</v>
      </c>
      <c r="S14" s="56">
        <f t="shared" si="7"/>
        <v>0.95658581271466048</v>
      </c>
      <c r="T14" s="56">
        <f t="shared" si="8"/>
        <v>2.0576620813295605</v>
      </c>
      <c r="U14" s="56">
        <f t="shared" si="9"/>
        <v>-0.19380242304930917</v>
      </c>
      <c r="V14" s="56">
        <f t="shared" si="10"/>
        <v>0.66568265445511088</v>
      </c>
      <c r="W14" s="56"/>
      <c r="X14" s="56">
        <v>1009.36872023032</v>
      </c>
      <c r="Y14" s="56">
        <v>1145.78583458924</v>
      </c>
      <c r="Z14" s="56">
        <v>1133.31314319935</v>
      </c>
      <c r="AA14" s="56">
        <v>1187.0417855165499</v>
      </c>
      <c r="AB14" s="56">
        <v>1122.4107795848099</v>
      </c>
      <c r="AC14" s="56">
        <v>1094.59950372496</v>
      </c>
      <c r="AD14" s="56">
        <v>1114.5572538419301</v>
      </c>
      <c r="AE14" s="56">
        <v>1075.20415831334</v>
      </c>
      <c r="AF14" s="56">
        <v>1105.92835564804</v>
      </c>
      <c r="AG14" s="56">
        <v>1125.2234937676301</v>
      </c>
      <c r="AH14" s="56">
        <f t="shared" si="11"/>
        <v>1115.4199611408715</v>
      </c>
      <c r="AI14" s="56">
        <f t="shared" si="12"/>
        <v>-106.05124091055143</v>
      </c>
      <c r="AJ14" s="56">
        <f t="shared" si="13"/>
        <v>30.365873448368575</v>
      </c>
      <c r="AK14" s="56">
        <f t="shared" si="14"/>
        <v>17.893182058478487</v>
      </c>
      <c r="AL14" s="56">
        <f t="shared" si="15"/>
        <v>71.621824375678443</v>
      </c>
      <c r="AM14" s="56">
        <f t="shared" si="16"/>
        <v>6.9908184439384513</v>
      </c>
      <c r="AN14" s="56">
        <f t="shared" si="17"/>
        <v>-20.820457415911505</v>
      </c>
      <c r="AO14" s="56">
        <f t="shared" si="18"/>
        <v>-0.86270729894135911</v>
      </c>
      <c r="AP14" s="56">
        <f t="shared" si="19"/>
        <v>-40.215802827531434</v>
      </c>
      <c r="AQ14" s="56">
        <f t="shared" si="20"/>
        <v>-9.4916054928314679</v>
      </c>
      <c r="AR14" s="56">
        <f t="shared" si="21"/>
        <v>9.8035326267586242</v>
      </c>
    </row>
    <row r="15" spans="1:44" x14ac:dyDescent="0.3">
      <c r="A15" s="96">
        <v>0.13131313131313099</v>
      </c>
      <c r="B15" s="56">
        <v>8.7961491354784407</v>
      </c>
      <c r="C15" s="56">
        <v>8.4033255151617592</v>
      </c>
      <c r="D15" s="56">
        <v>10.356803879293601</v>
      </c>
      <c r="E15" s="56">
        <v>9.1456679799282199</v>
      </c>
      <c r="F15" s="56">
        <v>9.7031031423299599</v>
      </c>
      <c r="G15" s="56">
        <v>9.6689754165853703</v>
      </c>
      <c r="H15" s="56">
        <v>10.130783035701601</v>
      </c>
      <c r="I15" s="56">
        <v>11.763456216726</v>
      </c>
      <c r="J15" s="56">
        <v>9.2115898250144301</v>
      </c>
      <c r="K15" s="56">
        <v>9.8316917412275107</v>
      </c>
      <c r="L15" s="56">
        <f t="shared" si="0"/>
        <v>9.3456708447962242</v>
      </c>
      <c r="M15" s="56">
        <f t="shared" si="1"/>
        <v>-0.54952170931778355</v>
      </c>
      <c r="N15" s="56">
        <f t="shared" si="2"/>
        <v>-0.94234532963446505</v>
      </c>
      <c r="O15" s="56">
        <f t="shared" si="3"/>
        <v>1.0111330344973766</v>
      </c>
      <c r="P15" s="56">
        <f t="shared" si="4"/>
        <v>-0.20000286486800434</v>
      </c>
      <c r="Q15" s="56">
        <f t="shared" si="5"/>
        <v>0.35743229753373562</v>
      </c>
      <c r="R15" s="56">
        <f t="shared" si="6"/>
        <v>0.32330457178914607</v>
      </c>
      <c r="S15" s="56">
        <f t="shared" si="7"/>
        <v>0.78511219090537665</v>
      </c>
      <c r="T15" s="56">
        <f t="shared" si="8"/>
        <v>2.4177853719297762</v>
      </c>
      <c r="U15" s="56">
        <f t="shared" si="9"/>
        <v>-0.1340810197817941</v>
      </c>
      <c r="V15" s="56">
        <f t="shared" si="10"/>
        <v>0.48602089643128643</v>
      </c>
      <c r="W15" s="56"/>
      <c r="X15" s="56">
        <v>1009.81723525362</v>
      </c>
      <c r="Y15" s="56">
        <v>1150.2984314444</v>
      </c>
      <c r="Z15" s="56">
        <v>1134.9534854067699</v>
      </c>
      <c r="AA15" s="56">
        <v>1194.72207478619</v>
      </c>
      <c r="AB15" s="56">
        <v>1125.0323006797</v>
      </c>
      <c r="AC15" s="56">
        <v>1099.31719460306</v>
      </c>
      <c r="AD15" s="56">
        <v>1118.4345717900101</v>
      </c>
      <c r="AE15" s="56">
        <v>1082.59418173104</v>
      </c>
      <c r="AF15" s="56">
        <v>1112.77423974817</v>
      </c>
      <c r="AG15" s="56">
        <v>1130.6115410966599</v>
      </c>
      <c r="AH15" s="56">
        <f t="shared" si="11"/>
        <v>1119.0234536956234</v>
      </c>
      <c r="AI15" s="56">
        <f t="shared" si="12"/>
        <v>-109.20621844200343</v>
      </c>
      <c r="AJ15" s="56">
        <f t="shared" si="13"/>
        <v>31.274977748776564</v>
      </c>
      <c r="AK15" s="56">
        <f t="shared" si="14"/>
        <v>15.930031711146512</v>
      </c>
      <c r="AL15" s="56">
        <f t="shared" si="15"/>
        <v>75.698621090566576</v>
      </c>
      <c r="AM15" s="56">
        <f t="shared" si="16"/>
        <v>6.0088469840766265</v>
      </c>
      <c r="AN15" s="56">
        <f t="shared" si="17"/>
        <v>-19.706259092563414</v>
      </c>
      <c r="AO15" s="56">
        <f t="shared" si="18"/>
        <v>-0.58888190561333431</v>
      </c>
      <c r="AP15" s="56">
        <f t="shared" si="19"/>
        <v>-36.42927196458345</v>
      </c>
      <c r="AQ15" s="56">
        <f t="shared" si="20"/>
        <v>-6.249213947453427</v>
      </c>
      <c r="AR15" s="56">
        <f t="shared" si="21"/>
        <v>11.588087401036546</v>
      </c>
    </row>
    <row r="16" spans="1:44" x14ac:dyDescent="0.3">
      <c r="A16" s="96">
        <v>0.14141414141414099</v>
      </c>
      <c r="B16" s="56">
        <v>8.8391747697489809</v>
      </c>
      <c r="C16" s="56">
        <v>8.6473539589024195</v>
      </c>
      <c r="D16" s="56">
        <v>10.195745652834299</v>
      </c>
      <c r="E16" s="56">
        <v>8.64837249992115</v>
      </c>
      <c r="F16" s="56">
        <v>9.5837218863974005</v>
      </c>
      <c r="G16" s="56">
        <v>9.9540515433800891</v>
      </c>
      <c r="H16" s="56">
        <v>10.207068879648601</v>
      </c>
      <c r="I16" s="56">
        <v>11.772934199616</v>
      </c>
      <c r="J16" s="56">
        <v>9.4629149997104491</v>
      </c>
      <c r="K16" s="56">
        <v>9.82107832873319</v>
      </c>
      <c r="L16" s="56">
        <f t="shared" si="0"/>
        <v>9.311403385197389</v>
      </c>
      <c r="M16" s="56">
        <f t="shared" si="1"/>
        <v>-0.47222861544840811</v>
      </c>
      <c r="N16" s="56">
        <f t="shared" si="2"/>
        <v>-0.66404942629496944</v>
      </c>
      <c r="O16" s="56">
        <f t="shared" si="3"/>
        <v>0.88434226763691015</v>
      </c>
      <c r="P16" s="56">
        <f t="shared" si="4"/>
        <v>-0.66303088527623899</v>
      </c>
      <c r="Q16" s="56">
        <f t="shared" si="5"/>
        <v>0.27231850120001155</v>
      </c>
      <c r="R16" s="56">
        <f t="shared" si="6"/>
        <v>0.64264815818270016</v>
      </c>
      <c r="S16" s="56">
        <f t="shared" si="7"/>
        <v>0.89566549445121169</v>
      </c>
      <c r="T16" s="56">
        <f t="shared" si="8"/>
        <v>2.4615308144186105</v>
      </c>
      <c r="U16" s="56">
        <f t="shared" si="9"/>
        <v>0.15151161451306017</v>
      </c>
      <c r="V16" s="56">
        <f t="shared" si="10"/>
        <v>0.50967494353580101</v>
      </c>
      <c r="W16" s="56"/>
      <c r="X16" s="56">
        <v>1009.6883616363</v>
      </c>
      <c r="Y16" s="56">
        <v>1153.2809886719999</v>
      </c>
      <c r="Z16" s="56">
        <v>1136.5928934301101</v>
      </c>
      <c r="AA16" s="56">
        <v>1206.8904840406001</v>
      </c>
      <c r="AB16" s="56">
        <v>1128.6962765466001</v>
      </c>
      <c r="AC16" s="56">
        <v>1104.04224134319</v>
      </c>
      <c r="AD16" s="56">
        <v>1122.64515726477</v>
      </c>
      <c r="AE16" s="56">
        <v>1085.04366416987</v>
      </c>
      <c r="AF16" s="56">
        <v>1118.3858145718</v>
      </c>
      <c r="AG16" s="56">
        <v>1133.5675031851999</v>
      </c>
      <c r="AH16" s="56">
        <f t="shared" si="11"/>
        <v>1123.1985409448</v>
      </c>
      <c r="AI16" s="56">
        <f t="shared" si="12"/>
        <v>-113.51017930850003</v>
      </c>
      <c r="AJ16" s="56">
        <f t="shared" si="13"/>
        <v>30.082447727199906</v>
      </c>
      <c r="AK16" s="56">
        <f t="shared" si="14"/>
        <v>13.394352485310037</v>
      </c>
      <c r="AL16" s="56">
        <f t="shared" si="15"/>
        <v>83.69194309580007</v>
      </c>
      <c r="AM16" s="56">
        <f t="shared" si="16"/>
        <v>5.4977356018000592</v>
      </c>
      <c r="AN16" s="56">
        <f t="shared" si="17"/>
        <v>-19.156299601610044</v>
      </c>
      <c r="AO16" s="56">
        <f t="shared" si="18"/>
        <v>-0.55338368003003779</v>
      </c>
      <c r="AP16" s="56">
        <f t="shared" si="19"/>
        <v>-38.154876774930017</v>
      </c>
      <c r="AQ16" s="56">
        <f t="shared" si="20"/>
        <v>-4.8127263730000323</v>
      </c>
      <c r="AR16" s="56">
        <f t="shared" si="21"/>
        <v>10.368962240399924</v>
      </c>
    </row>
    <row r="17" spans="1:44" x14ac:dyDescent="0.3">
      <c r="A17" s="96">
        <v>0.15151515151515199</v>
      </c>
      <c r="B17" s="56">
        <v>9.38952945361331</v>
      </c>
      <c r="C17" s="56">
        <v>9.4480730241287603</v>
      </c>
      <c r="D17" s="56">
        <v>10.2046539498453</v>
      </c>
      <c r="E17" s="56">
        <v>11.143290622857</v>
      </c>
      <c r="F17" s="56">
        <v>9.5692824648454398</v>
      </c>
      <c r="G17" s="56">
        <v>9.5663862060543003</v>
      </c>
      <c r="H17" s="56">
        <v>10.279041517683201</v>
      </c>
      <c r="I17" s="56">
        <v>11.372974048758399</v>
      </c>
      <c r="J17" s="56">
        <v>9.6008729552124503</v>
      </c>
      <c r="K17" s="56">
        <v>9.3797515844274102</v>
      </c>
      <c r="L17" s="56">
        <f t="shared" si="0"/>
        <v>9.8868692868906862</v>
      </c>
      <c r="M17" s="56">
        <f t="shared" si="1"/>
        <v>-0.49733983327737619</v>
      </c>
      <c r="N17" s="56">
        <f t="shared" si="2"/>
        <v>-0.43879626276192596</v>
      </c>
      <c r="O17" s="56">
        <f t="shared" si="3"/>
        <v>0.31778466295461349</v>
      </c>
      <c r="P17" s="56">
        <f t="shared" si="4"/>
        <v>1.2564213359663139</v>
      </c>
      <c r="Q17" s="56">
        <f t="shared" si="5"/>
        <v>-0.31758682204524646</v>
      </c>
      <c r="R17" s="56">
        <f t="shared" si="6"/>
        <v>-0.32048308083638588</v>
      </c>
      <c r="S17" s="56">
        <f t="shared" si="7"/>
        <v>0.3921722307925144</v>
      </c>
      <c r="T17" s="56">
        <f t="shared" si="8"/>
        <v>1.486104761867713</v>
      </c>
      <c r="U17" s="56">
        <f t="shared" si="9"/>
        <v>-0.2859963316782359</v>
      </c>
      <c r="V17" s="56">
        <f t="shared" si="10"/>
        <v>-0.50711770246327603</v>
      </c>
      <c r="W17" s="56"/>
      <c r="X17" s="56">
        <v>1005.0500174748699</v>
      </c>
      <c r="Y17" s="56">
        <v>1157.0031153267701</v>
      </c>
      <c r="Z17" s="56">
        <v>1135.7731099723401</v>
      </c>
      <c r="AA17" s="56">
        <v>1222.0997235387099</v>
      </c>
      <c r="AB17" s="56">
        <v>1133.0451698127999</v>
      </c>
      <c r="AC17" s="56">
        <v>1107.3447470702399</v>
      </c>
      <c r="AD17" s="56">
        <v>1125.6774940666301</v>
      </c>
      <c r="AE17" s="56">
        <v>1086.4333979414901</v>
      </c>
      <c r="AF17" s="56">
        <v>1119.8108095003299</v>
      </c>
      <c r="AG17" s="56">
        <v>1133.1189923857901</v>
      </c>
      <c r="AH17" s="56">
        <f t="shared" si="11"/>
        <v>1126.719313865955</v>
      </c>
      <c r="AI17" s="56">
        <f t="shared" si="12"/>
        <v>-121.66929639108503</v>
      </c>
      <c r="AJ17" s="56">
        <f t="shared" si="13"/>
        <v>30.283801460815084</v>
      </c>
      <c r="AK17" s="56">
        <f t="shared" si="14"/>
        <v>9.0537961063851071</v>
      </c>
      <c r="AL17" s="56">
        <f t="shared" si="15"/>
        <v>95.380409672754922</v>
      </c>
      <c r="AM17" s="56">
        <f t="shared" si="16"/>
        <v>6.3258559468449675</v>
      </c>
      <c r="AN17" s="56">
        <f t="shared" si="17"/>
        <v>-19.374566795715054</v>
      </c>
      <c r="AO17" s="56">
        <f t="shared" si="18"/>
        <v>-1.0418197993249123</v>
      </c>
      <c r="AP17" s="56">
        <f t="shared" si="19"/>
        <v>-40.285915924464916</v>
      </c>
      <c r="AQ17" s="56">
        <f t="shared" si="20"/>
        <v>-6.9085043656250491</v>
      </c>
      <c r="AR17" s="56">
        <f t="shared" si="21"/>
        <v>6.3996785198351063</v>
      </c>
    </row>
    <row r="18" spans="1:44" x14ac:dyDescent="0.3">
      <c r="A18" s="96">
        <v>0.16161616161616199</v>
      </c>
      <c r="B18" s="56">
        <v>9.0205729016073306</v>
      </c>
      <c r="C18" s="56">
        <v>8.9870573700748295</v>
      </c>
      <c r="D18" s="56">
        <v>10.005919698367601</v>
      </c>
      <c r="E18" s="56">
        <v>9.4752634665836197</v>
      </c>
      <c r="F18" s="56">
        <v>9.7362003443209293</v>
      </c>
      <c r="G18" s="56">
        <v>9.7214004798920701</v>
      </c>
      <c r="H18" s="56">
        <v>10.2748842313522</v>
      </c>
      <c r="I18" s="56">
        <v>10.7364298814176</v>
      </c>
      <c r="J18" s="56">
        <v>9.6823319156804697</v>
      </c>
      <c r="K18" s="56">
        <v>9.1216826427793603</v>
      </c>
      <c r="L18" s="56">
        <f t="shared" si="0"/>
        <v>9.4910690434743952</v>
      </c>
      <c r="M18" s="56">
        <f t="shared" si="1"/>
        <v>-0.47049614186706457</v>
      </c>
      <c r="N18" s="56">
        <f t="shared" si="2"/>
        <v>-0.50401167339956565</v>
      </c>
      <c r="O18" s="56">
        <f t="shared" si="3"/>
        <v>0.51485065489320547</v>
      </c>
      <c r="P18" s="56">
        <f t="shared" si="4"/>
        <v>-1.5805576890775441E-2</v>
      </c>
      <c r="Q18" s="56">
        <f t="shared" si="5"/>
        <v>0.24513130084653412</v>
      </c>
      <c r="R18" s="56">
        <f t="shared" si="6"/>
        <v>0.23033143641767495</v>
      </c>
      <c r="S18" s="56">
        <f t="shared" si="7"/>
        <v>0.78381518787780458</v>
      </c>
      <c r="T18" s="56">
        <f t="shared" si="8"/>
        <v>1.2453608379432044</v>
      </c>
      <c r="U18" s="56">
        <f t="shared" si="9"/>
        <v>0.19126287220607452</v>
      </c>
      <c r="V18" s="56">
        <f t="shared" si="10"/>
        <v>-0.36938640069503492</v>
      </c>
      <c r="W18" s="56"/>
      <c r="X18" s="56">
        <v>1008.39591714218</v>
      </c>
      <c r="Y18" s="56">
        <v>1158.90443156795</v>
      </c>
      <c r="Z18" s="56">
        <v>1136.3870124433899</v>
      </c>
      <c r="AA18" s="56">
        <v>1222.97354833913</v>
      </c>
      <c r="AB18" s="56">
        <v>1139.23336893901</v>
      </c>
      <c r="AC18" s="56">
        <v>1108.917290935</v>
      </c>
      <c r="AD18" s="56">
        <v>1127.05452121131</v>
      </c>
      <c r="AE18" s="56">
        <v>1091.7456735931501</v>
      </c>
      <c r="AF18" s="56">
        <v>1122.7868538627499</v>
      </c>
      <c r="AG18" s="56">
        <v>1133.3238490916699</v>
      </c>
      <c r="AH18" s="56">
        <f t="shared" si="11"/>
        <v>1129.1352615611099</v>
      </c>
      <c r="AI18" s="56">
        <f t="shared" si="12"/>
        <v>-120.73934441892993</v>
      </c>
      <c r="AJ18" s="56">
        <f t="shared" si="13"/>
        <v>29.769170006840113</v>
      </c>
      <c r="AK18" s="56">
        <f t="shared" si="14"/>
        <v>7.251750882280021</v>
      </c>
      <c r="AL18" s="56">
        <f t="shared" si="15"/>
        <v>93.83828677802012</v>
      </c>
      <c r="AM18" s="56">
        <f t="shared" si="16"/>
        <v>10.098107377900078</v>
      </c>
      <c r="AN18" s="56">
        <f t="shared" si="17"/>
        <v>-20.217970626109945</v>
      </c>
      <c r="AO18" s="56">
        <f t="shared" si="18"/>
        <v>-2.080740349799953</v>
      </c>
      <c r="AP18" s="56">
        <f t="shared" si="19"/>
        <v>-37.389587967959869</v>
      </c>
      <c r="AQ18" s="56">
        <f t="shared" si="20"/>
        <v>-6.3484076983600062</v>
      </c>
      <c r="AR18" s="56">
        <f t="shared" si="21"/>
        <v>4.1885875305599711</v>
      </c>
    </row>
    <row r="19" spans="1:44" x14ac:dyDescent="0.3">
      <c r="A19" s="96">
        <v>0.17171717171717199</v>
      </c>
      <c r="B19" s="56">
        <v>8.6069547903891195</v>
      </c>
      <c r="C19" s="56">
        <v>8.4485276533507303</v>
      </c>
      <c r="D19" s="56">
        <v>9.7838663380892896</v>
      </c>
      <c r="E19" s="56">
        <v>7.71476420499752</v>
      </c>
      <c r="F19" s="56">
        <v>9.6663846207023791</v>
      </c>
      <c r="G19" s="56">
        <v>9.5945962812094994</v>
      </c>
      <c r="H19" s="56">
        <v>10.1609420906154</v>
      </c>
      <c r="I19" s="56">
        <v>10.3083672688141</v>
      </c>
      <c r="J19" s="56">
        <v>9.9367752769067899</v>
      </c>
      <c r="K19" s="56">
        <v>8.8845576462129294</v>
      </c>
      <c r="L19" s="56">
        <f t="shared" si="0"/>
        <v>8.9691823147897569</v>
      </c>
      <c r="M19" s="56">
        <f t="shared" si="1"/>
        <v>-0.36222752440063744</v>
      </c>
      <c r="N19" s="56">
        <f t="shared" si="2"/>
        <v>-0.52065466143902661</v>
      </c>
      <c r="O19" s="56">
        <f t="shared" si="3"/>
        <v>0.81468402329953271</v>
      </c>
      <c r="P19" s="56">
        <f t="shared" si="4"/>
        <v>-1.2544181097922369</v>
      </c>
      <c r="Q19" s="56">
        <f t="shared" si="5"/>
        <v>0.69720230591262222</v>
      </c>
      <c r="R19" s="56">
        <f t="shared" si="6"/>
        <v>0.62541396641974245</v>
      </c>
      <c r="S19" s="56">
        <f t="shared" si="7"/>
        <v>1.1917597758256431</v>
      </c>
      <c r="T19" s="56">
        <f t="shared" si="8"/>
        <v>1.3391849540243435</v>
      </c>
      <c r="U19" s="56">
        <f t="shared" si="9"/>
        <v>0.96759296211703294</v>
      </c>
      <c r="V19" s="56">
        <f t="shared" si="10"/>
        <v>-8.4624668576827489E-2</v>
      </c>
      <c r="W19" s="56"/>
      <c r="X19" s="56">
        <v>1011.2104138753</v>
      </c>
      <c r="Y19" s="56">
        <v>1160.7359659505801</v>
      </c>
      <c r="Z19" s="56">
        <v>1137.2082706794399</v>
      </c>
      <c r="AA19" s="56">
        <v>1223.15554536792</v>
      </c>
      <c r="AB19" s="56">
        <v>1143.73665240133</v>
      </c>
      <c r="AC19" s="56">
        <v>1111.33077296383</v>
      </c>
      <c r="AD19" s="56">
        <v>1123.9986440867799</v>
      </c>
      <c r="AE19" s="56">
        <v>1092.8449749288</v>
      </c>
      <c r="AF19" s="56">
        <v>1129.0091472869401</v>
      </c>
      <c r="AG19" s="56">
        <v>1133.6257273061101</v>
      </c>
      <c r="AH19" s="56">
        <f t="shared" si="11"/>
        <v>1131.2296035397335</v>
      </c>
      <c r="AI19" s="56">
        <f t="shared" si="12"/>
        <v>-120.0191896644335</v>
      </c>
      <c r="AJ19" s="56">
        <f t="shared" si="13"/>
        <v>29.506362410846577</v>
      </c>
      <c r="AK19" s="56">
        <f t="shared" si="14"/>
        <v>5.978667139706431</v>
      </c>
      <c r="AL19" s="56">
        <f t="shared" si="15"/>
        <v>91.925941828186524</v>
      </c>
      <c r="AM19" s="56">
        <f t="shared" si="16"/>
        <v>12.507048861596559</v>
      </c>
      <c r="AN19" s="56">
        <f t="shared" si="17"/>
        <v>-19.898830575903503</v>
      </c>
      <c r="AO19" s="56">
        <f t="shared" si="18"/>
        <v>-7.2309594529535843</v>
      </c>
      <c r="AP19" s="56">
        <f t="shared" si="19"/>
        <v>-38.384628610933532</v>
      </c>
      <c r="AQ19" s="56">
        <f t="shared" si="20"/>
        <v>-2.2204562527933831</v>
      </c>
      <c r="AR19" s="56">
        <f t="shared" si="21"/>
        <v>2.3961237663766042</v>
      </c>
    </row>
    <row r="20" spans="1:44" x14ac:dyDescent="0.3">
      <c r="A20" s="96">
        <v>0.18181818181818199</v>
      </c>
      <c r="B20" s="56">
        <v>8.9402997273843194</v>
      </c>
      <c r="C20" s="56">
        <v>8.67055655348131</v>
      </c>
      <c r="D20" s="56">
        <v>9.5885259817224409</v>
      </c>
      <c r="E20" s="56">
        <v>10.645840459052501</v>
      </c>
      <c r="F20" s="56">
        <v>9.2667332074378894</v>
      </c>
      <c r="G20" s="56">
        <v>9.3771209512645903</v>
      </c>
      <c r="H20" s="56">
        <v>9.5958035837481699</v>
      </c>
      <c r="I20" s="56">
        <v>11.1648025928035</v>
      </c>
      <c r="J20" s="56">
        <v>9.8627904665749799</v>
      </c>
      <c r="K20" s="56">
        <v>8.9229697132726606</v>
      </c>
      <c r="L20" s="56">
        <f t="shared" si="0"/>
        <v>9.4148461467238409</v>
      </c>
      <c r="M20" s="56">
        <f t="shared" si="1"/>
        <v>-0.47454641933952146</v>
      </c>
      <c r="N20" s="56">
        <f t="shared" si="2"/>
        <v>-0.74428959324253086</v>
      </c>
      <c r="O20" s="56">
        <f t="shared" si="3"/>
        <v>0.17367983499859996</v>
      </c>
      <c r="P20" s="56">
        <f t="shared" si="4"/>
        <v>1.2309943123286597</v>
      </c>
      <c r="Q20" s="56">
        <f t="shared" si="5"/>
        <v>-0.14811293928595148</v>
      </c>
      <c r="R20" s="56">
        <f t="shared" si="6"/>
        <v>-3.7725195459250571E-2</v>
      </c>
      <c r="S20" s="56">
        <f t="shared" si="7"/>
        <v>0.18095743702432898</v>
      </c>
      <c r="T20" s="56">
        <f t="shared" si="8"/>
        <v>1.7499564460796595</v>
      </c>
      <c r="U20" s="56">
        <f t="shared" si="9"/>
        <v>0.44794431985113903</v>
      </c>
      <c r="V20" s="56">
        <f t="shared" si="10"/>
        <v>-0.49187643345118026</v>
      </c>
      <c r="W20" s="56"/>
      <c r="X20" s="56">
        <v>1008.09521931962</v>
      </c>
      <c r="Y20" s="56">
        <v>1161.9937907358201</v>
      </c>
      <c r="Z20" s="56">
        <v>1138.63823197702</v>
      </c>
      <c r="AA20" s="56">
        <v>1247.1121284338899</v>
      </c>
      <c r="AB20" s="56">
        <v>1143.3769385758301</v>
      </c>
      <c r="AC20" s="56">
        <v>1111.9874000283201</v>
      </c>
      <c r="AD20" s="56">
        <v>1120.6606646791399</v>
      </c>
      <c r="AE20" s="56">
        <v>1099.60449222385</v>
      </c>
      <c r="AF20" s="56">
        <v>1131.0607602090699</v>
      </c>
      <c r="AG20" s="56">
        <v>1137.20409123285</v>
      </c>
      <c r="AH20" s="56">
        <f t="shared" si="11"/>
        <v>1135.2006181784166</v>
      </c>
      <c r="AI20" s="56">
        <f t="shared" si="12"/>
        <v>-127.10539885879655</v>
      </c>
      <c r="AJ20" s="56">
        <f t="shared" si="13"/>
        <v>26.793172557403523</v>
      </c>
      <c r="AK20" s="56">
        <f t="shared" si="14"/>
        <v>3.4376137986034792</v>
      </c>
      <c r="AL20" s="56">
        <f t="shared" si="15"/>
        <v>111.91151025547333</v>
      </c>
      <c r="AM20" s="56">
        <f t="shared" si="16"/>
        <v>8.1763203974135195</v>
      </c>
      <c r="AN20" s="56">
        <f t="shared" si="17"/>
        <v>-23.213218150096509</v>
      </c>
      <c r="AO20" s="56">
        <f t="shared" si="18"/>
        <v>-14.539953499276635</v>
      </c>
      <c r="AP20" s="56">
        <f t="shared" si="19"/>
        <v>-35.59612595456656</v>
      </c>
      <c r="AQ20" s="56">
        <f t="shared" si="20"/>
        <v>-4.1398579693466218</v>
      </c>
      <c r="AR20" s="56">
        <f t="shared" si="21"/>
        <v>2.0034730544334707</v>
      </c>
    </row>
    <row r="21" spans="1:44" x14ac:dyDescent="0.3">
      <c r="A21" s="96">
        <v>0.19191919191919199</v>
      </c>
      <c r="B21" s="56">
        <v>9.1118976431110603</v>
      </c>
      <c r="C21" s="56">
        <v>8.1912952828416898</v>
      </c>
      <c r="D21" s="56">
        <v>9.0031180654055607</v>
      </c>
      <c r="E21" s="56">
        <v>10.8110395125907</v>
      </c>
      <c r="F21" s="56">
        <v>9.1925419955772192</v>
      </c>
      <c r="G21" s="56">
        <v>9.35235974881593</v>
      </c>
      <c r="H21" s="56">
        <v>9.5439611857177802</v>
      </c>
      <c r="I21" s="56">
        <v>12.0852036758877</v>
      </c>
      <c r="J21" s="56">
        <v>9.2559513945746001</v>
      </c>
      <c r="K21" s="56">
        <v>9.0596602892440892</v>
      </c>
      <c r="L21" s="56">
        <f t="shared" si="0"/>
        <v>9.2770420413903594</v>
      </c>
      <c r="M21" s="56">
        <f t="shared" si="1"/>
        <v>-0.16514439827929905</v>
      </c>
      <c r="N21" s="56">
        <f t="shared" si="2"/>
        <v>-1.0857467585486695</v>
      </c>
      <c r="O21" s="56">
        <f t="shared" si="3"/>
        <v>-0.27392397598479867</v>
      </c>
      <c r="P21" s="56">
        <f t="shared" si="4"/>
        <v>1.5339974712003404</v>
      </c>
      <c r="Q21" s="56">
        <f t="shared" si="5"/>
        <v>-8.450004581314019E-2</v>
      </c>
      <c r="R21" s="56">
        <f t="shared" si="6"/>
        <v>7.5317707425570646E-2</v>
      </c>
      <c r="S21" s="56">
        <f t="shared" si="7"/>
        <v>0.26691914432742081</v>
      </c>
      <c r="T21" s="56">
        <f t="shared" si="8"/>
        <v>2.8081616344973401</v>
      </c>
      <c r="U21" s="56">
        <f t="shared" si="9"/>
        <v>-2.1090646815759229E-2</v>
      </c>
      <c r="V21" s="56">
        <f t="shared" si="10"/>
        <v>-0.2173817521462702</v>
      </c>
      <c r="W21" s="56"/>
      <c r="X21" s="56">
        <v>1007.69087625124</v>
      </c>
      <c r="Y21" s="56">
        <v>1162.8765406351199</v>
      </c>
      <c r="Z21" s="56">
        <v>1141.1239818977101</v>
      </c>
      <c r="AA21" s="56">
        <v>1265.9733185110599</v>
      </c>
      <c r="AB21" s="56">
        <v>1144.86551254292</v>
      </c>
      <c r="AC21" s="56">
        <v>1112.7172844220299</v>
      </c>
      <c r="AD21" s="56">
        <v>1127.4665986282</v>
      </c>
      <c r="AE21" s="56">
        <v>1105.9233007431601</v>
      </c>
      <c r="AF21" s="56">
        <v>1131.3422616104399</v>
      </c>
      <c r="AG21" s="56">
        <v>1140.0647126209001</v>
      </c>
      <c r="AH21" s="56">
        <f t="shared" si="11"/>
        <v>1139.2079190433467</v>
      </c>
      <c r="AI21" s="56">
        <f t="shared" si="12"/>
        <v>-131.51704279210674</v>
      </c>
      <c r="AJ21" s="56">
        <f t="shared" si="13"/>
        <v>23.668621591773217</v>
      </c>
      <c r="AK21" s="56">
        <f t="shared" si="14"/>
        <v>1.9160628543634175</v>
      </c>
      <c r="AL21" s="56">
        <f t="shared" si="15"/>
        <v>126.76539946771322</v>
      </c>
      <c r="AM21" s="56">
        <f t="shared" si="16"/>
        <v>5.657593499573295</v>
      </c>
      <c r="AN21" s="56">
        <f t="shared" si="17"/>
        <v>-26.490634621316758</v>
      </c>
      <c r="AO21" s="56">
        <f t="shared" si="18"/>
        <v>-11.741320415146674</v>
      </c>
      <c r="AP21" s="56">
        <f t="shared" si="19"/>
        <v>-33.284618300186594</v>
      </c>
      <c r="AQ21" s="56">
        <f t="shared" si="20"/>
        <v>-7.8656574329068008</v>
      </c>
      <c r="AR21" s="56">
        <f t="shared" si="21"/>
        <v>0.8567935775533897</v>
      </c>
    </row>
    <row r="22" spans="1:44" x14ac:dyDescent="0.3">
      <c r="A22" s="96">
        <v>0.20202020202020199</v>
      </c>
      <c r="B22" s="56">
        <v>9.0168209990324399</v>
      </c>
      <c r="C22" s="56">
        <v>8.2811148280481</v>
      </c>
      <c r="D22" s="56">
        <v>8.8807932316613893</v>
      </c>
      <c r="E22" s="56">
        <v>11.101068152942201</v>
      </c>
      <c r="F22" s="56">
        <v>10.048272738532599</v>
      </c>
      <c r="G22" s="56">
        <v>9.4434212230384595</v>
      </c>
      <c r="H22" s="56">
        <v>9.9156377428205698</v>
      </c>
      <c r="I22" s="56">
        <v>12.111277718105301</v>
      </c>
      <c r="J22" s="56">
        <v>9.2698671261342902</v>
      </c>
      <c r="K22" s="56">
        <v>9.0177493478308399</v>
      </c>
      <c r="L22" s="56">
        <f t="shared" si="0"/>
        <v>9.4619151955425309</v>
      </c>
      <c r="M22" s="56">
        <f t="shared" si="1"/>
        <v>-0.44509419651009097</v>
      </c>
      <c r="N22" s="56">
        <f t="shared" si="2"/>
        <v>-1.180800367494431</v>
      </c>
      <c r="O22" s="56">
        <f t="shared" si="3"/>
        <v>-0.58112196388114157</v>
      </c>
      <c r="P22" s="56">
        <f t="shared" si="4"/>
        <v>1.6391529573996699</v>
      </c>
      <c r="Q22" s="56">
        <f t="shared" si="5"/>
        <v>0.58635754299006848</v>
      </c>
      <c r="R22" s="56">
        <f t="shared" si="6"/>
        <v>-1.8493972504071365E-2</v>
      </c>
      <c r="S22" s="56">
        <f t="shared" si="7"/>
        <v>0.45372254727803885</v>
      </c>
      <c r="T22" s="56">
        <f t="shared" si="8"/>
        <v>2.6493625225627699</v>
      </c>
      <c r="U22" s="56">
        <f t="shared" si="9"/>
        <v>-0.19204806940824071</v>
      </c>
      <c r="V22" s="56">
        <f t="shared" si="10"/>
        <v>-0.44416584771169099</v>
      </c>
      <c r="W22" s="56"/>
      <c r="X22" s="56">
        <v>1008.80967264738</v>
      </c>
      <c r="Y22" s="56">
        <v>1164.5825558107499</v>
      </c>
      <c r="Z22" s="56">
        <v>1144.2400339047799</v>
      </c>
      <c r="AA22" s="56">
        <v>1280.8416386804799</v>
      </c>
      <c r="AB22" s="56">
        <v>1151.1712017263101</v>
      </c>
      <c r="AC22" s="56">
        <v>1115.60745444897</v>
      </c>
      <c r="AD22" s="56">
        <v>1140.0972940635299</v>
      </c>
      <c r="AE22" s="56">
        <v>1110.95864523252</v>
      </c>
      <c r="AF22" s="56">
        <v>1131.2200887101201</v>
      </c>
      <c r="AG22" s="56">
        <v>1142.01289281039</v>
      </c>
      <c r="AH22" s="56">
        <f t="shared" si="11"/>
        <v>1144.2087595364449</v>
      </c>
      <c r="AI22" s="56">
        <f t="shared" si="12"/>
        <v>-135.39908688906485</v>
      </c>
      <c r="AJ22" s="56">
        <f t="shared" si="13"/>
        <v>20.37379627430505</v>
      </c>
      <c r="AK22" s="56">
        <f t="shared" si="14"/>
        <v>3.1274368335061808E-2</v>
      </c>
      <c r="AL22" s="56">
        <f t="shared" si="15"/>
        <v>136.63287914403509</v>
      </c>
      <c r="AM22" s="56">
        <f t="shared" si="16"/>
        <v>6.9624421898652145</v>
      </c>
      <c r="AN22" s="56">
        <f t="shared" si="17"/>
        <v>-28.601305087474884</v>
      </c>
      <c r="AO22" s="56">
        <f t="shared" si="18"/>
        <v>-4.1114654729149152</v>
      </c>
      <c r="AP22" s="56">
        <f t="shared" si="19"/>
        <v>-33.250114303924875</v>
      </c>
      <c r="AQ22" s="56">
        <f t="shared" si="20"/>
        <v>-12.988670826324778</v>
      </c>
      <c r="AR22" s="56">
        <f t="shared" si="21"/>
        <v>-2.1958667260548737</v>
      </c>
    </row>
    <row r="23" spans="1:44" x14ac:dyDescent="0.3">
      <c r="A23" s="96">
        <v>0.21212121212121199</v>
      </c>
      <c r="B23" s="56">
        <v>9.3940501720298908</v>
      </c>
      <c r="C23" s="56">
        <v>8.7079945211475493</v>
      </c>
      <c r="D23" s="56">
        <v>8.7726069461468796</v>
      </c>
      <c r="E23" s="56">
        <v>10.0570612602284</v>
      </c>
      <c r="F23" s="56">
        <v>9.2291938924957595</v>
      </c>
      <c r="G23" s="56">
        <v>9.5684047130080803</v>
      </c>
      <c r="H23" s="56">
        <v>10.1712313226741</v>
      </c>
      <c r="I23" s="56">
        <v>11.447009502616901</v>
      </c>
      <c r="J23" s="56">
        <v>9.0907043031657704</v>
      </c>
      <c r="K23" s="56">
        <v>9.1513736438887996</v>
      </c>
      <c r="L23" s="56">
        <f t="shared" si="0"/>
        <v>9.2882185841760929</v>
      </c>
      <c r="M23" s="56">
        <f t="shared" si="1"/>
        <v>0.10583158785379787</v>
      </c>
      <c r="N23" s="56">
        <f t="shared" si="2"/>
        <v>-0.58022406302854357</v>
      </c>
      <c r="O23" s="56">
        <f t="shared" si="3"/>
        <v>-0.51561163802921328</v>
      </c>
      <c r="P23" s="56">
        <f t="shared" si="4"/>
        <v>0.76884267605230683</v>
      </c>
      <c r="Q23" s="56">
        <f t="shared" si="5"/>
        <v>-5.9024691680333419E-2</v>
      </c>
      <c r="R23" s="56">
        <f t="shared" si="6"/>
        <v>0.28018612883198735</v>
      </c>
      <c r="S23" s="56">
        <f t="shared" si="7"/>
        <v>0.88301273849800666</v>
      </c>
      <c r="T23" s="56">
        <f t="shared" si="8"/>
        <v>2.1587909184408076</v>
      </c>
      <c r="U23" s="56">
        <f t="shared" si="9"/>
        <v>-0.19751428101032253</v>
      </c>
      <c r="V23" s="56">
        <f t="shared" si="10"/>
        <v>-0.13684494028729333</v>
      </c>
      <c r="W23" s="56"/>
      <c r="X23" s="56">
        <v>1006.44748064646</v>
      </c>
      <c r="Y23" s="56">
        <v>1167.6928244240401</v>
      </c>
      <c r="Z23" s="56">
        <v>1149.73170803839</v>
      </c>
      <c r="AA23" s="56">
        <v>1290.6190207370501</v>
      </c>
      <c r="AB23" s="56">
        <v>1152.99861299795</v>
      </c>
      <c r="AC23" s="56">
        <v>1118.6621447483501</v>
      </c>
      <c r="AD23" s="56">
        <v>1147.5097912896099</v>
      </c>
      <c r="AE23" s="56">
        <v>1112.9836711846201</v>
      </c>
      <c r="AF23" s="56">
        <v>1130.41577535132</v>
      </c>
      <c r="AG23" s="56">
        <v>1145.70259026545</v>
      </c>
      <c r="AH23" s="56">
        <f t="shared" si="11"/>
        <v>1147.6919652653735</v>
      </c>
      <c r="AI23" s="56">
        <f t="shared" si="12"/>
        <v>-141.24448461891348</v>
      </c>
      <c r="AJ23" s="56">
        <f t="shared" si="13"/>
        <v>20.000859158666572</v>
      </c>
      <c r="AK23" s="56">
        <f t="shared" si="14"/>
        <v>2.0397427730165418</v>
      </c>
      <c r="AL23" s="56">
        <f t="shared" si="15"/>
        <v>142.92705547167657</v>
      </c>
      <c r="AM23" s="56">
        <f t="shared" si="16"/>
        <v>5.3066477325764936</v>
      </c>
      <c r="AN23" s="56">
        <f t="shared" si="17"/>
        <v>-29.029820517023381</v>
      </c>
      <c r="AO23" s="56">
        <f t="shared" si="18"/>
        <v>-0.18217397576358962</v>
      </c>
      <c r="AP23" s="56">
        <f t="shared" si="19"/>
        <v>-34.708294080753376</v>
      </c>
      <c r="AQ23" s="56">
        <f t="shared" si="20"/>
        <v>-17.276189914053475</v>
      </c>
      <c r="AR23" s="56">
        <f t="shared" si="21"/>
        <v>-1.9893749999234842</v>
      </c>
    </row>
    <row r="24" spans="1:44" x14ac:dyDescent="0.3">
      <c r="A24" s="96">
        <v>0.22222222222222199</v>
      </c>
      <c r="B24" s="56">
        <v>9.5442490685085399</v>
      </c>
      <c r="C24" s="56">
        <v>10.9950685368268</v>
      </c>
      <c r="D24" s="56">
        <v>8.9005811868189806</v>
      </c>
      <c r="E24" s="56">
        <v>10.642874026390899</v>
      </c>
      <c r="F24" s="56">
        <v>9.1505697533235892</v>
      </c>
      <c r="G24" s="56">
        <v>9.8484124386260294</v>
      </c>
      <c r="H24" s="56">
        <v>9.6456703737935801</v>
      </c>
      <c r="I24" s="56">
        <v>10.9029390483361</v>
      </c>
      <c r="J24" s="56">
        <v>9.0096505139544192</v>
      </c>
      <c r="K24" s="56">
        <v>9.4604529765243299</v>
      </c>
      <c r="L24" s="56">
        <f t="shared" si="0"/>
        <v>9.8469591684158058</v>
      </c>
      <c r="M24" s="56">
        <f t="shared" si="1"/>
        <v>-0.30271009990726583</v>
      </c>
      <c r="N24" s="56">
        <f t="shared" si="2"/>
        <v>1.148109368410994</v>
      </c>
      <c r="O24" s="56">
        <f t="shared" si="3"/>
        <v>-0.94637798159682518</v>
      </c>
      <c r="P24" s="56">
        <f t="shared" si="4"/>
        <v>0.79591485797509343</v>
      </c>
      <c r="Q24" s="56">
        <f t="shared" si="5"/>
        <v>-0.69638941509221652</v>
      </c>
      <c r="R24" s="56">
        <f t="shared" si="6"/>
        <v>1.4532702102236783E-3</v>
      </c>
      <c r="S24" s="56">
        <f t="shared" si="7"/>
        <v>-0.20128879462222571</v>
      </c>
      <c r="T24" s="56">
        <f t="shared" si="8"/>
        <v>1.0559798799202937</v>
      </c>
      <c r="U24" s="56">
        <f t="shared" si="9"/>
        <v>-0.83730865446138658</v>
      </c>
      <c r="V24" s="56">
        <f t="shared" si="10"/>
        <v>-0.38650619189147584</v>
      </c>
      <c r="W24" s="56"/>
      <c r="X24" s="56">
        <v>1002.77256919413</v>
      </c>
      <c r="Y24" s="56">
        <v>1171.1829445553501</v>
      </c>
      <c r="Z24" s="56">
        <v>1154.55670646047</v>
      </c>
      <c r="AA24" s="56">
        <v>1300.90595805109</v>
      </c>
      <c r="AB24" s="56">
        <v>1157.3795312594</v>
      </c>
      <c r="AC24" s="56">
        <v>1123.9118206464</v>
      </c>
      <c r="AD24" s="56">
        <v>1148.531020977</v>
      </c>
      <c r="AE24" s="56">
        <v>1117.79969376601</v>
      </c>
      <c r="AF24" s="56">
        <v>1131.71051957092</v>
      </c>
      <c r="AG24" s="56">
        <v>1148.7062054518001</v>
      </c>
      <c r="AH24" s="56">
        <f t="shared" si="11"/>
        <v>1151.7849216944735</v>
      </c>
      <c r="AI24" s="56">
        <f t="shared" si="12"/>
        <v>-149.01235250034347</v>
      </c>
      <c r="AJ24" s="56">
        <f t="shared" si="13"/>
        <v>19.398022860876608</v>
      </c>
      <c r="AK24" s="56">
        <f t="shared" si="14"/>
        <v>2.7717847659964718</v>
      </c>
      <c r="AL24" s="56">
        <f t="shared" si="15"/>
        <v>149.12103635661651</v>
      </c>
      <c r="AM24" s="56">
        <f t="shared" si="16"/>
        <v>5.5946095649264862</v>
      </c>
      <c r="AN24" s="56">
        <f t="shared" si="17"/>
        <v>-27.873101048073522</v>
      </c>
      <c r="AO24" s="56">
        <f t="shared" si="18"/>
        <v>-3.2539007174734706</v>
      </c>
      <c r="AP24" s="56">
        <f t="shared" si="19"/>
        <v>-33.985227928463473</v>
      </c>
      <c r="AQ24" s="56">
        <f t="shared" si="20"/>
        <v>-20.074402123553455</v>
      </c>
      <c r="AR24" s="56">
        <f t="shared" si="21"/>
        <v>-3.0787162426734085</v>
      </c>
    </row>
    <row r="25" spans="1:44" x14ac:dyDescent="0.3">
      <c r="A25" s="96">
        <v>0.23232323232323199</v>
      </c>
      <c r="B25" s="56">
        <v>9.0960305191523005</v>
      </c>
      <c r="C25" s="56">
        <v>10.8264892544275</v>
      </c>
      <c r="D25" s="56">
        <v>8.9875941325752393</v>
      </c>
      <c r="E25" s="56">
        <v>10.3848120929787</v>
      </c>
      <c r="F25" s="56">
        <v>9.2097786712517706</v>
      </c>
      <c r="G25" s="56">
        <v>9.9197080023563196</v>
      </c>
      <c r="H25" s="56">
        <v>9.6341184431329996</v>
      </c>
      <c r="I25" s="56">
        <v>10.480986373113399</v>
      </c>
      <c r="J25" s="56">
        <v>8.8011845107301205</v>
      </c>
      <c r="K25" s="56">
        <v>9.5632119958562303</v>
      </c>
      <c r="L25" s="56">
        <f t="shared" si="0"/>
        <v>9.7374021121236378</v>
      </c>
      <c r="M25" s="56">
        <f t="shared" si="1"/>
        <v>-0.64137159297133728</v>
      </c>
      <c r="N25" s="56">
        <f t="shared" si="2"/>
        <v>1.0890871423038622</v>
      </c>
      <c r="O25" s="56">
        <f t="shared" si="3"/>
        <v>-0.74980797954839851</v>
      </c>
      <c r="P25" s="56">
        <f t="shared" si="4"/>
        <v>0.64740998085506263</v>
      </c>
      <c r="Q25" s="56">
        <f t="shared" si="5"/>
        <v>-0.52762344087186719</v>
      </c>
      <c r="R25" s="56">
        <f t="shared" si="6"/>
        <v>0.18230589023268173</v>
      </c>
      <c r="S25" s="56">
        <f t="shared" si="7"/>
        <v>-0.10328366899063823</v>
      </c>
      <c r="T25" s="56">
        <f t="shared" si="8"/>
        <v>0.7435842609897616</v>
      </c>
      <c r="U25" s="56">
        <f t="shared" si="9"/>
        <v>-0.93621760139351728</v>
      </c>
      <c r="V25" s="56">
        <f t="shared" si="10"/>
        <v>-0.17419011626740755</v>
      </c>
      <c r="W25" s="56"/>
      <c r="X25" s="56">
        <v>1010.61116160573</v>
      </c>
      <c r="Y25" s="56">
        <v>1175.6459342015801</v>
      </c>
      <c r="Z25" s="56">
        <v>1159.0865448242</v>
      </c>
      <c r="AA25" s="56">
        <v>1303.66132259644</v>
      </c>
      <c r="AB25" s="56">
        <v>1161.5837270284101</v>
      </c>
      <c r="AC25" s="56">
        <v>1128.41260700454</v>
      </c>
      <c r="AD25" s="56">
        <v>1149.85569401728</v>
      </c>
      <c r="AE25" s="56">
        <v>1120.0863793119099</v>
      </c>
      <c r="AF25" s="56">
        <v>1135.07612933568</v>
      </c>
      <c r="AG25" s="56">
        <v>1152.43592099377</v>
      </c>
      <c r="AH25" s="56">
        <f t="shared" si="11"/>
        <v>1156.50021621015</v>
      </c>
      <c r="AI25" s="56">
        <f t="shared" si="12"/>
        <v>-145.88905460442004</v>
      </c>
      <c r="AJ25" s="56">
        <f t="shared" si="13"/>
        <v>19.145717991430047</v>
      </c>
      <c r="AK25" s="56">
        <f t="shared" si="14"/>
        <v>2.5863286140499895</v>
      </c>
      <c r="AL25" s="56">
        <f t="shared" si="15"/>
        <v>147.16110638628993</v>
      </c>
      <c r="AM25" s="56">
        <f t="shared" si="16"/>
        <v>5.0835108182600379</v>
      </c>
      <c r="AN25" s="56">
        <f t="shared" si="17"/>
        <v>-28.087609205610079</v>
      </c>
      <c r="AO25" s="56">
        <f t="shared" si="18"/>
        <v>-6.6445221928699993</v>
      </c>
      <c r="AP25" s="56">
        <f t="shared" si="19"/>
        <v>-36.413836898240106</v>
      </c>
      <c r="AQ25" s="56">
        <f t="shared" si="20"/>
        <v>-21.424086874470049</v>
      </c>
      <c r="AR25" s="56">
        <f t="shared" si="21"/>
        <v>-4.0642952163800601</v>
      </c>
    </row>
    <row r="26" spans="1:44" x14ac:dyDescent="0.3">
      <c r="A26" s="96">
        <v>0.24242424242424199</v>
      </c>
      <c r="B26" s="56">
        <v>9.0239701047997301</v>
      </c>
      <c r="C26" s="56">
        <v>10.1928756784118</v>
      </c>
      <c r="D26" s="56">
        <v>8.6693856029022704</v>
      </c>
      <c r="E26" s="56">
        <v>11.546336092213901</v>
      </c>
      <c r="F26" s="56">
        <v>9.2216217857522693</v>
      </c>
      <c r="G26" s="56">
        <v>9.7563497262117203</v>
      </c>
      <c r="H26" s="56">
        <v>9.6069573934811494</v>
      </c>
      <c r="I26" s="56">
        <v>10.765231140663101</v>
      </c>
      <c r="J26" s="56">
        <v>8.9183609258343797</v>
      </c>
      <c r="K26" s="56">
        <v>9.9147742025438408</v>
      </c>
      <c r="L26" s="56">
        <f t="shared" si="0"/>
        <v>9.7350898317152836</v>
      </c>
      <c r="M26" s="56">
        <f t="shared" si="1"/>
        <v>-0.71111972691555358</v>
      </c>
      <c r="N26" s="56">
        <f t="shared" si="2"/>
        <v>0.45778584669651678</v>
      </c>
      <c r="O26" s="56">
        <f t="shared" si="3"/>
        <v>-1.0657042288130132</v>
      </c>
      <c r="P26" s="56">
        <f t="shared" si="4"/>
        <v>1.811246260498617</v>
      </c>
      <c r="Q26" s="56">
        <f t="shared" si="5"/>
        <v>-0.51346804596301432</v>
      </c>
      <c r="R26" s="56">
        <f t="shared" si="6"/>
        <v>2.1259894496436615E-2</v>
      </c>
      <c r="S26" s="56">
        <f t="shared" si="7"/>
        <v>-0.12813243823413423</v>
      </c>
      <c r="T26" s="56">
        <f t="shared" si="8"/>
        <v>1.0301413089478171</v>
      </c>
      <c r="U26" s="56">
        <f t="shared" si="9"/>
        <v>-0.81672890588090397</v>
      </c>
      <c r="V26" s="56">
        <f t="shared" si="10"/>
        <v>0.17968437082855715</v>
      </c>
      <c r="W26" s="56"/>
      <c r="X26" s="56">
        <v>1009.63653004279</v>
      </c>
      <c r="Y26" s="56">
        <v>1178.6366538864299</v>
      </c>
      <c r="Z26" s="56">
        <v>1162.1847851902401</v>
      </c>
      <c r="AA26" s="56">
        <v>1305.96839515804</v>
      </c>
      <c r="AB26" s="56">
        <v>1164.3063383544099</v>
      </c>
      <c r="AC26" s="56">
        <v>1133.10404301372</v>
      </c>
      <c r="AD26" s="56">
        <v>1152.3841178491</v>
      </c>
      <c r="AE26" s="56">
        <v>1126.04830158306</v>
      </c>
      <c r="AF26" s="56">
        <v>1140.80917836754</v>
      </c>
      <c r="AG26" s="56">
        <v>1156.6217872096699</v>
      </c>
      <c r="AH26" s="56">
        <f t="shared" si="11"/>
        <v>1158.9727909409385</v>
      </c>
      <c r="AI26" s="56">
        <f t="shared" si="12"/>
        <v>-149.33626089814845</v>
      </c>
      <c r="AJ26" s="56">
        <f t="shared" si="13"/>
        <v>19.663862945491474</v>
      </c>
      <c r="AK26" s="56">
        <f t="shared" si="14"/>
        <v>3.2119942493015969</v>
      </c>
      <c r="AL26" s="56">
        <f t="shared" si="15"/>
        <v>146.99560421710157</v>
      </c>
      <c r="AM26" s="56">
        <f t="shared" si="16"/>
        <v>5.3335474134714786</v>
      </c>
      <c r="AN26" s="56">
        <f t="shared" si="17"/>
        <v>-25.868747927218465</v>
      </c>
      <c r="AO26" s="56">
        <f t="shared" si="18"/>
        <v>-6.5886730918384728</v>
      </c>
      <c r="AP26" s="56">
        <f t="shared" si="19"/>
        <v>-32.924489357878429</v>
      </c>
      <c r="AQ26" s="56">
        <f t="shared" si="20"/>
        <v>-18.163612573398495</v>
      </c>
      <c r="AR26" s="56">
        <f t="shared" si="21"/>
        <v>-2.3510037312685199</v>
      </c>
    </row>
    <row r="27" spans="1:44" x14ac:dyDescent="0.3">
      <c r="A27" s="96">
        <v>0.25252525252525299</v>
      </c>
      <c r="B27" s="56">
        <v>9.0040342478140794</v>
      </c>
      <c r="C27" s="56">
        <v>7.9326120179786903</v>
      </c>
      <c r="D27" s="56">
        <v>8.0420217662000901</v>
      </c>
      <c r="E27" s="56">
        <v>12.431342423242301</v>
      </c>
      <c r="F27" s="56">
        <v>9.4431652373740107</v>
      </c>
      <c r="G27" s="56">
        <v>9.8246754291813403</v>
      </c>
      <c r="H27" s="56">
        <v>9.8947136005529792</v>
      </c>
      <c r="I27" s="56">
        <v>10.9356212816551</v>
      </c>
      <c r="J27" s="56">
        <v>8.9612688478416604</v>
      </c>
      <c r="K27" s="56">
        <v>9.9867771190253798</v>
      </c>
      <c r="L27" s="56">
        <f t="shared" si="0"/>
        <v>9.4463085202984178</v>
      </c>
      <c r="M27" s="56">
        <f t="shared" si="1"/>
        <v>-0.44227427248433848</v>
      </c>
      <c r="N27" s="56">
        <f t="shared" si="2"/>
        <v>-1.5136965023197275</v>
      </c>
      <c r="O27" s="56">
        <f t="shared" si="3"/>
        <v>-1.4042867540983277</v>
      </c>
      <c r="P27" s="56">
        <f t="shared" si="4"/>
        <v>2.9850339029438828</v>
      </c>
      <c r="Q27" s="56">
        <f t="shared" si="5"/>
        <v>-3.1432829244071314E-3</v>
      </c>
      <c r="R27" s="56">
        <f t="shared" si="6"/>
        <v>0.37836690888292246</v>
      </c>
      <c r="S27" s="56">
        <f t="shared" si="7"/>
        <v>0.44840508025456138</v>
      </c>
      <c r="T27" s="56">
        <f t="shared" si="8"/>
        <v>1.4893127613566826</v>
      </c>
      <c r="U27" s="56">
        <f t="shared" si="9"/>
        <v>-0.48503967245675739</v>
      </c>
      <c r="V27" s="56">
        <f t="shared" si="10"/>
        <v>0.54046859872696196</v>
      </c>
      <c r="W27" s="56"/>
      <c r="X27" s="56">
        <v>1007.60553130277</v>
      </c>
      <c r="Y27" s="56">
        <v>1176.8578060904699</v>
      </c>
      <c r="Z27" s="56">
        <v>1160.8127200485401</v>
      </c>
      <c r="AA27" s="56">
        <v>1305.7522598508299</v>
      </c>
      <c r="AB27" s="56">
        <v>1168.0999463862699</v>
      </c>
      <c r="AC27" s="56">
        <v>1135.0889870434801</v>
      </c>
      <c r="AD27" s="56">
        <v>1158.6111021987399</v>
      </c>
      <c r="AE27" s="56">
        <v>1128.8851648192101</v>
      </c>
      <c r="AF27" s="56">
        <v>1150.61641874622</v>
      </c>
      <c r="AG27" s="56">
        <v>1159.4160384766001</v>
      </c>
      <c r="AH27" s="56">
        <f t="shared" si="11"/>
        <v>1159.0362084537267</v>
      </c>
      <c r="AI27" s="56">
        <f t="shared" si="12"/>
        <v>-151.43067715095663</v>
      </c>
      <c r="AJ27" s="56">
        <f t="shared" si="13"/>
        <v>17.821597636743263</v>
      </c>
      <c r="AK27" s="56">
        <f t="shared" si="14"/>
        <v>1.776511594813428</v>
      </c>
      <c r="AL27" s="56">
        <f t="shared" si="15"/>
        <v>146.71605139710323</v>
      </c>
      <c r="AM27" s="56">
        <f t="shared" si="16"/>
        <v>9.0637379325432903</v>
      </c>
      <c r="AN27" s="56">
        <f t="shared" si="17"/>
        <v>-23.947221410246584</v>
      </c>
      <c r="AO27" s="56">
        <f t="shared" si="18"/>
        <v>-0.42510625498675836</v>
      </c>
      <c r="AP27" s="56">
        <f t="shared" si="19"/>
        <v>-30.151043634516554</v>
      </c>
      <c r="AQ27" s="56">
        <f t="shared" si="20"/>
        <v>-8.4197897075066521</v>
      </c>
      <c r="AR27" s="56">
        <f t="shared" si="21"/>
        <v>0.3798300228734206</v>
      </c>
    </row>
    <row r="28" spans="1:44" x14ac:dyDescent="0.3">
      <c r="A28" s="96">
        <v>0.26262626262626299</v>
      </c>
      <c r="B28" s="56">
        <v>8.7084011997831894</v>
      </c>
      <c r="C28" s="56">
        <v>8.2714483696200602</v>
      </c>
      <c r="D28" s="56">
        <v>6.8023228732662604</v>
      </c>
      <c r="E28" s="56">
        <v>10.481448906483999</v>
      </c>
      <c r="F28" s="56">
        <v>9.5003220026391197</v>
      </c>
      <c r="G28" s="56">
        <v>9.6877320534254707</v>
      </c>
      <c r="H28" s="56">
        <v>10.4736421331998</v>
      </c>
      <c r="I28" s="56">
        <v>10.5765546624724</v>
      </c>
      <c r="J28" s="56">
        <v>9.2250790164520495</v>
      </c>
      <c r="K28" s="56">
        <v>9.8117650677218293</v>
      </c>
      <c r="L28" s="56">
        <f t="shared" si="0"/>
        <v>8.9086125675363501</v>
      </c>
      <c r="M28" s="56">
        <f t="shared" si="1"/>
        <v>-0.20021136775316073</v>
      </c>
      <c r="N28" s="56">
        <f t="shared" si="2"/>
        <v>-0.63716419791628987</v>
      </c>
      <c r="O28" s="56">
        <f t="shared" si="3"/>
        <v>-2.1062896942700897</v>
      </c>
      <c r="P28" s="56">
        <f t="shared" si="4"/>
        <v>1.5728363389476492</v>
      </c>
      <c r="Q28" s="56">
        <f t="shared" si="5"/>
        <v>0.59170943510276963</v>
      </c>
      <c r="R28" s="56">
        <f t="shared" si="6"/>
        <v>0.77911948588912061</v>
      </c>
      <c r="S28" s="56">
        <f t="shared" si="7"/>
        <v>1.5650295656634494</v>
      </c>
      <c r="T28" s="56">
        <f t="shared" si="8"/>
        <v>1.6679420949360502</v>
      </c>
      <c r="U28" s="56">
        <f t="shared" si="9"/>
        <v>0.31646644891569942</v>
      </c>
      <c r="V28" s="56">
        <f t="shared" si="10"/>
        <v>0.90315250018547921</v>
      </c>
      <c r="W28" s="56"/>
      <c r="X28" s="56">
        <v>1010.6926872954</v>
      </c>
      <c r="Y28" s="56">
        <v>1180.99886141764</v>
      </c>
      <c r="Z28" s="56">
        <v>1161.22191313554</v>
      </c>
      <c r="AA28" s="56">
        <v>1290.3659936977499</v>
      </c>
      <c r="AB28" s="56">
        <v>1173.31179337617</v>
      </c>
      <c r="AC28" s="56">
        <v>1135.7016973702</v>
      </c>
      <c r="AD28" s="56">
        <v>1172.1189479480199</v>
      </c>
      <c r="AE28" s="56">
        <v>1130.32373873147</v>
      </c>
      <c r="AF28" s="56">
        <v>1159.1256831615401</v>
      </c>
      <c r="AG28" s="56">
        <v>1161.74982959673</v>
      </c>
      <c r="AH28" s="56">
        <f t="shared" si="11"/>
        <v>1158.7154910487832</v>
      </c>
      <c r="AI28" s="56">
        <f t="shared" si="12"/>
        <v>-148.02280375338319</v>
      </c>
      <c r="AJ28" s="56">
        <f t="shared" si="13"/>
        <v>22.283370368856822</v>
      </c>
      <c r="AK28" s="56">
        <f t="shared" si="14"/>
        <v>2.5064220867568565</v>
      </c>
      <c r="AL28" s="56">
        <f t="shared" si="15"/>
        <v>131.65050264896672</v>
      </c>
      <c r="AM28" s="56">
        <f t="shared" si="16"/>
        <v>14.596302327386866</v>
      </c>
      <c r="AN28" s="56">
        <f t="shared" si="17"/>
        <v>-23.01379367858317</v>
      </c>
      <c r="AO28" s="56">
        <f t="shared" si="18"/>
        <v>13.403456899236744</v>
      </c>
      <c r="AP28" s="56">
        <f t="shared" si="19"/>
        <v>-28.391752317313149</v>
      </c>
      <c r="AQ28" s="56">
        <f t="shared" si="20"/>
        <v>0.41019211275693124</v>
      </c>
      <c r="AR28" s="56">
        <f t="shared" si="21"/>
        <v>3.0343385479468452</v>
      </c>
    </row>
    <row r="29" spans="1:44" x14ac:dyDescent="0.3">
      <c r="A29" s="96">
        <v>0.27272727272727298</v>
      </c>
      <c r="B29" s="56">
        <v>9.1460960434681908</v>
      </c>
      <c r="C29" s="56">
        <v>8.2006475362025206</v>
      </c>
      <c r="D29" s="56">
        <v>6.1721097709350898</v>
      </c>
      <c r="E29" s="56">
        <v>11.488970670183701</v>
      </c>
      <c r="F29" s="56">
        <v>10.1586648335785</v>
      </c>
      <c r="G29" s="56">
        <v>9.4887989615982793</v>
      </c>
      <c r="H29" s="56">
        <v>10.8503354942449</v>
      </c>
      <c r="I29" s="56">
        <v>10.5406642602053</v>
      </c>
      <c r="J29" s="56">
        <v>8.9242580354997205</v>
      </c>
      <c r="K29" s="56">
        <v>9.9464262297562502</v>
      </c>
      <c r="L29" s="56">
        <f t="shared" si="0"/>
        <v>9.1092146359943786</v>
      </c>
      <c r="M29" s="56">
        <f t="shared" si="1"/>
        <v>3.6881407473812189E-2</v>
      </c>
      <c r="N29" s="56">
        <f t="shared" si="2"/>
        <v>-0.90856709979185801</v>
      </c>
      <c r="O29" s="56">
        <f t="shared" si="3"/>
        <v>-2.9371048650592888</v>
      </c>
      <c r="P29" s="56">
        <f t="shared" si="4"/>
        <v>2.379756034189322</v>
      </c>
      <c r="Q29" s="56">
        <f t="shared" si="5"/>
        <v>1.0494501975841217</v>
      </c>
      <c r="R29" s="56">
        <f t="shared" si="6"/>
        <v>0.37958432560390065</v>
      </c>
      <c r="S29" s="56">
        <f t="shared" si="7"/>
        <v>1.7411208582505218</v>
      </c>
      <c r="T29" s="56">
        <f t="shared" si="8"/>
        <v>1.4314496242109218</v>
      </c>
      <c r="U29" s="56">
        <f t="shared" si="9"/>
        <v>-0.18495660049465812</v>
      </c>
      <c r="V29" s="56">
        <f t="shared" si="10"/>
        <v>0.8372115937618716</v>
      </c>
      <c r="W29" s="56"/>
      <c r="X29" s="56">
        <v>1007.74141904747</v>
      </c>
      <c r="Y29" s="56">
        <v>1191.9291586439899</v>
      </c>
      <c r="Z29" s="56">
        <v>1162.9548363654901</v>
      </c>
      <c r="AA29" s="56">
        <v>1276.3885812839801</v>
      </c>
      <c r="AB29" s="56">
        <v>1180.43965275082</v>
      </c>
      <c r="AC29" s="56">
        <v>1135.86452595827</v>
      </c>
      <c r="AD29" s="56">
        <v>1180.2684197475101</v>
      </c>
      <c r="AE29" s="56">
        <v>1136.03602070241</v>
      </c>
      <c r="AF29" s="56">
        <v>1165.52559057862</v>
      </c>
      <c r="AG29" s="56">
        <v>1164.53555617646</v>
      </c>
      <c r="AH29" s="56">
        <f t="shared" si="11"/>
        <v>1159.2196956750033</v>
      </c>
      <c r="AI29" s="56">
        <f t="shared" si="12"/>
        <v>-151.47827662753332</v>
      </c>
      <c r="AJ29" s="56">
        <f t="shared" si="13"/>
        <v>32.7094629689866</v>
      </c>
      <c r="AK29" s="56">
        <f t="shared" si="14"/>
        <v>3.7351406904867872</v>
      </c>
      <c r="AL29" s="56">
        <f t="shared" si="15"/>
        <v>117.16888560897678</v>
      </c>
      <c r="AM29" s="56">
        <f t="shared" si="16"/>
        <v>21.219957075816637</v>
      </c>
      <c r="AN29" s="56">
        <f t="shared" si="17"/>
        <v>-23.355169716733371</v>
      </c>
      <c r="AO29" s="56">
        <f t="shared" si="18"/>
        <v>21.048724072506729</v>
      </c>
      <c r="AP29" s="56">
        <f t="shared" si="19"/>
        <v>-23.18367497259328</v>
      </c>
      <c r="AQ29" s="56">
        <f t="shared" si="20"/>
        <v>6.3058949036167178</v>
      </c>
      <c r="AR29" s="56">
        <f t="shared" si="21"/>
        <v>5.3158605014566547</v>
      </c>
    </row>
    <row r="30" spans="1:44" x14ac:dyDescent="0.3">
      <c r="A30" s="96">
        <v>0.28282828282828298</v>
      </c>
      <c r="B30" s="56">
        <v>9.7082318684638498</v>
      </c>
      <c r="C30" s="56">
        <v>6.5818430489031696</v>
      </c>
      <c r="D30" s="56">
        <v>5.9156344668181804</v>
      </c>
      <c r="E30" s="56">
        <v>8.6623192129074997</v>
      </c>
      <c r="F30" s="56">
        <v>10.769707304641701</v>
      </c>
      <c r="G30" s="56">
        <v>9.3923552622900406</v>
      </c>
      <c r="H30" s="56">
        <v>10.0846613768457</v>
      </c>
      <c r="I30" s="56">
        <v>9.9043972297840206</v>
      </c>
      <c r="J30" s="56">
        <v>9.4197204412042304</v>
      </c>
      <c r="K30" s="56">
        <v>10.122707423505901</v>
      </c>
      <c r="L30" s="56">
        <f t="shared" si="0"/>
        <v>8.5050151940040717</v>
      </c>
      <c r="M30" s="56">
        <f t="shared" si="1"/>
        <v>1.2032166744597781</v>
      </c>
      <c r="N30" s="56">
        <f t="shared" si="2"/>
        <v>-1.9231721451009021</v>
      </c>
      <c r="O30" s="56">
        <f t="shared" si="3"/>
        <v>-2.5893807271858913</v>
      </c>
      <c r="P30" s="56">
        <f t="shared" si="4"/>
        <v>0.15730401890342804</v>
      </c>
      <c r="Q30" s="56">
        <f t="shared" si="5"/>
        <v>2.264692110637629</v>
      </c>
      <c r="R30" s="56">
        <f t="shared" si="6"/>
        <v>0.8873400682859689</v>
      </c>
      <c r="S30" s="56">
        <f t="shared" si="7"/>
        <v>1.5796461828416284</v>
      </c>
      <c r="T30" s="56">
        <f t="shared" si="8"/>
        <v>1.3993820357799489</v>
      </c>
      <c r="U30" s="56">
        <f t="shared" si="9"/>
        <v>0.91470524720015867</v>
      </c>
      <c r="V30" s="56">
        <f t="shared" si="10"/>
        <v>1.617692229501829</v>
      </c>
      <c r="W30" s="56"/>
      <c r="X30" s="56">
        <v>1002.39149254577</v>
      </c>
      <c r="Y30" s="56">
        <v>1197.7516266831899</v>
      </c>
      <c r="Z30" s="56">
        <v>1164.3977077572999</v>
      </c>
      <c r="AA30" s="56">
        <v>1268.05266308097</v>
      </c>
      <c r="AB30" s="56">
        <v>1187.11773780251</v>
      </c>
      <c r="AC30" s="56">
        <v>1136.44166319142</v>
      </c>
      <c r="AD30" s="56">
        <v>1181.87892882448</v>
      </c>
      <c r="AE30" s="56">
        <v>1145.68919462749</v>
      </c>
      <c r="AF30" s="56">
        <v>1169.30406655602</v>
      </c>
      <c r="AG30" s="56">
        <v>1166.80658172015</v>
      </c>
      <c r="AH30" s="56">
        <f t="shared" si="11"/>
        <v>1159.3588151768602</v>
      </c>
      <c r="AI30" s="56">
        <f t="shared" si="12"/>
        <v>-156.96732263109016</v>
      </c>
      <c r="AJ30" s="56">
        <f t="shared" si="13"/>
        <v>38.392811506329735</v>
      </c>
      <c r="AK30" s="56">
        <f t="shared" si="14"/>
        <v>5.0388925804397786</v>
      </c>
      <c r="AL30" s="56">
        <f t="shared" si="15"/>
        <v>108.69384790410982</v>
      </c>
      <c r="AM30" s="56">
        <f t="shared" si="16"/>
        <v>27.758922625649802</v>
      </c>
      <c r="AN30" s="56">
        <f t="shared" si="17"/>
        <v>-22.917151985440114</v>
      </c>
      <c r="AO30" s="56">
        <f t="shared" si="18"/>
        <v>22.520113647619837</v>
      </c>
      <c r="AP30" s="56">
        <f t="shared" si="19"/>
        <v>-13.669620549370165</v>
      </c>
      <c r="AQ30" s="56">
        <f t="shared" si="20"/>
        <v>9.9452513791597994</v>
      </c>
      <c r="AR30" s="56">
        <f t="shared" si="21"/>
        <v>7.4477665432898448</v>
      </c>
    </row>
    <row r="31" spans="1:44" x14ac:dyDescent="0.3">
      <c r="A31" s="96">
        <v>0.29292929292929298</v>
      </c>
      <c r="B31" s="56">
        <v>9.2510855460643509</v>
      </c>
      <c r="C31" s="56">
        <v>8.6562353166712107</v>
      </c>
      <c r="D31" s="56">
        <v>6.1042513848918896</v>
      </c>
      <c r="E31" s="56">
        <v>7.4809563282177001</v>
      </c>
      <c r="F31" s="56">
        <v>8.7315190509974094</v>
      </c>
      <c r="G31" s="56">
        <v>9.3183036491884597</v>
      </c>
      <c r="H31" s="56">
        <v>11.260076003077801</v>
      </c>
      <c r="I31" s="56">
        <v>9.26730993647951</v>
      </c>
      <c r="J31" s="56">
        <v>8.9453302896541498</v>
      </c>
      <c r="K31" s="56">
        <v>9.68563923014624</v>
      </c>
      <c r="L31" s="56">
        <f t="shared" si="0"/>
        <v>8.2570585460051706</v>
      </c>
      <c r="M31" s="56">
        <f t="shared" si="1"/>
        <v>0.99402700005918021</v>
      </c>
      <c r="N31" s="56">
        <f t="shared" si="2"/>
        <v>0.39917677066604007</v>
      </c>
      <c r="O31" s="56">
        <f t="shared" si="3"/>
        <v>-2.1528071611132811</v>
      </c>
      <c r="P31" s="56">
        <f t="shared" si="4"/>
        <v>-0.77610221778747057</v>
      </c>
      <c r="Q31" s="56">
        <f t="shared" si="5"/>
        <v>0.4744605049922388</v>
      </c>
      <c r="R31" s="56">
        <f t="shared" si="6"/>
        <v>1.061245103183289</v>
      </c>
      <c r="S31" s="56">
        <f t="shared" si="7"/>
        <v>3.0030174570726302</v>
      </c>
      <c r="T31" s="56">
        <f t="shared" si="8"/>
        <v>1.0102513904743393</v>
      </c>
      <c r="U31" s="56">
        <f t="shared" si="9"/>
        <v>0.68827174364897914</v>
      </c>
      <c r="V31" s="56">
        <f t="shared" si="10"/>
        <v>1.4285806841410693</v>
      </c>
      <c r="W31" s="56"/>
      <c r="X31" s="56">
        <v>1006.71005050388</v>
      </c>
      <c r="Y31" s="56">
        <v>1209.26756614078</v>
      </c>
      <c r="Z31" s="56">
        <v>1169.5720162820401</v>
      </c>
      <c r="AA31" s="56">
        <v>1268.0303688423501</v>
      </c>
      <c r="AB31" s="56">
        <v>1199.87066266069</v>
      </c>
      <c r="AC31" s="56">
        <v>1138.31472217341</v>
      </c>
      <c r="AD31" s="56">
        <v>1188.8760297727599</v>
      </c>
      <c r="AE31" s="56">
        <v>1154.67393425006</v>
      </c>
      <c r="AF31" s="56">
        <v>1166.18003100087</v>
      </c>
      <c r="AG31" s="56">
        <v>1169.4734065202199</v>
      </c>
      <c r="AH31" s="56">
        <f t="shared" si="11"/>
        <v>1165.2942311005249</v>
      </c>
      <c r="AI31" s="56">
        <f t="shared" si="12"/>
        <v>-158.58418059664496</v>
      </c>
      <c r="AJ31" s="56">
        <f t="shared" si="13"/>
        <v>43.973335040255051</v>
      </c>
      <c r="AK31" s="56">
        <f t="shared" si="14"/>
        <v>4.277785181515128</v>
      </c>
      <c r="AL31" s="56">
        <f t="shared" si="15"/>
        <v>102.73613774182513</v>
      </c>
      <c r="AM31" s="56">
        <f t="shared" si="16"/>
        <v>34.57643156016502</v>
      </c>
      <c r="AN31" s="56">
        <f t="shared" si="17"/>
        <v>-26.979508927114921</v>
      </c>
      <c r="AO31" s="56">
        <f t="shared" si="18"/>
        <v>23.581798672234981</v>
      </c>
      <c r="AP31" s="56">
        <f t="shared" si="19"/>
        <v>-10.620296850464911</v>
      </c>
      <c r="AQ31" s="56">
        <f t="shared" si="20"/>
        <v>0.88579990034509137</v>
      </c>
      <c r="AR31" s="56">
        <f t="shared" si="21"/>
        <v>4.1791754196949569</v>
      </c>
    </row>
    <row r="32" spans="1:44" x14ac:dyDescent="0.3">
      <c r="A32" s="96">
        <v>0.30303030303030298</v>
      </c>
      <c r="B32" s="56">
        <v>8.8320463380846501</v>
      </c>
      <c r="C32" s="56">
        <v>14.953756613348499</v>
      </c>
      <c r="D32" s="56">
        <v>6.4577448068548504</v>
      </c>
      <c r="E32" s="56">
        <v>8.8951435849365197</v>
      </c>
      <c r="F32" s="56">
        <v>9.6440517692295806</v>
      </c>
      <c r="G32" s="56">
        <v>9.37116116450931</v>
      </c>
      <c r="H32" s="56">
        <v>10.236750998821501</v>
      </c>
      <c r="I32" s="56">
        <v>8.1561023498227794</v>
      </c>
      <c r="J32" s="56">
        <v>9.9977151803636595</v>
      </c>
      <c r="K32" s="56">
        <v>10.175834777567401</v>
      </c>
      <c r="L32" s="56">
        <f t="shared" si="0"/>
        <v>9.6923173794939022</v>
      </c>
      <c r="M32" s="56">
        <f t="shared" si="1"/>
        <v>-0.86027104140925204</v>
      </c>
      <c r="N32" s="56">
        <f t="shared" si="2"/>
        <v>5.2614392338545972</v>
      </c>
      <c r="O32" s="56">
        <f t="shared" si="3"/>
        <v>-3.2345725726390517</v>
      </c>
      <c r="P32" s="56">
        <f t="shared" si="4"/>
        <v>-0.79717379455738246</v>
      </c>
      <c r="Q32" s="56">
        <f t="shared" si="5"/>
        <v>-4.8265610264321523E-2</v>
      </c>
      <c r="R32" s="56">
        <f t="shared" si="6"/>
        <v>-0.32115621498459213</v>
      </c>
      <c r="S32" s="56">
        <f t="shared" si="7"/>
        <v>0.54443361932759871</v>
      </c>
      <c r="T32" s="56">
        <f t="shared" si="8"/>
        <v>-1.5362150296711228</v>
      </c>
      <c r="U32" s="56">
        <f t="shared" si="9"/>
        <v>0.30539780086975732</v>
      </c>
      <c r="V32" s="56">
        <f t="shared" si="10"/>
        <v>0.48351739807349858</v>
      </c>
      <c r="W32" s="56"/>
      <c r="X32" s="56">
        <v>1010.55173160526</v>
      </c>
      <c r="Y32" s="56">
        <v>1216.48142801738</v>
      </c>
      <c r="Z32" s="56">
        <v>1177.2171640951301</v>
      </c>
      <c r="AA32" s="56">
        <v>1280.93886000575</v>
      </c>
      <c r="AB32" s="56">
        <v>1223.6252520511</v>
      </c>
      <c r="AC32" s="56">
        <v>1144.50441639616</v>
      </c>
      <c r="AD32" s="56">
        <v>1184.6960492185301</v>
      </c>
      <c r="AE32" s="56">
        <v>1156.54415176613</v>
      </c>
      <c r="AF32" s="56">
        <v>1165.0025037297301</v>
      </c>
      <c r="AG32" s="56">
        <v>1173.74383427102</v>
      </c>
      <c r="AH32" s="56">
        <f t="shared" si="11"/>
        <v>1175.5531420284633</v>
      </c>
      <c r="AI32" s="56">
        <f t="shared" si="12"/>
        <v>-165.00141042320331</v>
      </c>
      <c r="AJ32" s="56">
        <f t="shared" si="13"/>
        <v>40.928285988916741</v>
      </c>
      <c r="AK32" s="56">
        <f t="shared" si="14"/>
        <v>1.6640220666668029</v>
      </c>
      <c r="AL32" s="56">
        <f t="shared" si="15"/>
        <v>105.38571797728673</v>
      </c>
      <c r="AM32" s="56">
        <f t="shared" si="16"/>
        <v>48.072110022636707</v>
      </c>
      <c r="AN32" s="56">
        <f t="shared" si="17"/>
        <v>-31.048725632303331</v>
      </c>
      <c r="AO32" s="56">
        <f t="shared" si="18"/>
        <v>9.1429071900668077</v>
      </c>
      <c r="AP32" s="56">
        <f t="shared" si="19"/>
        <v>-19.008990262333327</v>
      </c>
      <c r="AQ32" s="56">
        <f t="shared" si="20"/>
        <v>-10.550638298733247</v>
      </c>
      <c r="AR32" s="56">
        <f t="shared" si="21"/>
        <v>-1.809307757443321</v>
      </c>
    </row>
    <row r="33" spans="1:44" x14ac:dyDescent="0.3">
      <c r="A33" s="96">
        <v>0.31313131313131298</v>
      </c>
      <c r="B33" s="56">
        <v>9.2552946247250407</v>
      </c>
      <c r="C33" s="56">
        <v>11.8114187988654</v>
      </c>
      <c r="D33" s="56">
        <v>7.2542321581496703</v>
      </c>
      <c r="E33" s="56">
        <v>9.5611001349347795</v>
      </c>
      <c r="F33" s="56">
        <v>8.2374598533731103</v>
      </c>
      <c r="G33" s="56">
        <v>9.7068579598214608</v>
      </c>
      <c r="H33" s="56">
        <v>8.7298605206917905</v>
      </c>
      <c r="I33" s="56">
        <v>10.0735152245897</v>
      </c>
      <c r="J33" s="56">
        <v>9.9962237837471601</v>
      </c>
      <c r="K33" s="56">
        <v>10.347230056980599</v>
      </c>
      <c r="L33" s="56">
        <f t="shared" si="0"/>
        <v>9.3043939216449107</v>
      </c>
      <c r="M33" s="56">
        <f t="shared" si="1"/>
        <v>-4.9099296919870028E-2</v>
      </c>
      <c r="N33" s="56">
        <f t="shared" si="2"/>
        <v>2.5070248772204895</v>
      </c>
      <c r="O33" s="56">
        <f t="shared" si="3"/>
        <v>-2.0501617634952405</v>
      </c>
      <c r="P33" s="56">
        <f t="shared" si="4"/>
        <v>0.25670621328986876</v>
      </c>
      <c r="Q33" s="56">
        <f t="shared" si="5"/>
        <v>-1.0669340682718005</v>
      </c>
      <c r="R33" s="56">
        <f t="shared" si="6"/>
        <v>0.40246403817655008</v>
      </c>
      <c r="S33" s="56">
        <f t="shared" si="7"/>
        <v>-0.57453340095312022</v>
      </c>
      <c r="T33" s="56">
        <f t="shared" si="8"/>
        <v>0.76912130294478942</v>
      </c>
      <c r="U33" s="56">
        <f t="shared" si="9"/>
        <v>0.69182986210224939</v>
      </c>
      <c r="V33" s="56">
        <f t="shared" si="10"/>
        <v>1.0428361353356888</v>
      </c>
      <c r="W33" s="56"/>
      <c r="X33" s="56">
        <v>1005.75763442564</v>
      </c>
      <c r="Y33" s="56">
        <v>1230.00726828299</v>
      </c>
      <c r="Z33" s="56">
        <v>1187.1769856957201</v>
      </c>
      <c r="AA33" s="56">
        <v>1305.9899972471801</v>
      </c>
      <c r="AB33" s="56">
        <v>1254.80497692124</v>
      </c>
      <c r="AC33" s="56">
        <v>1150.5487292226401</v>
      </c>
      <c r="AD33" s="56">
        <v>1176.95780912911</v>
      </c>
      <c r="AE33" s="56">
        <v>1158.53746098127</v>
      </c>
      <c r="AF33" s="56">
        <v>1163.1139120434</v>
      </c>
      <c r="AG33" s="56">
        <v>1179.59246140905</v>
      </c>
      <c r="AH33" s="56">
        <f t="shared" si="11"/>
        <v>1189.0475986325685</v>
      </c>
      <c r="AI33" s="56">
        <f t="shared" si="12"/>
        <v>-183.2899642069284</v>
      </c>
      <c r="AJ33" s="56">
        <f t="shared" si="13"/>
        <v>40.959669650421574</v>
      </c>
      <c r="AK33" s="56">
        <f t="shared" si="14"/>
        <v>-1.8706129368483744</v>
      </c>
      <c r="AL33" s="56">
        <f t="shared" si="15"/>
        <v>116.94239861461165</v>
      </c>
      <c r="AM33" s="56">
        <f t="shared" si="16"/>
        <v>65.757378288671589</v>
      </c>
      <c r="AN33" s="56">
        <f t="shared" si="17"/>
        <v>-38.498869409928375</v>
      </c>
      <c r="AO33" s="56">
        <f t="shared" si="18"/>
        <v>-12.089789503458405</v>
      </c>
      <c r="AP33" s="56">
        <f t="shared" si="19"/>
        <v>-30.510137651298464</v>
      </c>
      <c r="AQ33" s="56">
        <f t="shared" si="20"/>
        <v>-25.933686589168474</v>
      </c>
      <c r="AR33" s="56">
        <f t="shared" si="21"/>
        <v>-9.4551372235184772</v>
      </c>
    </row>
    <row r="34" spans="1:44" x14ac:dyDescent="0.3">
      <c r="A34" s="96">
        <v>0.32323232323232298</v>
      </c>
      <c r="B34" s="56">
        <v>9.2025942004962005</v>
      </c>
      <c r="C34" s="56">
        <v>8.6409764287054305</v>
      </c>
      <c r="D34" s="56">
        <v>9.7247012313131904</v>
      </c>
      <c r="E34" s="56">
        <v>11.1020420365259</v>
      </c>
      <c r="F34" s="56">
        <v>11.121969134769801</v>
      </c>
      <c r="G34" s="56">
        <v>9.3575030253454106</v>
      </c>
      <c r="H34" s="56">
        <v>9.5590051198599504</v>
      </c>
      <c r="I34" s="56">
        <v>11.270246057965901</v>
      </c>
      <c r="J34" s="56">
        <v>10.102378336517599</v>
      </c>
      <c r="K34" s="56">
        <v>11.0556639803932</v>
      </c>
      <c r="L34" s="56">
        <f t="shared" si="0"/>
        <v>9.8582976761926542</v>
      </c>
      <c r="M34" s="56">
        <f t="shared" si="1"/>
        <v>-0.65570347569645371</v>
      </c>
      <c r="N34" s="56">
        <f t="shared" si="2"/>
        <v>-1.2173212474872237</v>
      </c>
      <c r="O34" s="56">
        <f t="shared" si="3"/>
        <v>-0.13359644487946376</v>
      </c>
      <c r="P34" s="56">
        <f t="shared" si="4"/>
        <v>1.2437443603332454</v>
      </c>
      <c r="Q34" s="56">
        <f t="shared" si="5"/>
        <v>1.2636714585771465</v>
      </c>
      <c r="R34" s="56">
        <f t="shared" si="6"/>
        <v>-0.50079465084724362</v>
      </c>
      <c r="S34" s="56">
        <f t="shared" si="7"/>
        <v>-0.2992925563327038</v>
      </c>
      <c r="T34" s="56">
        <f t="shared" si="8"/>
        <v>1.4119483817732466</v>
      </c>
      <c r="U34" s="56">
        <f t="shared" si="9"/>
        <v>0.24408066032494524</v>
      </c>
      <c r="V34" s="56">
        <f t="shared" si="10"/>
        <v>1.1973663042005462</v>
      </c>
      <c r="W34" s="56"/>
      <c r="X34" s="56">
        <v>1006.26832735198</v>
      </c>
      <c r="Y34" s="56">
        <v>1243.4803565244799</v>
      </c>
      <c r="Z34" s="56">
        <v>1201.5364695959399</v>
      </c>
      <c r="AA34" s="56">
        <v>1337.8634888686099</v>
      </c>
      <c r="AB34" s="56">
        <v>1308.8754449784401</v>
      </c>
      <c r="AC34" s="56">
        <v>1153.9154180084699</v>
      </c>
      <c r="AD34" s="56">
        <v>1185.7844745811601</v>
      </c>
      <c r="AE34" s="56">
        <v>1157.90302038457</v>
      </c>
      <c r="AF34" s="56">
        <v>1161.03642456485</v>
      </c>
      <c r="AG34" s="56">
        <v>1185.0804067455299</v>
      </c>
      <c r="AH34" s="56">
        <f t="shared" si="11"/>
        <v>1208.6565842213199</v>
      </c>
      <c r="AI34" s="56">
        <f t="shared" si="12"/>
        <v>-202.3882568693399</v>
      </c>
      <c r="AJ34" s="56">
        <f t="shared" si="13"/>
        <v>34.823772303160013</v>
      </c>
      <c r="AK34" s="56">
        <f t="shared" si="14"/>
        <v>-7.1201146253799834</v>
      </c>
      <c r="AL34" s="56">
        <f t="shared" si="15"/>
        <v>129.20690464729</v>
      </c>
      <c r="AM34" s="56">
        <f t="shared" si="16"/>
        <v>100.21886075712018</v>
      </c>
      <c r="AN34" s="56">
        <f t="shared" si="17"/>
        <v>-54.741166212849976</v>
      </c>
      <c r="AO34" s="56">
        <f t="shared" si="18"/>
        <v>-22.872109640159806</v>
      </c>
      <c r="AP34" s="56">
        <f t="shared" si="19"/>
        <v>-50.75356383674989</v>
      </c>
      <c r="AQ34" s="56">
        <f t="shared" si="20"/>
        <v>-47.620159656469923</v>
      </c>
      <c r="AR34" s="56">
        <f t="shared" si="21"/>
        <v>-23.576177475790018</v>
      </c>
    </row>
    <row r="35" spans="1:44" x14ac:dyDescent="0.3">
      <c r="A35" s="96">
        <v>0.33333333333333298</v>
      </c>
      <c r="B35" s="56">
        <v>8.9206210732666804</v>
      </c>
      <c r="C35" s="56">
        <v>8.8737358889662197</v>
      </c>
      <c r="D35" s="56">
        <v>10.6988351795284</v>
      </c>
      <c r="E35" s="56">
        <v>11.510430888797501</v>
      </c>
      <c r="F35" s="56">
        <v>13.018413249257099</v>
      </c>
      <c r="G35" s="56">
        <v>9.2572038145639208</v>
      </c>
      <c r="H35" s="56">
        <v>9.6885822912850408</v>
      </c>
      <c r="I35" s="56">
        <v>7.82957611724364</v>
      </c>
      <c r="J35" s="56">
        <v>10.3210077913426</v>
      </c>
      <c r="K35" s="56">
        <v>10.5874464076386</v>
      </c>
      <c r="L35" s="56">
        <f t="shared" si="0"/>
        <v>10.379873349063304</v>
      </c>
      <c r="M35" s="56">
        <f t="shared" si="1"/>
        <v>-1.459252275796624</v>
      </c>
      <c r="N35" s="56">
        <f t="shared" si="2"/>
        <v>-1.5061374600970847</v>
      </c>
      <c r="O35" s="56">
        <f t="shared" si="3"/>
        <v>0.31896183046509563</v>
      </c>
      <c r="P35" s="56">
        <f t="shared" si="4"/>
        <v>1.1305575397341965</v>
      </c>
      <c r="Q35" s="56">
        <f t="shared" si="5"/>
        <v>2.6385399001937948</v>
      </c>
      <c r="R35" s="56">
        <f t="shared" si="6"/>
        <v>-1.1226695344993836</v>
      </c>
      <c r="S35" s="56">
        <f t="shared" si="7"/>
        <v>-0.69129105777826361</v>
      </c>
      <c r="T35" s="56">
        <f t="shared" si="8"/>
        <v>-2.5502972318196644</v>
      </c>
      <c r="U35" s="56">
        <f t="shared" si="9"/>
        <v>-5.8865557720704231E-2</v>
      </c>
      <c r="V35" s="56">
        <f t="shared" si="10"/>
        <v>0.20757305857529573</v>
      </c>
      <c r="W35" s="56"/>
      <c r="X35" s="56">
        <v>1015.50244754218</v>
      </c>
      <c r="Y35" s="56">
        <v>1255.7623394135801</v>
      </c>
      <c r="Z35" s="56">
        <v>1221.2164008253501</v>
      </c>
      <c r="AA35" s="56">
        <v>1367.16511230008</v>
      </c>
      <c r="AB35" s="56">
        <v>1334.6474292390001</v>
      </c>
      <c r="AC35" s="56">
        <v>1157.3937978276001</v>
      </c>
      <c r="AD35" s="56">
        <v>1197.2806662923599</v>
      </c>
      <c r="AE35" s="56">
        <v>1159.22352177979</v>
      </c>
      <c r="AF35" s="56">
        <v>1165.08930566922</v>
      </c>
      <c r="AG35" s="56">
        <v>1188.1097488421699</v>
      </c>
      <c r="AH35" s="56">
        <f t="shared" si="11"/>
        <v>1225.2812545246318</v>
      </c>
      <c r="AI35" s="56">
        <f t="shared" si="12"/>
        <v>-209.77880698245178</v>
      </c>
      <c r="AJ35" s="56">
        <f t="shared" si="13"/>
        <v>30.481084888948317</v>
      </c>
      <c r="AK35" s="56">
        <f t="shared" si="14"/>
        <v>-4.0648536992816844</v>
      </c>
      <c r="AL35" s="56">
        <f t="shared" si="15"/>
        <v>141.88385777544818</v>
      </c>
      <c r="AM35" s="56">
        <f t="shared" si="16"/>
        <v>109.3661747143683</v>
      </c>
      <c r="AN35" s="56">
        <f t="shared" si="17"/>
        <v>-67.887456697031666</v>
      </c>
      <c r="AO35" s="56">
        <f t="shared" si="18"/>
        <v>-28.000588232271866</v>
      </c>
      <c r="AP35" s="56">
        <f t="shared" si="19"/>
        <v>-66.057732744841815</v>
      </c>
      <c r="AQ35" s="56">
        <f t="shared" si="20"/>
        <v>-60.191948855411738</v>
      </c>
      <c r="AR35" s="56">
        <f t="shared" si="21"/>
        <v>-37.171505682461884</v>
      </c>
    </row>
    <row r="36" spans="1:44" x14ac:dyDescent="0.3">
      <c r="A36" s="96">
        <v>0.34343434343434298</v>
      </c>
      <c r="B36" s="56">
        <v>9.3243814631775095</v>
      </c>
      <c r="C36" s="56">
        <v>8.8913068931444297</v>
      </c>
      <c r="D36" s="56">
        <v>10.0384206456885</v>
      </c>
      <c r="E36" s="56">
        <v>12.083586401513401</v>
      </c>
      <c r="F36" s="56">
        <v>11.291308330180501</v>
      </c>
      <c r="G36" s="56">
        <v>9.1562770674216498</v>
      </c>
      <c r="H36" s="56">
        <v>9.3537209827587606</v>
      </c>
      <c r="I36" s="56">
        <v>8.6508749330861807</v>
      </c>
      <c r="J36" s="56">
        <v>10.5893972519393</v>
      </c>
      <c r="K36" s="56">
        <v>10.793691797255001</v>
      </c>
      <c r="L36" s="56">
        <f t="shared" si="0"/>
        <v>10.130880133520998</v>
      </c>
      <c r="M36" s="56">
        <f t="shared" si="1"/>
        <v>-0.80649867034348866</v>
      </c>
      <c r="N36" s="56">
        <f t="shared" si="2"/>
        <v>-1.2395732403765685</v>
      </c>
      <c r="O36" s="56">
        <f t="shared" si="3"/>
        <v>-9.24594878324978E-2</v>
      </c>
      <c r="P36" s="56">
        <f t="shared" si="4"/>
        <v>1.9527062679924025</v>
      </c>
      <c r="Q36" s="56">
        <f t="shared" si="5"/>
        <v>1.1604281966595025</v>
      </c>
      <c r="R36" s="56">
        <f t="shared" si="6"/>
        <v>-0.97460306609934833</v>
      </c>
      <c r="S36" s="56">
        <f t="shared" si="7"/>
        <v>-0.77715915076223752</v>
      </c>
      <c r="T36" s="56">
        <f t="shared" si="8"/>
        <v>-1.4800052004348174</v>
      </c>
      <c r="U36" s="56">
        <f t="shared" si="9"/>
        <v>0.45851711841830145</v>
      </c>
      <c r="V36" s="56">
        <f t="shared" si="10"/>
        <v>0.66281166373400247</v>
      </c>
      <c r="W36" s="56"/>
      <c r="X36" s="56">
        <v>1025.2859449606599</v>
      </c>
      <c r="Y36" s="56">
        <v>1265.73925883278</v>
      </c>
      <c r="Z36" s="56">
        <v>1235.7650130505299</v>
      </c>
      <c r="AA36" s="56">
        <v>1389.6818962672801</v>
      </c>
      <c r="AB36" s="56">
        <v>1321.57259186325</v>
      </c>
      <c r="AC36" s="56">
        <v>1161.01975483617</v>
      </c>
      <c r="AD36" s="56">
        <v>1216.5035776071099</v>
      </c>
      <c r="AE36" s="56">
        <v>1172.1910651205801</v>
      </c>
      <c r="AF36" s="56">
        <v>1172.2733676257101</v>
      </c>
      <c r="AG36" s="56">
        <v>1192.6400449401499</v>
      </c>
      <c r="AH36" s="56">
        <f t="shared" si="11"/>
        <v>1233.1774099684449</v>
      </c>
      <c r="AI36" s="56">
        <f t="shared" si="12"/>
        <v>-207.89146500778497</v>
      </c>
      <c r="AJ36" s="56">
        <f t="shared" si="13"/>
        <v>32.561848864335161</v>
      </c>
      <c r="AK36" s="56">
        <f t="shared" si="14"/>
        <v>2.5876030820850247</v>
      </c>
      <c r="AL36" s="56">
        <f t="shared" si="15"/>
        <v>156.50448629883522</v>
      </c>
      <c r="AM36" s="56">
        <f t="shared" si="16"/>
        <v>88.395181894805091</v>
      </c>
      <c r="AN36" s="56">
        <f t="shared" si="17"/>
        <v>-72.15765513227484</v>
      </c>
      <c r="AO36" s="56">
        <f t="shared" si="18"/>
        <v>-16.673832361334917</v>
      </c>
      <c r="AP36" s="56">
        <f t="shared" si="19"/>
        <v>-60.986344847864757</v>
      </c>
      <c r="AQ36" s="56">
        <f t="shared" si="20"/>
        <v>-60.904042342734783</v>
      </c>
      <c r="AR36" s="56">
        <f t="shared" si="21"/>
        <v>-40.537365028294971</v>
      </c>
    </row>
    <row r="37" spans="1:44" x14ac:dyDescent="0.3">
      <c r="A37" s="96">
        <v>0.35353535353535398</v>
      </c>
      <c r="B37" s="56">
        <v>8.9749764234422607</v>
      </c>
      <c r="C37" s="56">
        <v>8.6977543222548608</v>
      </c>
      <c r="D37" s="56">
        <v>8.0231376534123893</v>
      </c>
      <c r="E37" s="56">
        <v>11.3085647337538</v>
      </c>
      <c r="F37" s="56">
        <v>10.999968178241501</v>
      </c>
      <c r="G37" s="56">
        <v>9.1674445915919307</v>
      </c>
      <c r="H37" s="56">
        <v>9.9096135377222101</v>
      </c>
      <c r="I37" s="56">
        <v>13.4904823861522</v>
      </c>
      <c r="J37" s="56">
        <v>10.0746350692396</v>
      </c>
      <c r="K37" s="56">
        <v>8.8568013153408707</v>
      </c>
      <c r="L37" s="56">
        <f t="shared" si="0"/>
        <v>9.5286409837827915</v>
      </c>
      <c r="M37" s="56">
        <f t="shared" si="1"/>
        <v>-0.5536645603405308</v>
      </c>
      <c r="N37" s="56">
        <f t="shared" si="2"/>
        <v>-0.83088666152793067</v>
      </c>
      <c r="O37" s="56">
        <f t="shared" si="3"/>
        <v>-1.5055033303704022</v>
      </c>
      <c r="P37" s="56">
        <f t="shared" si="4"/>
        <v>1.7799237499710081</v>
      </c>
      <c r="Q37" s="56">
        <f t="shared" si="5"/>
        <v>1.4713271944587092</v>
      </c>
      <c r="R37" s="56">
        <f t="shared" si="6"/>
        <v>-0.36119639219086075</v>
      </c>
      <c r="S37" s="56">
        <f t="shared" si="7"/>
        <v>0.38097255393941865</v>
      </c>
      <c r="T37" s="56">
        <f t="shared" si="8"/>
        <v>3.9618414023694086</v>
      </c>
      <c r="U37" s="56">
        <f t="shared" si="9"/>
        <v>0.54599408545680816</v>
      </c>
      <c r="V37" s="56">
        <f t="shared" si="10"/>
        <v>-0.67183966844192078</v>
      </c>
      <c r="W37" s="56"/>
      <c r="X37" s="56">
        <v>1033.82475502949</v>
      </c>
      <c r="Y37" s="56">
        <v>1275.4571060508599</v>
      </c>
      <c r="Z37" s="56">
        <v>1246.97290818229</v>
      </c>
      <c r="AA37" s="56">
        <v>1400.2979049482101</v>
      </c>
      <c r="AB37" s="56">
        <v>1284.2324163589701</v>
      </c>
      <c r="AC37" s="56">
        <v>1164.9895417063101</v>
      </c>
      <c r="AD37" s="56">
        <v>1249.9123860366699</v>
      </c>
      <c r="AE37" s="56">
        <v>1191.1436983134699</v>
      </c>
      <c r="AF37" s="56">
        <v>1188.7202205527401</v>
      </c>
      <c r="AG37" s="56">
        <v>1199.10145959789</v>
      </c>
      <c r="AH37" s="56">
        <f t="shared" si="11"/>
        <v>1234.2957720460215</v>
      </c>
      <c r="AI37" s="56">
        <f t="shared" si="12"/>
        <v>-200.4710170165315</v>
      </c>
      <c r="AJ37" s="56">
        <f t="shared" si="13"/>
        <v>41.161334004838409</v>
      </c>
      <c r="AK37" s="56">
        <f t="shared" si="14"/>
        <v>12.677136136268473</v>
      </c>
      <c r="AL37" s="56">
        <f t="shared" si="15"/>
        <v>166.00213290218858</v>
      </c>
      <c r="AM37" s="56">
        <f t="shared" si="16"/>
        <v>49.936644312948602</v>
      </c>
      <c r="AN37" s="56">
        <f t="shared" si="17"/>
        <v>-69.306230339711419</v>
      </c>
      <c r="AO37" s="56">
        <f t="shared" si="18"/>
        <v>15.616613990648375</v>
      </c>
      <c r="AP37" s="56">
        <f t="shared" si="19"/>
        <v>-43.152073732551571</v>
      </c>
      <c r="AQ37" s="56">
        <f t="shared" si="20"/>
        <v>-45.575551493281409</v>
      </c>
      <c r="AR37" s="56">
        <f t="shared" si="21"/>
        <v>-35.194312448131541</v>
      </c>
    </row>
    <row r="38" spans="1:44" x14ac:dyDescent="0.3">
      <c r="A38" s="96">
        <v>0.36363636363636398</v>
      </c>
      <c r="B38" s="56">
        <v>10.179241444936901</v>
      </c>
      <c r="C38" s="56">
        <v>9.4683943686266598</v>
      </c>
      <c r="D38" s="56">
        <v>5.7494843212155402</v>
      </c>
      <c r="E38" s="56">
        <v>10.861363168971801</v>
      </c>
      <c r="F38" s="56">
        <v>7.8724579740771299</v>
      </c>
      <c r="G38" s="56">
        <v>9.2110861193042801</v>
      </c>
      <c r="H38" s="56">
        <v>9.4935655410129804</v>
      </c>
      <c r="I38" s="56">
        <v>11.7824812312258</v>
      </c>
      <c r="J38" s="56">
        <v>11.4113754442967</v>
      </c>
      <c r="K38" s="56">
        <v>8.5082404767848097</v>
      </c>
      <c r="L38" s="56">
        <f t="shared" si="0"/>
        <v>8.8903378995220521</v>
      </c>
      <c r="M38" s="56">
        <f t="shared" si="1"/>
        <v>1.2889035454148488</v>
      </c>
      <c r="N38" s="56">
        <f t="shared" si="2"/>
        <v>0.57805646910460773</v>
      </c>
      <c r="O38" s="56">
        <f t="shared" si="3"/>
        <v>-3.1408535783065119</v>
      </c>
      <c r="P38" s="56">
        <f t="shared" si="4"/>
        <v>1.9710252694497488</v>
      </c>
      <c r="Q38" s="56">
        <f t="shared" si="5"/>
        <v>-1.0178799254449222</v>
      </c>
      <c r="R38" s="56">
        <f t="shared" si="6"/>
        <v>0.32074821978222801</v>
      </c>
      <c r="S38" s="56">
        <f t="shared" si="7"/>
        <v>0.60322764149092833</v>
      </c>
      <c r="T38" s="56">
        <f t="shared" si="8"/>
        <v>2.8921433317037479</v>
      </c>
      <c r="U38" s="56">
        <f t="shared" si="9"/>
        <v>2.5210375447746483</v>
      </c>
      <c r="V38" s="56">
        <f t="shared" si="10"/>
        <v>-0.38209742273724245</v>
      </c>
      <c r="W38" s="56"/>
      <c r="X38" s="56">
        <v>1031.40655502459</v>
      </c>
      <c r="Y38" s="56">
        <v>1284.3856797430101</v>
      </c>
      <c r="Z38" s="56">
        <v>1261.0008755275301</v>
      </c>
      <c r="AA38" s="56">
        <v>1405.01151514309</v>
      </c>
      <c r="AB38" s="56">
        <v>1226.16218094281</v>
      </c>
      <c r="AC38" s="56">
        <v>1166.73241523091</v>
      </c>
      <c r="AD38" s="56">
        <v>1283.8806027681101</v>
      </c>
      <c r="AE38" s="56">
        <v>1199.22147308851</v>
      </c>
      <c r="AF38" s="56">
        <v>1207.6814243782301</v>
      </c>
      <c r="AG38" s="56">
        <v>1211.4995097440701</v>
      </c>
      <c r="AH38" s="56">
        <f t="shared" si="11"/>
        <v>1229.1165369353234</v>
      </c>
      <c r="AI38" s="56">
        <f t="shared" si="12"/>
        <v>-197.7099819107334</v>
      </c>
      <c r="AJ38" s="56">
        <f t="shared" si="13"/>
        <v>55.269142807686649</v>
      </c>
      <c r="AK38" s="56">
        <f t="shared" si="14"/>
        <v>31.884338592206632</v>
      </c>
      <c r="AL38" s="56">
        <f t="shared" si="15"/>
        <v>175.8949782077666</v>
      </c>
      <c r="AM38" s="56">
        <f t="shared" si="16"/>
        <v>-2.9543559925134559</v>
      </c>
      <c r="AN38" s="56">
        <f t="shared" si="17"/>
        <v>-62.384121704413474</v>
      </c>
      <c r="AO38" s="56">
        <f t="shared" si="18"/>
        <v>54.764065832786628</v>
      </c>
      <c r="AP38" s="56">
        <f t="shared" si="19"/>
        <v>-29.8950638468134</v>
      </c>
      <c r="AQ38" s="56">
        <f t="shared" si="20"/>
        <v>-21.435112557093362</v>
      </c>
      <c r="AR38" s="56">
        <f t="shared" si="21"/>
        <v>-17.617027191253328</v>
      </c>
    </row>
    <row r="39" spans="1:44" x14ac:dyDescent="0.3">
      <c r="A39" s="96">
        <v>0.37373737373737398</v>
      </c>
      <c r="B39" s="56">
        <v>9.0971036121218898</v>
      </c>
      <c r="C39" s="56">
        <v>8.9897330083386393</v>
      </c>
      <c r="D39" s="56">
        <v>6.5618168645167296</v>
      </c>
      <c r="E39" s="56">
        <v>10.549707902625601</v>
      </c>
      <c r="F39" s="56">
        <v>6.6901700309835501</v>
      </c>
      <c r="G39" s="56">
        <v>8.8235078006628296</v>
      </c>
      <c r="H39" s="56">
        <v>10.739826096876101</v>
      </c>
      <c r="I39" s="56">
        <v>13.969544868174401</v>
      </c>
      <c r="J39" s="56">
        <v>11.9469491057912</v>
      </c>
      <c r="K39" s="56">
        <v>10.314914726995401</v>
      </c>
      <c r="L39" s="56">
        <f t="shared" si="0"/>
        <v>8.4520065365415409</v>
      </c>
      <c r="M39" s="56">
        <f t="shared" si="1"/>
        <v>0.6450970755803489</v>
      </c>
      <c r="N39" s="56">
        <f t="shared" si="2"/>
        <v>0.53772647179709843</v>
      </c>
      <c r="O39" s="56">
        <f t="shared" si="3"/>
        <v>-1.8901896720248113</v>
      </c>
      <c r="P39" s="56">
        <f t="shared" si="4"/>
        <v>2.0977013660840598</v>
      </c>
      <c r="Q39" s="56">
        <f t="shared" si="5"/>
        <v>-1.7618365055579908</v>
      </c>
      <c r="R39" s="56">
        <f t="shared" si="6"/>
        <v>0.3715012641212887</v>
      </c>
      <c r="S39" s="56">
        <f t="shared" si="7"/>
        <v>2.2878195603345599</v>
      </c>
      <c r="T39" s="56">
        <f t="shared" si="8"/>
        <v>5.5175383316328599</v>
      </c>
      <c r="U39" s="56">
        <f t="shared" si="9"/>
        <v>3.494942569249659</v>
      </c>
      <c r="V39" s="56">
        <f t="shared" si="10"/>
        <v>1.8629081904538598</v>
      </c>
      <c r="W39" s="56"/>
      <c r="X39" s="56">
        <v>1045.9393152749799</v>
      </c>
      <c r="Y39" s="56">
        <v>1292.9791421293601</v>
      </c>
      <c r="Z39" s="56">
        <v>1282.68198730684</v>
      </c>
      <c r="AA39" s="56">
        <v>1411.5756434181001</v>
      </c>
      <c r="AB39" s="56">
        <v>1199.51417989724</v>
      </c>
      <c r="AC39" s="56">
        <v>1167.86372854469</v>
      </c>
      <c r="AD39" s="56">
        <v>1315.90227614745</v>
      </c>
      <c r="AE39" s="56">
        <v>1225.99902153629</v>
      </c>
      <c r="AF39" s="56">
        <v>1236.06391725301</v>
      </c>
      <c r="AG39" s="56">
        <v>1232.53078098183</v>
      </c>
      <c r="AH39" s="56">
        <f t="shared" si="11"/>
        <v>1233.4256660952017</v>
      </c>
      <c r="AI39" s="56">
        <f t="shared" si="12"/>
        <v>-187.48635082022179</v>
      </c>
      <c r="AJ39" s="56">
        <f t="shared" si="13"/>
        <v>59.553476034158393</v>
      </c>
      <c r="AK39" s="56">
        <f t="shared" si="14"/>
        <v>49.256321211638351</v>
      </c>
      <c r="AL39" s="56">
        <f t="shared" si="15"/>
        <v>178.14997732289839</v>
      </c>
      <c r="AM39" s="56">
        <f t="shared" si="16"/>
        <v>-33.911486197961722</v>
      </c>
      <c r="AN39" s="56">
        <f t="shared" si="17"/>
        <v>-65.56193755051163</v>
      </c>
      <c r="AO39" s="56">
        <f t="shared" si="18"/>
        <v>82.476610052248361</v>
      </c>
      <c r="AP39" s="56">
        <f t="shared" si="19"/>
        <v>-7.4266445589116756</v>
      </c>
      <c r="AQ39" s="56">
        <f t="shared" si="20"/>
        <v>2.6382511578083268</v>
      </c>
      <c r="AR39" s="56">
        <f t="shared" si="21"/>
        <v>-0.8948851133716289</v>
      </c>
    </row>
    <row r="40" spans="1:44" x14ac:dyDescent="0.3">
      <c r="A40" s="96">
        <v>0.38383838383838398</v>
      </c>
      <c r="B40" s="56">
        <v>9.5939739563066695</v>
      </c>
      <c r="C40" s="56">
        <v>10.3133076823088</v>
      </c>
      <c r="D40" s="56">
        <v>9.3454857395856603</v>
      </c>
      <c r="E40" s="56">
        <v>12.5928791307515</v>
      </c>
      <c r="F40" s="56">
        <v>8.9321010223964201</v>
      </c>
      <c r="G40" s="56">
        <v>9.3952894275145198</v>
      </c>
      <c r="H40" s="56">
        <v>9.8758167088400395</v>
      </c>
      <c r="I40" s="56">
        <v>10.833192675901</v>
      </c>
      <c r="J40" s="56">
        <v>9.5674959799476493</v>
      </c>
      <c r="K40" s="56">
        <v>9.5893346597533</v>
      </c>
      <c r="L40" s="56">
        <f t="shared" si="0"/>
        <v>10.028839493143929</v>
      </c>
      <c r="M40" s="56">
        <f t="shared" si="1"/>
        <v>-0.43486553683725937</v>
      </c>
      <c r="N40" s="56">
        <f t="shared" si="2"/>
        <v>0.28446818916487082</v>
      </c>
      <c r="O40" s="56">
        <f t="shared" si="3"/>
        <v>-0.68335375355826855</v>
      </c>
      <c r="P40" s="56">
        <f t="shared" si="4"/>
        <v>2.5640396376075714</v>
      </c>
      <c r="Q40" s="56">
        <f t="shared" si="5"/>
        <v>-1.0967384707475087</v>
      </c>
      <c r="R40" s="56">
        <f t="shared" si="6"/>
        <v>-0.63355006562940908</v>
      </c>
      <c r="S40" s="56">
        <f t="shared" si="7"/>
        <v>-0.15302278430388938</v>
      </c>
      <c r="T40" s="56">
        <f t="shared" si="8"/>
        <v>0.80435318275707068</v>
      </c>
      <c r="U40" s="56">
        <f t="shared" si="9"/>
        <v>-0.46134351319627953</v>
      </c>
      <c r="V40" s="56">
        <f t="shared" si="10"/>
        <v>-0.43950483339062885</v>
      </c>
      <c r="W40" s="56"/>
      <c r="X40" s="56">
        <v>1071.6520395677801</v>
      </c>
      <c r="Y40" s="56">
        <v>1301.52801352493</v>
      </c>
      <c r="Z40" s="56">
        <v>1307.5066996424</v>
      </c>
      <c r="AA40" s="56">
        <v>1415.1356410646099</v>
      </c>
      <c r="AB40" s="56">
        <v>1216.3642511908099</v>
      </c>
      <c r="AC40" s="56">
        <v>1171.2762891575801</v>
      </c>
      <c r="AD40" s="56">
        <v>1333.29518598963</v>
      </c>
      <c r="AE40" s="56">
        <v>1234.93910119106</v>
      </c>
      <c r="AF40" s="56">
        <v>1251.99240940661</v>
      </c>
      <c r="AG40" s="56">
        <v>1251.6557370819401</v>
      </c>
      <c r="AH40" s="56">
        <f t="shared" si="11"/>
        <v>1247.2438223580186</v>
      </c>
      <c r="AI40" s="56">
        <f t="shared" si="12"/>
        <v>-175.59178279023854</v>
      </c>
      <c r="AJ40" s="56">
        <f t="shared" si="13"/>
        <v>54.284191166911341</v>
      </c>
      <c r="AK40" s="56">
        <f t="shared" si="14"/>
        <v>60.262877284381375</v>
      </c>
      <c r="AL40" s="56">
        <f t="shared" si="15"/>
        <v>167.89181870659127</v>
      </c>
      <c r="AM40" s="56">
        <f t="shared" si="16"/>
        <v>-30.879571167208724</v>
      </c>
      <c r="AN40" s="56">
        <f t="shared" si="17"/>
        <v>-75.967533200438538</v>
      </c>
      <c r="AO40" s="56">
        <f t="shared" si="18"/>
        <v>86.051363631611366</v>
      </c>
      <c r="AP40" s="56">
        <f t="shared" si="19"/>
        <v>-12.304721166958643</v>
      </c>
      <c r="AQ40" s="56">
        <f t="shared" si="20"/>
        <v>4.7485870485913892</v>
      </c>
      <c r="AR40" s="56">
        <f t="shared" si="21"/>
        <v>4.4119147239214271</v>
      </c>
    </row>
    <row r="41" spans="1:44" x14ac:dyDescent="0.3">
      <c r="A41" s="96">
        <v>0.39393939393939398</v>
      </c>
      <c r="B41" s="56">
        <v>8.4226707756828301</v>
      </c>
      <c r="C41" s="56">
        <v>9.3787347705764095</v>
      </c>
      <c r="D41" s="56">
        <v>11.5213373870093</v>
      </c>
      <c r="E41" s="56">
        <v>11.125992304346299</v>
      </c>
      <c r="F41" s="56">
        <v>8.0732336120693393</v>
      </c>
      <c r="G41" s="56">
        <v>8.6448609919876098</v>
      </c>
      <c r="H41" s="56">
        <v>9.5800131870901808</v>
      </c>
      <c r="I41" s="56">
        <v>10.0283141267773</v>
      </c>
      <c r="J41" s="56">
        <v>12.093096467435799</v>
      </c>
      <c r="K41" s="56">
        <v>10.5261910904298</v>
      </c>
      <c r="L41" s="56">
        <f t="shared" si="0"/>
        <v>9.5278049736119641</v>
      </c>
      <c r="M41" s="56">
        <f t="shared" si="1"/>
        <v>-1.105134197929134</v>
      </c>
      <c r="N41" s="56">
        <f t="shared" si="2"/>
        <v>-0.14907020303555463</v>
      </c>
      <c r="O41" s="56">
        <f t="shared" si="3"/>
        <v>1.993532413397336</v>
      </c>
      <c r="P41" s="56">
        <f t="shared" si="4"/>
        <v>1.5981873307343353</v>
      </c>
      <c r="Q41" s="56">
        <f t="shared" si="5"/>
        <v>-1.4545713615426248</v>
      </c>
      <c r="R41" s="56">
        <f t="shared" si="6"/>
        <v>-0.88294398162435428</v>
      </c>
      <c r="S41" s="56">
        <f t="shared" si="7"/>
        <v>5.2208213478216692E-2</v>
      </c>
      <c r="T41" s="56">
        <f t="shared" si="8"/>
        <v>0.50050915316533562</v>
      </c>
      <c r="U41" s="56">
        <f t="shared" si="9"/>
        <v>2.5652914938238354</v>
      </c>
      <c r="V41" s="56">
        <f t="shared" si="10"/>
        <v>0.9983861168178354</v>
      </c>
      <c r="W41" s="56"/>
      <c r="X41" s="56">
        <v>1122.08137535131</v>
      </c>
      <c r="Y41" s="56">
        <v>1315.3179277557599</v>
      </c>
      <c r="Z41" s="56">
        <v>1325.20933066157</v>
      </c>
      <c r="AA41" s="56">
        <v>1402.7739883441</v>
      </c>
      <c r="AB41" s="56">
        <v>1251.11498024505</v>
      </c>
      <c r="AC41" s="56">
        <v>1173.4084673693999</v>
      </c>
      <c r="AD41" s="56">
        <v>1344.2377201490301</v>
      </c>
      <c r="AE41" s="56">
        <v>1255.9170306979699</v>
      </c>
      <c r="AF41" s="56">
        <v>1272.60408169588</v>
      </c>
      <c r="AG41" s="56">
        <v>1267.5777140093401</v>
      </c>
      <c r="AH41" s="56">
        <f t="shared" si="11"/>
        <v>1264.9843449545317</v>
      </c>
      <c r="AI41" s="56">
        <f t="shared" si="12"/>
        <v>-142.90296960322166</v>
      </c>
      <c r="AJ41" s="56">
        <f t="shared" si="13"/>
        <v>50.333582801228204</v>
      </c>
      <c r="AK41" s="56">
        <f t="shared" si="14"/>
        <v>60.224985707038286</v>
      </c>
      <c r="AL41" s="56">
        <f t="shared" si="15"/>
        <v>137.78964338956825</v>
      </c>
      <c r="AM41" s="56">
        <f t="shared" si="16"/>
        <v>-13.869364709481715</v>
      </c>
      <c r="AN41" s="56">
        <f t="shared" si="17"/>
        <v>-91.575877585131821</v>
      </c>
      <c r="AO41" s="56">
        <f t="shared" si="18"/>
        <v>79.253375194498403</v>
      </c>
      <c r="AP41" s="56">
        <f t="shared" si="19"/>
        <v>-9.0673142565617582</v>
      </c>
      <c r="AQ41" s="56">
        <f t="shared" si="20"/>
        <v>7.6197367413483335</v>
      </c>
      <c r="AR41" s="56">
        <f t="shared" si="21"/>
        <v>2.5933690548083632</v>
      </c>
    </row>
    <row r="42" spans="1:44" x14ac:dyDescent="0.3">
      <c r="A42" s="96">
        <v>0.40404040404040398</v>
      </c>
      <c r="B42" s="56">
        <v>9.9886199624532104</v>
      </c>
      <c r="C42" s="56">
        <v>12.9852510082513</v>
      </c>
      <c r="D42" s="56">
        <v>10.9690144797491</v>
      </c>
      <c r="E42" s="56">
        <v>11.814181993576501</v>
      </c>
      <c r="F42" s="56">
        <v>11.4785290146761</v>
      </c>
      <c r="G42" s="56">
        <v>8.9290115872264906</v>
      </c>
      <c r="H42" s="56">
        <v>9.97450520348605</v>
      </c>
      <c r="I42" s="56">
        <v>12.094576535211701</v>
      </c>
      <c r="J42" s="56">
        <v>12.7861606249778</v>
      </c>
      <c r="K42" s="56">
        <v>10.2757014259534</v>
      </c>
      <c r="L42" s="56">
        <f t="shared" si="0"/>
        <v>11.027434674322118</v>
      </c>
      <c r="M42" s="56">
        <f t="shared" si="1"/>
        <v>-1.0388147118689073</v>
      </c>
      <c r="N42" s="56">
        <f t="shared" si="2"/>
        <v>1.9578163339291823</v>
      </c>
      <c r="O42" s="56">
        <f t="shared" si="3"/>
        <v>-5.842019457301717E-2</v>
      </c>
      <c r="P42" s="56">
        <f t="shared" si="4"/>
        <v>0.78674731925438302</v>
      </c>
      <c r="Q42" s="56">
        <f t="shared" si="5"/>
        <v>0.45109434035398266</v>
      </c>
      <c r="R42" s="56">
        <f t="shared" si="6"/>
        <v>-2.0984230870956271</v>
      </c>
      <c r="S42" s="56">
        <f t="shared" si="7"/>
        <v>-1.0529294708360677</v>
      </c>
      <c r="T42" s="56">
        <f t="shared" si="8"/>
        <v>1.0671418608895831</v>
      </c>
      <c r="U42" s="56">
        <f t="shared" si="9"/>
        <v>1.7587259506556823</v>
      </c>
      <c r="V42" s="56">
        <f t="shared" si="10"/>
        <v>-0.75173324836871735</v>
      </c>
      <c r="W42" s="56"/>
      <c r="X42" s="56">
        <v>1230.3458564473201</v>
      </c>
      <c r="Y42" s="56">
        <v>1310.22851696624</v>
      </c>
      <c r="Z42" s="56">
        <v>1327.4606928211899</v>
      </c>
      <c r="AA42" s="56">
        <v>1378.56543532966</v>
      </c>
      <c r="AB42" s="56">
        <v>1310.2291481490199</v>
      </c>
      <c r="AC42" s="56">
        <v>1178.69730762071</v>
      </c>
      <c r="AD42" s="56">
        <v>1352.2273546845699</v>
      </c>
      <c r="AE42" s="56">
        <v>1270.1054391221601</v>
      </c>
      <c r="AF42" s="56">
        <v>1276.0743651211901</v>
      </c>
      <c r="AG42" s="56">
        <v>1276.34090926253</v>
      </c>
      <c r="AH42" s="56">
        <f t="shared" si="11"/>
        <v>1289.2544928890231</v>
      </c>
      <c r="AI42" s="56">
        <f t="shared" si="12"/>
        <v>-58.908636441703038</v>
      </c>
      <c r="AJ42" s="56">
        <f t="shared" si="13"/>
        <v>20.974024077216882</v>
      </c>
      <c r="AK42" s="56">
        <f t="shared" si="14"/>
        <v>38.206199932166783</v>
      </c>
      <c r="AL42" s="56">
        <f t="shared" si="15"/>
        <v>89.310942440636836</v>
      </c>
      <c r="AM42" s="56">
        <f t="shared" si="16"/>
        <v>20.97465525999678</v>
      </c>
      <c r="AN42" s="56">
        <f t="shared" si="17"/>
        <v>-110.55718526831311</v>
      </c>
      <c r="AO42" s="56">
        <f t="shared" si="18"/>
        <v>62.972861795546805</v>
      </c>
      <c r="AP42" s="56">
        <f t="shared" si="19"/>
        <v>-19.149053766863062</v>
      </c>
      <c r="AQ42" s="56">
        <f t="shared" si="20"/>
        <v>-13.180127767833028</v>
      </c>
      <c r="AR42" s="56">
        <f t="shared" si="21"/>
        <v>-12.913583626493164</v>
      </c>
    </row>
    <row r="43" spans="1:44" x14ac:dyDescent="0.3">
      <c r="A43" s="96">
        <v>0.41414141414141398</v>
      </c>
      <c r="B43" s="56">
        <v>10.456627745985401</v>
      </c>
      <c r="C43" s="56">
        <v>17.5945197179663</v>
      </c>
      <c r="D43" s="56">
        <v>7.4663952897857397</v>
      </c>
      <c r="E43" s="56">
        <v>8.3414096899072607</v>
      </c>
      <c r="F43" s="56">
        <v>9.3887937525433909</v>
      </c>
      <c r="G43" s="56">
        <v>9.3405442125291795</v>
      </c>
      <c r="H43" s="56">
        <v>11.892376256634501</v>
      </c>
      <c r="I43" s="56">
        <v>16.042876115819102</v>
      </c>
      <c r="J43" s="56">
        <v>8.5340271107846402</v>
      </c>
      <c r="K43" s="56">
        <v>12.8642952824841</v>
      </c>
      <c r="L43" s="56">
        <f t="shared" si="0"/>
        <v>10.431381734786212</v>
      </c>
      <c r="M43" s="56">
        <f t="shared" si="1"/>
        <v>2.5246011199188345E-2</v>
      </c>
      <c r="N43" s="56">
        <f t="shared" si="2"/>
        <v>7.1631379831800874</v>
      </c>
      <c r="O43" s="56">
        <f t="shared" si="3"/>
        <v>-2.9649864450004726</v>
      </c>
      <c r="P43" s="56">
        <f t="shared" si="4"/>
        <v>-2.0899720448789516</v>
      </c>
      <c r="Q43" s="56">
        <f t="shared" si="5"/>
        <v>-1.0425879822428215</v>
      </c>
      <c r="R43" s="56">
        <f t="shared" si="6"/>
        <v>-1.0908375222570328</v>
      </c>
      <c r="S43" s="56">
        <f t="shared" si="7"/>
        <v>1.4609945218482885</v>
      </c>
      <c r="T43" s="56">
        <f t="shared" si="8"/>
        <v>5.6114943810328892</v>
      </c>
      <c r="U43" s="56">
        <f t="shared" si="9"/>
        <v>-1.8973546240015722</v>
      </c>
      <c r="V43" s="56">
        <f t="shared" si="10"/>
        <v>2.432913547697888</v>
      </c>
      <c r="W43" s="56"/>
      <c r="X43" s="56">
        <v>1314.1071067159</v>
      </c>
      <c r="Y43" s="56">
        <v>1320.0165868827901</v>
      </c>
      <c r="Z43" s="56">
        <v>1316.1226085098499</v>
      </c>
      <c r="AA43" s="56">
        <v>1344.59427892086</v>
      </c>
      <c r="AB43" s="56">
        <v>1354.3028931209501</v>
      </c>
      <c r="AC43" s="56">
        <v>1185.23797813539</v>
      </c>
      <c r="AD43" s="56">
        <v>1348.1367340567101</v>
      </c>
      <c r="AE43" s="56">
        <v>1259.0049135756201</v>
      </c>
      <c r="AF43" s="56">
        <v>1276.4721124505099</v>
      </c>
      <c r="AG43" s="56">
        <v>1273.2287893724999</v>
      </c>
      <c r="AH43" s="56">
        <f t="shared" si="11"/>
        <v>1305.7302420476233</v>
      </c>
      <c r="AI43" s="56">
        <f t="shared" si="12"/>
        <v>8.3768646682767667</v>
      </c>
      <c r="AJ43" s="56">
        <f t="shared" si="13"/>
        <v>14.286344835166801</v>
      </c>
      <c r="AK43" s="56">
        <f t="shared" si="14"/>
        <v>10.392366462226619</v>
      </c>
      <c r="AL43" s="56">
        <f t="shared" si="15"/>
        <v>38.864036873236728</v>
      </c>
      <c r="AM43" s="56">
        <f t="shared" si="16"/>
        <v>48.572651073326824</v>
      </c>
      <c r="AN43" s="56">
        <f t="shared" si="17"/>
        <v>-120.49226391223328</v>
      </c>
      <c r="AO43" s="56">
        <f t="shared" si="18"/>
        <v>42.406492009086833</v>
      </c>
      <c r="AP43" s="56">
        <f t="shared" si="19"/>
        <v>-46.725328472003184</v>
      </c>
      <c r="AQ43" s="56">
        <f t="shared" si="20"/>
        <v>-29.258129597113339</v>
      </c>
      <c r="AR43" s="56">
        <f t="shared" si="21"/>
        <v>-32.501452675123346</v>
      </c>
    </row>
    <row r="44" spans="1:44" x14ac:dyDescent="0.3">
      <c r="A44" s="96">
        <v>0.42424242424242398</v>
      </c>
      <c r="B44" s="56">
        <v>11.293754821803301</v>
      </c>
      <c r="C44" s="56">
        <v>17.987764825144101</v>
      </c>
      <c r="D44" s="56">
        <v>7.71625691854653</v>
      </c>
      <c r="E44" s="56">
        <v>8.2513362857473904</v>
      </c>
      <c r="F44" s="56">
        <v>10.9805565026002</v>
      </c>
      <c r="G44" s="56">
        <v>9.2419121972876805</v>
      </c>
      <c r="H44" s="56">
        <v>9.2487010197667807</v>
      </c>
      <c r="I44" s="56">
        <v>8.1728502792291309</v>
      </c>
      <c r="J44" s="56">
        <v>6.4583010435174399</v>
      </c>
      <c r="K44" s="56">
        <v>7.7831272949920596</v>
      </c>
      <c r="L44" s="56">
        <f t="shared" si="0"/>
        <v>10.911930258521535</v>
      </c>
      <c r="M44" s="56">
        <f t="shared" si="1"/>
        <v>0.38182456328176606</v>
      </c>
      <c r="N44" s="56">
        <f t="shared" si="2"/>
        <v>7.0758345666225662</v>
      </c>
      <c r="O44" s="56">
        <f t="shared" si="3"/>
        <v>-3.1956733399750048</v>
      </c>
      <c r="P44" s="56">
        <f t="shared" si="4"/>
        <v>-2.6605939727741443</v>
      </c>
      <c r="Q44" s="56">
        <f t="shared" si="5"/>
        <v>6.8626244078664911E-2</v>
      </c>
      <c r="R44" s="56">
        <f t="shared" si="6"/>
        <v>-1.6700180612338542</v>
      </c>
      <c r="S44" s="56">
        <f t="shared" si="7"/>
        <v>-1.663229238754754</v>
      </c>
      <c r="T44" s="56">
        <f t="shared" si="8"/>
        <v>-2.7390799792924039</v>
      </c>
      <c r="U44" s="56">
        <f t="shared" si="9"/>
        <v>-4.4536292150040948</v>
      </c>
      <c r="V44" s="56">
        <f t="shared" si="10"/>
        <v>-3.1288029635294752</v>
      </c>
      <c r="W44" s="56"/>
      <c r="X44" s="56">
        <v>1352.7988897323301</v>
      </c>
      <c r="Y44" s="56">
        <v>1339.1199916619601</v>
      </c>
      <c r="Z44" s="56">
        <v>1307.90633213963</v>
      </c>
      <c r="AA44" s="56">
        <v>1320.42989831809</v>
      </c>
      <c r="AB44" s="56">
        <v>1393.04163484012</v>
      </c>
      <c r="AC44" s="56">
        <v>1197.4174485393301</v>
      </c>
      <c r="AD44" s="56">
        <v>1315.4018996295099</v>
      </c>
      <c r="AE44" s="56">
        <v>1201.5159998535</v>
      </c>
      <c r="AF44" s="56">
        <v>1298.49966466504</v>
      </c>
      <c r="AG44" s="56">
        <v>1259.0111833077201</v>
      </c>
      <c r="AH44" s="56">
        <f t="shared" si="11"/>
        <v>1318.4523658719099</v>
      </c>
      <c r="AI44" s="56">
        <f t="shared" si="12"/>
        <v>34.34652386042012</v>
      </c>
      <c r="AJ44" s="56">
        <f t="shared" si="13"/>
        <v>20.667625790050124</v>
      </c>
      <c r="AK44" s="56">
        <f t="shared" si="14"/>
        <v>-10.546033732279966</v>
      </c>
      <c r="AL44" s="56">
        <f t="shared" si="15"/>
        <v>1.977532446180021</v>
      </c>
      <c r="AM44" s="56">
        <f t="shared" si="16"/>
        <v>74.589268968210035</v>
      </c>
      <c r="AN44" s="56">
        <f t="shared" si="17"/>
        <v>-121.03491733257988</v>
      </c>
      <c r="AO44" s="56">
        <f t="shared" si="18"/>
        <v>-3.0504662424000344</v>
      </c>
      <c r="AP44" s="56">
        <f t="shared" si="19"/>
        <v>-116.9363660184099</v>
      </c>
      <c r="AQ44" s="56">
        <f t="shared" si="20"/>
        <v>-19.952701206869961</v>
      </c>
      <c r="AR44" s="56">
        <f t="shared" si="21"/>
        <v>-59.44118256418983</v>
      </c>
    </row>
    <row r="45" spans="1:44" x14ac:dyDescent="0.3">
      <c r="A45" s="96">
        <v>0.43434343434343398</v>
      </c>
      <c r="B45" s="56">
        <v>8.82796791628021</v>
      </c>
      <c r="C45" s="56">
        <v>18.786896202969299</v>
      </c>
      <c r="D45" s="56">
        <v>8.2713741210368799</v>
      </c>
      <c r="E45" s="56">
        <v>9.3031668983344602</v>
      </c>
      <c r="F45" s="56">
        <v>11.511579709450301</v>
      </c>
      <c r="G45" s="56">
        <v>9.9760510748729594</v>
      </c>
      <c r="H45" s="56">
        <v>9.6845100465385805</v>
      </c>
      <c r="I45" s="56">
        <v>11.641481043869</v>
      </c>
      <c r="J45" s="56">
        <v>13.480891637440701</v>
      </c>
      <c r="K45" s="56">
        <v>6.0672869200511403</v>
      </c>
      <c r="L45" s="56">
        <f t="shared" si="0"/>
        <v>11.112839320490686</v>
      </c>
      <c r="M45" s="56">
        <f t="shared" si="1"/>
        <v>-2.2848714042104756</v>
      </c>
      <c r="N45" s="56">
        <f t="shared" si="2"/>
        <v>7.6740568824786131</v>
      </c>
      <c r="O45" s="56">
        <f t="shared" si="3"/>
        <v>-2.8414651994538058</v>
      </c>
      <c r="P45" s="56">
        <f t="shared" si="4"/>
        <v>-1.8096724221562255</v>
      </c>
      <c r="Q45" s="56">
        <f t="shared" si="5"/>
        <v>0.39874038895961483</v>
      </c>
      <c r="R45" s="56">
        <f t="shared" si="6"/>
        <v>-1.1367882456177263</v>
      </c>
      <c r="S45" s="56">
        <f t="shared" si="7"/>
        <v>-1.4283292739521052</v>
      </c>
      <c r="T45" s="56">
        <f t="shared" si="8"/>
        <v>0.52864172337831405</v>
      </c>
      <c r="U45" s="56">
        <f t="shared" si="9"/>
        <v>2.3680523169500152</v>
      </c>
      <c r="V45" s="56">
        <f t="shared" si="10"/>
        <v>-5.0455524004395453</v>
      </c>
      <c r="W45" s="56"/>
      <c r="X45" s="56">
        <v>1371.91657994668</v>
      </c>
      <c r="Y45" s="56">
        <v>1332.24368426414</v>
      </c>
      <c r="Z45" s="56">
        <v>1297.5328631345201</v>
      </c>
      <c r="AA45" s="56">
        <v>1296.35046464679</v>
      </c>
      <c r="AB45" s="56">
        <v>1400.3988922103299</v>
      </c>
      <c r="AC45" s="56">
        <v>1211.78598445436</v>
      </c>
      <c r="AD45" s="56">
        <v>1278.0403405578099</v>
      </c>
      <c r="AE45" s="56">
        <v>1206.6073840217</v>
      </c>
      <c r="AF45" s="56">
        <v>1336.72529025719</v>
      </c>
      <c r="AG45" s="56">
        <v>1266.5189816970101</v>
      </c>
      <c r="AH45" s="56">
        <f t="shared" si="11"/>
        <v>1318.3714114428033</v>
      </c>
      <c r="AI45" s="56">
        <f t="shared" si="12"/>
        <v>53.545168503876766</v>
      </c>
      <c r="AJ45" s="56">
        <f t="shared" si="13"/>
        <v>13.872272821336765</v>
      </c>
      <c r="AK45" s="56">
        <f t="shared" si="14"/>
        <v>-20.83854830828318</v>
      </c>
      <c r="AL45" s="56">
        <f t="shared" si="15"/>
        <v>-22.020946796013277</v>
      </c>
      <c r="AM45" s="56">
        <f t="shared" si="16"/>
        <v>82.02748076752664</v>
      </c>
      <c r="AN45" s="56">
        <f t="shared" si="17"/>
        <v>-106.58542698844326</v>
      </c>
      <c r="AO45" s="56">
        <f t="shared" si="18"/>
        <v>-40.331070884993323</v>
      </c>
      <c r="AP45" s="56">
        <f t="shared" si="19"/>
        <v>-111.76402742110326</v>
      </c>
      <c r="AQ45" s="56">
        <f t="shared" si="20"/>
        <v>18.35387881438669</v>
      </c>
      <c r="AR45" s="56">
        <f t="shared" si="21"/>
        <v>-51.852429745793188</v>
      </c>
    </row>
    <row r="46" spans="1:44" x14ac:dyDescent="0.3">
      <c r="A46" s="96">
        <v>0.44444444444444398</v>
      </c>
      <c r="B46" s="56">
        <v>11.658109846279</v>
      </c>
      <c r="C46" s="56">
        <v>11.921910276739499</v>
      </c>
      <c r="D46" s="56">
        <v>7.6945402997002601</v>
      </c>
      <c r="E46" s="56">
        <v>7.4528700347610499</v>
      </c>
      <c r="F46" s="56">
        <v>10.107391815933701</v>
      </c>
      <c r="G46" s="56">
        <v>8.7387182037474709</v>
      </c>
      <c r="H46" s="56">
        <v>7.0472691075413199</v>
      </c>
      <c r="I46" s="56">
        <v>14.5851104521902</v>
      </c>
      <c r="J46" s="56">
        <v>14.3768457376359</v>
      </c>
      <c r="K46" s="56">
        <v>9.8105031306204005</v>
      </c>
      <c r="L46" s="56">
        <f t="shared" si="0"/>
        <v>9.595590079526831</v>
      </c>
      <c r="M46" s="56">
        <f t="shared" si="1"/>
        <v>2.0625197667521693</v>
      </c>
      <c r="N46" s="56">
        <f t="shared" si="2"/>
        <v>2.3263201972126684</v>
      </c>
      <c r="O46" s="56">
        <f t="shared" si="3"/>
        <v>-1.9010497798265709</v>
      </c>
      <c r="P46" s="56">
        <f t="shared" si="4"/>
        <v>-2.142720044765781</v>
      </c>
      <c r="Q46" s="56">
        <f t="shared" si="5"/>
        <v>0.51180173640686988</v>
      </c>
      <c r="R46" s="56">
        <f t="shared" si="6"/>
        <v>-0.85687187577936008</v>
      </c>
      <c r="S46" s="56">
        <f t="shared" si="7"/>
        <v>-2.5483209719855111</v>
      </c>
      <c r="T46" s="56">
        <f t="shared" si="8"/>
        <v>4.9895203726633692</v>
      </c>
      <c r="U46" s="56">
        <f t="shared" si="9"/>
        <v>4.7812556581090693</v>
      </c>
      <c r="V46" s="56">
        <f t="shared" si="10"/>
        <v>0.21491305109356951</v>
      </c>
      <c r="W46" s="56"/>
      <c r="X46" s="56">
        <v>1405.6768220031399</v>
      </c>
      <c r="Y46" s="56">
        <v>1308.78271343236</v>
      </c>
      <c r="Z46" s="56">
        <v>1302.40913956144</v>
      </c>
      <c r="AA46" s="56">
        <v>1281.4684366394299</v>
      </c>
      <c r="AB46" s="56">
        <v>1382.7059324662901</v>
      </c>
      <c r="AC46" s="56">
        <v>1236.69588120247</v>
      </c>
      <c r="AD46" s="56">
        <v>1256.06590229728</v>
      </c>
      <c r="AE46" s="56">
        <v>1273.79788165883</v>
      </c>
      <c r="AF46" s="56">
        <v>1367.17531052504</v>
      </c>
      <c r="AG46" s="56">
        <v>1291.61735913968</v>
      </c>
      <c r="AH46" s="56">
        <f t="shared" si="11"/>
        <v>1319.6231542175217</v>
      </c>
      <c r="AI46" s="56">
        <f t="shared" si="12"/>
        <v>86.053667785618245</v>
      </c>
      <c r="AJ46" s="56">
        <f t="shared" si="13"/>
        <v>-10.840440785161718</v>
      </c>
      <c r="AK46" s="56">
        <f t="shared" si="14"/>
        <v>-17.214014656081645</v>
      </c>
      <c r="AL46" s="56">
        <f t="shared" si="15"/>
        <v>-38.154717578091777</v>
      </c>
      <c r="AM46" s="56">
        <f t="shared" si="16"/>
        <v>63.082778248768363</v>
      </c>
      <c r="AN46" s="56">
        <f t="shared" si="17"/>
        <v>-82.927273015051696</v>
      </c>
      <c r="AO46" s="56">
        <f t="shared" si="18"/>
        <v>-63.557251920241697</v>
      </c>
      <c r="AP46" s="56">
        <f t="shared" si="19"/>
        <v>-45.825272558691722</v>
      </c>
      <c r="AQ46" s="56">
        <f t="shared" si="20"/>
        <v>47.552156307518317</v>
      </c>
      <c r="AR46" s="56">
        <f t="shared" si="21"/>
        <v>-28.00579507784164</v>
      </c>
    </row>
    <row r="47" spans="1:44" x14ac:dyDescent="0.3">
      <c r="A47" s="96">
        <v>0.45454545454545497</v>
      </c>
      <c r="B47" s="56">
        <v>10.1723174295413</v>
      </c>
      <c r="C47" s="56">
        <v>8.9278627125439396</v>
      </c>
      <c r="D47" s="56">
        <v>10.5914228307243</v>
      </c>
      <c r="E47" s="56">
        <v>7.6725544464394204</v>
      </c>
      <c r="F47" s="56">
        <v>10.3630581114883</v>
      </c>
      <c r="G47" s="56">
        <v>10.780172386302</v>
      </c>
      <c r="H47" s="56">
        <v>8.1177535408586596</v>
      </c>
      <c r="I47" s="56">
        <v>13.4538936174954</v>
      </c>
      <c r="J47" s="56">
        <v>11.176661424537</v>
      </c>
      <c r="K47" s="56">
        <v>13.034544072830601</v>
      </c>
      <c r="L47" s="56">
        <f t="shared" si="0"/>
        <v>9.7512313195065428</v>
      </c>
      <c r="M47" s="56">
        <f t="shared" si="1"/>
        <v>0.42108611003475716</v>
      </c>
      <c r="N47" s="56">
        <f t="shared" si="2"/>
        <v>-0.82336860696260317</v>
      </c>
      <c r="O47" s="56">
        <f t="shared" si="3"/>
        <v>0.84019151121775693</v>
      </c>
      <c r="P47" s="56">
        <f t="shared" si="4"/>
        <v>-2.0786768730671223</v>
      </c>
      <c r="Q47" s="56">
        <f t="shared" si="5"/>
        <v>0.61182679198175727</v>
      </c>
      <c r="R47" s="56">
        <f t="shared" si="6"/>
        <v>1.0289410667954577</v>
      </c>
      <c r="S47" s="56">
        <f t="shared" si="7"/>
        <v>-1.6334777786478831</v>
      </c>
      <c r="T47" s="56">
        <f t="shared" si="8"/>
        <v>3.7026622979888568</v>
      </c>
      <c r="U47" s="56">
        <f t="shared" si="9"/>
        <v>1.4254301050304576</v>
      </c>
      <c r="V47" s="56">
        <f t="shared" si="10"/>
        <v>3.2833127533240578</v>
      </c>
      <c r="W47" s="56"/>
      <c r="X47" s="56">
        <v>1389.3360298580999</v>
      </c>
      <c r="Y47" s="56">
        <v>1286.780447543</v>
      </c>
      <c r="Z47" s="56">
        <v>1299.14175103563</v>
      </c>
      <c r="AA47" s="56">
        <v>1284.9774962460499</v>
      </c>
      <c r="AB47" s="56">
        <v>1351.3388077068901</v>
      </c>
      <c r="AC47" s="56">
        <v>1264.5631749552699</v>
      </c>
      <c r="AD47" s="56">
        <v>1268.43423226506</v>
      </c>
      <c r="AE47" s="56">
        <v>1319.6734376838599</v>
      </c>
      <c r="AF47" s="56">
        <v>1354.25702910259</v>
      </c>
      <c r="AG47" s="56">
        <v>1326.6940029593</v>
      </c>
      <c r="AH47" s="56">
        <f t="shared" si="11"/>
        <v>1312.6896178908235</v>
      </c>
      <c r="AI47" s="56">
        <f t="shared" si="12"/>
        <v>76.646411967276435</v>
      </c>
      <c r="AJ47" s="56">
        <f t="shared" si="13"/>
        <v>-25.909170347823419</v>
      </c>
      <c r="AK47" s="56">
        <f t="shared" si="14"/>
        <v>-13.547866855193433</v>
      </c>
      <c r="AL47" s="56">
        <f t="shared" si="15"/>
        <v>-27.712121644773561</v>
      </c>
      <c r="AM47" s="56">
        <f t="shared" si="16"/>
        <v>38.64918981606661</v>
      </c>
      <c r="AN47" s="56">
        <f t="shared" si="17"/>
        <v>-48.126442935553541</v>
      </c>
      <c r="AO47" s="56">
        <f t="shared" si="18"/>
        <v>-44.255385625763438</v>
      </c>
      <c r="AP47" s="56">
        <f t="shared" si="19"/>
        <v>6.9838197930364458</v>
      </c>
      <c r="AQ47" s="56">
        <f t="shared" si="20"/>
        <v>41.567411211766512</v>
      </c>
      <c r="AR47" s="56">
        <f t="shared" si="21"/>
        <v>14.004385068476495</v>
      </c>
    </row>
    <row r="48" spans="1:44" x14ac:dyDescent="0.3">
      <c r="A48" s="96">
        <v>0.46464646464646497</v>
      </c>
      <c r="B48" s="56">
        <v>8.7525319815709501</v>
      </c>
      <c r="C48" s="56">
        <v>12.3373214161106</v>
      </c>
      <c r="D48" s="56">
        <v>8.2381244310772708</v>
      </c>
      <c r="E48" s="56">
        <v>7.4048624067773998</v>
      </c>
      <c r="F48" s="56">
        <v>7.55224670168454</v>
      </c>
      <c r="G48" s="56">
        <v>10.497511495687201</v>
      </c>
      <c r="H48" s="56">
        <v>10.6674524766907</v>
      </c>
      <c r="I48" s="56">
        <v>10.684977806685501</v>
      </c>
      <c r="J48" s="56">
        <v>8.3020194178915592</v>
      </c>
      <c r="K48" s="56">
        <v>15.374006960479299</v>
      </c>
      <c r="L48" s="56">
        <f t="shared" si="0"/>
        <v>9.1304330721513267</v>
      </c>
      <c r="M48" s="56">
        <f t="shared" si="1"/>
        <v>-0.37790109058037658</v>
      </c>
      <c r="N48" s="56">
        <f t="shared" si="2"/>
        <v>3.2068883439592728</v>
      </c>
      <c r="O48" s="56">
        <f t="shared" si="3"/>
        <v>-0.89230864107405594</v>
      </c>
      <c r="P48" s="56">
        <f t="shared" si="4"/>
        <v>-1.7255706653739269</v>
      </c>
      <c r="Q48" s="56">
        <f t="shared" si="5"/>
        <v>-1.5781863704667867</v>
      </c>
      <c r="R48" s="56">
        <f t="shared" si="6"/>
        <v>1.3670784235358742</v>
      </c>
      <c r="S48" s="56">
        <f t="shared" si="7"/>
        <v>1.5370194045393735</v>
      </c>
      <c r="T48" s="56">
        <f t="shared" si="8"/>
        <v>1.5545447345341739</v>
      </c>
      <c r="U48" s="56">
        <f t="shared" si="9"/>
        <v>-0.82841365425976754</v>
      </c>
      <c r="V48" s="56">
        <f t="shared" si="10"/>
        <v>6.2435738883279726</v>
      </c>
      <c r="W48" s="56"/>
      <c r="X48" s="56">
        <v>1347.71332557337</v>
      </c>
      <c r="Y48" s="56">
        <v>1270.4173592515001</v>
      </c>
      <c r="Z48" s="56">
        <v>1302.5246071004501</v>
      </c>
      <c r="AA48" s="56">
        <v>1282.8320725244901</v>
      </c>
      <c r="AB48" s="56">
        <v>1315.5923765473401</v>
      </c>
      <c r="AC48" s="56">
        <v>1294.8215243228799</v>
      </c>
      <c r="AD48" s="56">
        <v>1340.57643872229</v>
      </c>
      <c r="AE48" s="56">
        <v>1361.09141538065</v>
      </c>
      <c r="AF48" s="56">
        <v>1359.80291992104</v>
      </c>
      <c r="AG48" s="56">
        <v>1348.4533923715301</v>
      </c>
      <c r="AH48" s="56">
        <f t="shared" si="11"/>
        <v>1302.3168775533384</v>
      </c>
      <c r="AI48" s="56">
        <f t="shared" si="12"/>
        <v>45.396448020031585</v>
      </c>
      <c r="AJ48" s="56">
        <f t="shared" si="13"/>
        <v>-31.89951830183827</v>
      </c>
      <c r="AK48" s="56">
        <f t="shared" si="14"/>
        <v>0.20772954711173952</v>
      </c>
      <c r="AL48" s="56">
        <f t="shared" si="15"/>
        <v>-19.484805028848314</v>
      </c>
      <c r="AM48" s="56">
        <f t="shared" si="16"/>
        <v>13.275498994001737</v>
      </c>
      <c r="AN48" s="56">
        <f t="shared" si="17"/>
        <v>-7.4953532304584769</v>
      </c>
      <c r="AO48" s="56">
        <f t="shared" si="18"/>
        <v>38.259561168951677</v>
      </c>
      <c r="AP48" s="56">
        <f t="shared" si="19"/>
        <v>58.774537827311633</v>
      </c>
      <c r="AQ48" s="56">
        <f t="shared" si="20"/>
        <v>57.486042367701657</v>
      </c>
      <c r="AR48" s="56">
        <f t="shared" si="21"/>
        <v>46.136514818191699</v>
      </c>
    </row>
    <row r="49" spans="1:44" x14ac:dyDescent="0.3">
      <c r="A49" s="96">
        <v>0.47474747474747497</v>
      </c>
      <c r="B49" s="56">
        <v>8.9823338936751806</v>
      </c>
      <c r="C49" s="56">
        <v>19.896438794414099</v>
      </c>
      <c r="D49" s="56">
        <v>9.1319070289982704</v>
      </c>
      <c r="E49" s="56">
        <v>17.1770752663788</v>
      </c>
      <c r="F49" s="56">
        <v>8.8072588036081907</v>
      </c>
      <c r="G49" s="56">
        <v>11.486325105792</v>
      </c>
      <c r="H49" s="56">
        <v>16.743102159744801</v>
      </c>
      <c r="I49" s="56">
        <v>22.286987953754601</v>
      </c>
      <c r="J49" s="56">
        <v>13.8641147423908</v>
      </c>
      <c r="K49" s="56">
        <v>11.3181245774845</v>
      </c>
      <c r="L49" s="56">
        <f t="shared" si="0"/>
        <v>12.580223148811092</v>
      </c>
      <c r="M49" s="56">
        <f t="shared" si="1"/>
        <v>-3.597889255135911</v>
      </c>
      <c r="N49" s="56">
        <f t="shared" si="2"/>
        <v>7.3162156456030072</v>
      </c>
      <c r="O49" s="56">
        <f t="shared" si="3"/>
        <v>-3.4483161198128212</v>
      </c>
      <c r="P49" s="56">
        <f t="shared" si="4"/>
        <v>4.5968521175677086</v>
      </c>
      <c r="Q49" s="56">
        <f t="shared" si="5"/>
        <v>-3.7729643452029009</v>
      </c>
      <c r="R49" s="56">
        <f t="shared" si="6"/>
        <v>-1.0938980430190917</v>
      </c>
      <c r="S49" s="56">
        <f t="shared" si="7"/>
        <v>4.1628790109337093</v>
      </c>
      <c r="T49" s="56">
        <f t="shared" si="8"/>
        <v>9.7067648049435089</v>
      </c>
      <c r="U49" s="56">
        <f t="shared" si="9"/>
        <v>1.2838915935797086</v>
      </c>
      <c r="V49" s="56">
        <f t="shared" si="10"/>
        <v>-1.2620985713265913</v>
      </c>
      <c r="W49" s="56"/>
      <c r="X49" s="56">
        <v>1334.2923163062801</v>
      </c>
      <c r="Y49" s="56">
        <v>1216.5191186376201</v>
      </c>
      <c r="Z49" s="56">
        <v>1284.38431065388</v>
      </c>
      <c r="AA49" s="56">
        <v>1303.44009210492</v>
      </c>
      <c r="AB49" s="56">
        <v>1305.9482335016301</v>
      </c>
      <c r="AC49" s="56">
        <v>1286.94285844815</v>
      </c>
      <c r="AD49" s="56">
        <v>1377.47864110504</v>
      </c>
      <c r="AE49" s="56">
        <v>1364.59288369354</v>
      </c>
      <c r="AF49" s="56">
        <v>1336.6597204346599</v>
      </c>
      <c r="AG49" s="56">
        <v>1327.8333700016401</v>
      </c>
      <c r="AH49" s="56">
        <f t="shared" si="11"/>
        <v>1288.5878216087467</v>
      </c>
      <c r="AI49" s="56">
        <f t="shared" si="12"/>
        <v>45.704494697533391</v>
      </c>
      <c r="AJ49" s="56">
        <f t="shared" si="13"/>
        <v>-72.06870297112664</v>
      </c>
      <c r="AK49" s="56">
        <f t="shared" si="14"/>
        <v>-4.2035109548667151</v>
      </c>
      <c r="AL49" s="56">
        <f t="shared" si="15"/>
        <v>14.852270496173333</v>
      </c>
      <c r="AM49" s="56">
        <f t="shared" si="16"/>
        <v>17.360411892883349</v>
      </c>
      <c r="AN49" s="56">
        <f t="shared" si="17"/>
        <v>-1.644963160596717</v>
      </c>
      <c r="AO49" s="56">
        <f t="shared" si="18"/>
        <v>88.890819496293261</v>
      </c>
      <c r="AP49" s="56">
        <f t="shared" si="19"/>
        <v>76.005062084793281</v>
      </c>
      <c r="AQ49" s="56">
        <f t="shared" si="20"/>
        <v>48.071898825913195</v>
      </c>
      <c r="AR49" s="56">
        <f t="shared" si="21"/>
        <v>39.245548392893397</v>
      </c>
    </row>
    <row r="50" spans="1:44" x14ac:dyDescent="0.3">
      <c r="A50" s="96">
        <v>0.48484848484848497</v>
      </c>
      <c r="B50" s="56">
        <v>11.2376191714028</v>
      </c>
      <c r="C50" s="56">
        <v>29.2797231319818</v>
      </c>
      <c r="D50" s="56">
        <v>23.6741461699803</v>
      </c>
      <c r="E50" s="56">
        <v>19.426497541063998</v>
      </c>
      <c r="F50" s="56">
        <v>15.1465778408378</v>
      </c>
      <c r="G50" s="56">
        <v>11.2913723461008</v>
      </c>
      <c r="H50" s="56">
        <v>11.9560409192314</v>
      </c>
      <c r="I50" s="56">
        <v>15.8355264928885</v>
      </c>
      <c r="J50" s="56">
        <v>11.5352591888434</v>
      </c>
      <c r="K50" s="56">
        <v>15.6244038592168</v>
      </c>
      <c r="L50" s="56">
        <f t="shared" si="0"/>
        <v>18.342656033561248</v>
      </c>
      <c r="M50" s="56">
        <f t="shared" si="1"/>
        <v>-7.1050368621584479</v>
      </c>
      <c r="N50" s="56">
        <f t="shared" si="2"/>
        <v>10.937067098420552</v>
      </c>
      <c r="O50" s="56">
        <f t="shared" si="3"/>
        <v>5.3314901364190526</v>
      </c>
      <c r="P50" s="56">
        <f t="shared" si="4"/>
        <v>1.0838415075027505</v>
      </c>
      <c r="Q50" s="56">
        <f t="shared" si="5"/>
        <v>-3.1960781927234478</v>
      </c>
      <c r="R50" s="56">
        <f t="shared" si="6"/>
        <v>-7.0512836874604474</v>
      </c>
      <c r="S50" s="56">
        <f t="shared" si="7"/>
        <v>-6.3866151143298477</v>
      </c>
      <c r="T50" s="56">
        <f t="shared" si="8"/>
        <v>-2.5071295406727483</v>
      </c>
      <c r="U50" s="56">
        <f t="shared" si="9"/>
        <v>-6.8073968447178483</v>
      </c>
      <c r="V50" s="56">
        <f t="shared" si="10"/>
        <v>-2.7182521743444479</v>
      </c>
      <c r="W50" s="56"/>
      <c r="X50" s="56">
        <v>1335.70959195304</v>
      </c>
      <c r="Y50" s="56">
        <v>1200.4867440564999</v>
      </c>
      <c r="Z50" s="56">
        <v>1324.62910655316</v>
      </c>
      <c r="AA50" s="56">
        <v>1309.05854210402</v>
      </c>
      <c r="AB50" s="56">
        <v>1364.66074955107</v>
      </c>
      <c r="AC50" s="56">
        <v>1301.4417903982001</v>
      </c>
      <c r="AD50" s="56">
        <v>1363.7962027789199</v>
      </c>
      <c r="AE50" s="56">
        <v>1351.6515185513299</v>
      </c>
      <c r="AF50" s="56">
        <v>1330.68086496151</v>
      </c>
      <c r="AG50" s="56">
        <v>1319.32582271571</v>
      </c>
      <c r="AH50" s="56">
        <f t="shared" si="11"/>
        <v>1305.9977541026649</v>
      </c>
      <c r="AI50" s="56">
        <f t="shared" si="12"/>
        <v>29.711837850375105</v>
      </c>
      <c r="AJ50" s="56">
        <f t="shared" si="13"/>
        <v>-105.51101004616498</v>
      </c>
      <c r="AK50" s="56">
        <f t="shared" si="14"/>
        <v>18.631352450495115</v>
      </c>
      <c r="AL50" s="56">
        <f t="shared" si="15"/>
        <v>3.0607880013551494</v>
      </c>
      <c r="AM50" s="56">
        <f t="shared" si="16"/>
        <v>58.662995448405127</v>
      </c>
      <c r="AN50" s="56">
        <f t="shared" si="17"/>
        <v>-4.5559637044648298</v>
      </c>
      <c r="AO50" s="56">
        <f t="shared" si="18"/>
        <v>57.79844867625502</v>
      </c>
      <c r="AP50" s="56">
        <f t="shared" si="19"/>
        <v>45.653764448665015</v>
      </c>
      <c r="AQ50" s="56">
        <f t="shared" si="20"/>
        <v>24.683110858845112</v>
      </c>
      <c r="AR50" s="56">
        <f t="shared" si="21"/>
        <v>13.328068613045161</v>
      </c>
    </row>
    <row r="51" spans="1:44" x14ac:dyDescent="0.3">
      <c r="A51" s="96">
        <v>0.49494949494949497</v>
      </c>
      <c r="B51" s="56">
        <v>17.588505025298399</v>
      </c>
      <c r="C51" s="56">
        <v>17.360231053594902</v>
      </c>
      <c r="D51" s="56">
        <v>21.874743198142198</v>
      </c>
      <c r="E51" s="56">
        <v>15.453218537606199</v>
      </c>
      <c r="F51" s="56">
        <v>17.598417645016799</v>
      </c>
      <c r="G51" s="56">
        <v>22.202924694761499</v>
      </c>
      <c r="H51" s="56">
        <v>16.162788874816499</v>
      </c>
      <c r="I51" s="56">
        <v>13.101397470262899</v>
      </c>
      <c r="J51" s="56">
        <v>26.946398867579902</v>
      </c>
      <c r="K51" s="56">
        <v>10.5170540938529</v>
      </c>
      <c r="L51" s="56">
        <f t="shared" si="0"/>
        <v>18.679673359069998</v>
      </c>
      <c r="M51" s="56">
        <f t="shared" si="1"/>
        <v>-1.0911683337715985</v>
      </c>
      <c r="N51" s="56">
        <f t="shared" si="2"/>
        <v>-1.3194423054750963</v>
      </c>
      <c r="O51" s="56">
        <f t="shared" si="3"/>
        <v>3.1950698390722003</v>
      </c>
      <c r="P51" s="56">
        <f t="shared" si="4"/>
        <v>-3.2264548214637987</v>
      </c>
      <c r="Q51" s="56">
        <f t="shared" si="5"/>
        <v>-1.0812557140531993</v>
      </c>
      <c r="R51" s="56">
        <f t="shared" si="6"/>
        <v>3.5232513356915014</v>
      </c>
      <c r="S51" s="56">
        <f t="shared" si="7"/>
        <v>-2.5168844842534988</v>
      </c>
      <c r="T51" s="56">
        <f t="shared" si="8"/>
        <v>-5.5782758888070987</v>
      </c>
      <c r="U51" s="56">
        <f t="shared" si="9"/>
        <v>8.2667255085099036</v>
      </c>
      <c r="V51" s="56">
        <f t="shared" si="10"/>
        <v>-8.1626192652170975</v>
      </c>
      <c r="W51" s="56"/>
      <c r="X51" s="56">
        <v>1286.2454164170599</v>
      </c>
      <c r="Y51" s="56">
        <v>1137.1000531045399</v>
      </c>
      <c r="Z51" s="56">
        <v>1186.4702281278601</v>
      </c>
      <c r="AA51" s="56">
        <v>1241.6749993005601</v>
      </c>
      <c r="AB51" s="56">
        <v>1281.23806547502</v>
      </c>
      <c r="AC51" s="56">
        <v>1204.8549266615801</v>
      </c>
      <c r="AD51" s="56">
        <v>1234.4131069520299</v>
      </c>
      <c r="AE51" s="56">
        <v>1293.91789422437</v>
      </c>
      <c r="AF51" s="56">
        <v>1162.9268955262601</v>
      </c>
      <c r="AG51" s="56">
        <v>1232.77213507546</v>
      </c>
      <c r="AH51" s="56">
        <f t="shared" si="11"/>
        <v>1222.9306148477701</v>
      </c>
      <c r="AI51" s="56">
        <f t="shared" si="12"/>
        <v>63.314801569289784</v>
      </c>
      <c r="AJ51" s="56">
        <f t="shared" si="13"/>
        <v>-85.830561743230191</v>
      </c>
      <c r="AK51" s="56">
        <f t="shared" si="14"/>
        <v>-36.460386719910048</v>
      </c>
      <c r="AL51" s="56">
        <f t="shared" si="15"/>
        <v>18.744384452789973</v>
      </c>
      <c r="AM51" s="56">
        <f t="shared" si="16"/>
        <v>58.307450627249864</v>
      </c>
      <c r="AN51" s="56">
        <f t="shared" si="17"/>
        <v>-18.075688186190064</v>
      </c>
      <c r="AO51" s="56">
        <f t="shared" si="18"/>
        <v>11.482492104259791</v>
      </c>
      <c r="AP51" s="56">
        <f t="shared" si="19"/>
        <v>70.987279376599872</v>
      </c>
      <c r="AQ51" s="56">
        <f t="shared" si="20"/>
        <v>-60.003719321510061</v>
      </c>
      <c r="AR51" s="56">
        <f t="shared" si="21"/>
        <v>9.8415202276898981</v>
      </c>
    </row>
    <row r="52" spans="1:44" x14ac:dyDescent="0.3">
      <c r="A52" s="96">
        <v>0.50505050505050497</v>
      </c>
      <c r="B52" s="56">
        <v>34.119374033649201</v>
      </c>
      <c r="C52" s="56">
        <v>30.2566377603703</v>
      </c>
      <c r="D52" s="56">
        <v>36.643810241822798</v>
      </c>
      <c r="E52" s="56">
        <v>28.721559153515699</v>
      </c>
      <c r="F52" s="56">
        <v>30.370289269341299</v>
      </c>
      <c r="G52" s="56">
        <v>30.694621646657598</v>
      </c>
      <c r="H52" s="56">
        <v>35.222356868233298</v>
      </c>
      <c r="I52" s="56">
        <v>34.493937556120997</v>
      </c>
      <c r="J52" s="56">
        <v>25.2009696704568</v>
      </c>
      <c r="K52" s="56">
        <v>35.246660012551303</v>
      </c>
      <c r="L52" s="56">
        <f t="shared" si="0"/>
        <v>31.801048684226149</v>
      </c>
      <c r="M52" s="56">
        <f t="shared" si="1"/>
        <v>2.318325349423052</v>
      </c>
      <c r="N52" s="56">
        <f t="shared" si="2"/>
        <v>-1.5444109238558497</v>
      </c>
      <c r="O52" s="56">
        <f t="shared" si="3"/>
        <v>4.8427615575966492</v>
      </c>
      <c r="P52" s="56">
        <f t="shared" si="4"/>
        <v>-3.0794895307104504</v>
      </c>
      <c r="Q52" s="56">
        <f t="shared" si="5"/>
        <v>-1.4307594148848501</v>
      </c>
      <c r="R52" s="56">
        <f t="shared" si="6"/>
        <v>-1.106427037568551</v>
      </c>
      <c r="S52" s="56">
        <f t="shared" si="7"/>
        <v>3.4213081840071489</v>
      </c>
      <c r="T52" s="56">
        <f t="shared" si="8"/>
        <v>2.6928888718948478</v>
      </c>
      <c r="U52" s="56">
        <f t="shared" si="9"/>
        <v>-6.6000790137693492</v>
      </c>
      <c r="V52" s="56">
        <f t="shared" si="10"/>
        <v>3.4456113283251533</v>
      </c>
      <c r="W52" s="56"/>
      <c r="X52" s="56">
        <v>1096.66190878921</v>
      </c>
      <c r="Y52" s="56">
        <v>1151.4624382721299</v>
      </c>
      <c r="Z52" s="56">
        <v>1169.4923288586599</v>
      </c>
      <c r="AA52" s="56">
        <v>1118.86934920764</v>
      </c>
      <c r="AB52" s="56">
        <v>1098.70018510666</v>
      </c>
      <c r="AC52" s="56">
        <v>1117.63454849494</v>
      </c>
      <c r="AD52" s="56">
        <v>1111.63482020537</v>
      </c>
      <c r="AE52" s="56">
        <v>1110.7648112766799</v>
      </c>
      <c r="AF52" s="56">
        <v>1134.0185158305501</v>
      </c>
      <c r="AG52" s="56">
        <v>1110.4067245771701</v>
      </c>
      <c r="AH52" s="56">
        <f t="shared" si="11"/>
        <v>1125.4701264548733</v>
      </c>
      <c r="AI52" s="56">
        <f t="shared" si="12"/>
        <v>-28.808217665663278</v>
      </c>
      <c r="AJ52" s="56">
        <f t="shared" si="13"/>
        <v>25.992311817256677</v>
      </c>
      <c r="AK52" s="56">
        <f t="shared" si="14"/>
        <v>44.02220240378665</v>
      </c>
      <c r="AL52" s="56">
        <f t="shared" si="15"/>
        <v>-6.6007772472332817</v>
      </c>
      <c r="AM52" s="56">
        <f t="shared" si="16"/>
        <v>-26.769941348213251</v>
      </c>
      <c r="AN52" s="56">
        <f t="shared" si="17"/>
        <v>-7.8355779599332891</v>
      </c>
      <c r="AO52" s="56">
        <f t="shared" si="18"/>
        <v>-13.835306249503219</v>
      </c>
      <c r="AP52" s="56">
        <f t="shared" si="19"/>
        <v>-14.705315178193359</v>
      </c>
      <c r="AQ52" s="56">
        <f t="shared" si="20"/>
        <v>8.5483893756768339</v>
      </c>
      <c r="AR52" s="56">
        <f t="shared" si="21"/>
        <v>-15.0634018777032</v>
      </c>
    </row>
    <row r="53" spans="1:44" x14ac:dyDescent="0.3">
      <c r="A53" s="96">
        <v>0.51515151515151503</v>
      </c>
      <c r="B53" s="56">
        <v>33.571592408253998</v>
      </c>
      <c r="C53" s="56">
        <v>19.3067354503359</v>
      </c>
      <c r="D53" s="56">
        <v>38.502929220875501</v>
      </c>
      <c r="E53" s="56">
        <v>38.618278912675997</v>
      </c>
      <c r="F53" s="56">
        <v>34.8999516296441</v>
      </c>
      <c r="G53" s="56">
        <v>36.511870670924999</v>
      </c>
      <c r="H53" s="56">
        <v>28.8354232294075</v>
      </c>
      <c r="I53" s="56">
        <v>44.138509795596804</v>
      </c>
      <c r="J53" s="56">
        <v>15.1534314552653</v>
      </c>
      <c r="K53" s="56">
        <v>35.603755023872601</v>
      </c>
      <c r="L53" s="56">
        <f t="shared" si="0"/>
        <v>33.568559715451748</v>
      </c>
      <c r="M53" s="56">
        <f t="shared" si="1"/>
        <v>3.0326928022503807E-3</v>
      </c>
      <c r="N53" s="56">
        <f t="shared" si="2"/>
        <v>-14.261824265115848</v>
      </c>
      <c r="O53" s="56">
        <f t="shared" si="3"/>
        <v>4.9343695054237529</v>
      </c>
      <c r="P53" s="56">
        <f t="shared" si="4"/>
        <v>5.049719197224249</v>
      </c>
      <c r="Q53" s="56">
        <f t="shared" si="5"/>
        <v>1.331391914192352</v>
      </c>
      <c r="R53" s="56">
        <f t="shared" si="6"/>
        <v>2.9433109554732511</v>
      </c>
      <c r="S53" s="56">
        <f t="shared" si="7"/>
        <v>-4.7331364860442484</v>
      </c>
      <c r="T53" s="56">
        <f t="shared" si="8"/>
        <v>10.569950080145055</v>
      </c>
      <c r="U53" s="56">
        <f t="shared" si="9"/>
        <v>-18.415128260186449</v>
      </c>
      <c r="V53" s="56">
        <f t="shared" si="10"/>
        <v>2.0351953084208532</v>
      </c>
      <c r="W53" s="56"/>
      <c r="X53" s="56">
        <v>1188.21165361978</v>
      </c>
      <c r="Y53" s="56">
        <v>1244.11909399456</v>
      </c>
      <c r="Z53" s="56">
        <v>1278.5912592485099</v>
      </c>
      <c r="AA53" s="56">
        <v>1256.86200275173</v>
      </c>
      <c r="AB53" s="56">
        <v>1243.9191662139301</v>
      </c>
      <c r="AC53" s="56">
        <v>1231.0535133554499</v>
      </c>
      <c r="AD53" s="56">
        <v>1256.02644154787</v>
      </c>
      <c r="AE53" s="56">
        <v>1268.72355335416</v>
      </c>
      <c r="AF53" s="56">
        <v>1298.4562414373199</v>
      </c>
      <c r="AG53" s="56">
        <v>1271.5065298075201</v>
      </c>
      <c r="AH53" s="56">
        <f t="shared" si="11"/>
        <v>1240.4594481973265</v>
      </c>
      <c r="AI53" s="56">
        <f t="shared" si="12"/>
        <v>-52.247794577546529</v>
      </c>
      <c r="AJ53" s="56">
        <f t="shared" si="13"/>
        <v>3.659645797233452</v>
      </c>
      <c r="AK53" s="56">
        <f t="shared" si="14"/>
        <v>38.131811051183377</v>
      </c>
      <c r="AL53" s="56">
        <f t="shared" si="15"/>
        <v>16.402554554403423</v>
      </c>
      <c r="AM53" s="56">
        <f t="shared" si="16"/>
        <v>3.4597180166035741</v>
      </c>
      <c r="AN53" s="56">
        <f t="shared" si="17"/>
        <v>-9.4059348418766149</v>
      </c>
      <c r="AO53" s="56">
        <f t="shared" si="18"/>
        <v>15.566993350543498</v>
      </c>
      <c r="AP53" s="56">
        <f t="shared" si="19"/>
        <v>28.264105156833466</v>
      </c>
      <c r="AQ53" s="56">
        <f t="shared" si="20"/>
        <v>57.996793239993394</v>
      </c>
      <c r="AR53" s="56">
        <f t="shared" si="21"/>
        <v>31.047081610193572</v>
      </c>
    </row>
    <row r="54" spans="1:44" x14ac:dyDescent="0.3">
      <c r="A54" s="96">
        <v>0.52525252525252497</v>
      </c>
      <c r="B54" s="56">
        <v>15.7013290543513</v>
      </c>
      <c r="C54" s="56">
        <v>8.5574697234363892</v>
      </c>
      <c r="D54" s="56">
        <v>19.011777134336299</v>
      </c>
      <c r="E54" s="56">
        <v>28.9844694427197</v>
      </c>
      <c r="F54" s="56">
        <v>23.099013772059301</v>
      </c>
      <c r="G54" s="56">
        <v>17.9633623623155</v>
      </c>
      <c r="H54" s="56">
        <v>22.658094598408098</v>
      </c>
      <c r="I54" s="56">
        <v>21.5485172715536</v>
      </c>
      <c r="J54" s="56">
        <v>17.593596281301899</v>
      </c>
      <c r="K54" s="56">
        <v>15.4499958954306</v>
      </c>
      <c r="L54" s="56">
        <f t="shared" si="0"/>
        <v>18.886236914869752</v>
      </c>
      <c r="M54" s="56">
        <f t="shared" si="1"/>
        <v>-3.184907860518452</v>
      </c>
      <c r="N54" s="56">
        <f t="shared" si="2"/>
        <v>-10.328767191433363</v>
      </c>
      <c r="O54" s="56">
        <f t="shared" si="3"/>
        <v>0.12554021946654714</v>
      </c>
      <c r="P54" s="56">
        <f t="shared" si="4"/>
        <v>10.098232527849948</v>
      </c>
      <c r="Q54" s="56">
        <f t="shared" si="5"/>
        <v>4.2127768571895494</v>
      </c>
      <c r="R54" s="56">
        <f t="shared" si="6"/>
        <v>-0.92287455255425144</v>
      </c>
      <c r="S54" s="56">
        <f t="shared" si="7"/>
        <v>3.7718576835383466</v>
      </c>
      <c r="T54" s="56">
        <f t="shared" si="8"/>
        <v>2.6622803566838478</v>
      </c>
      <c r="U54" s="56">
        <f t="shared" si="9"/>
        <v>-1.2926406335678529</v>
      </c>
      <c r="V54" s="56">
        <f t="shared" si="10"/>
        <v>-3.4362410194391515</v>
      </c>
      <c r="W54" s="56"/>
      <c r="X54" s="56">
        <v>1201.4979589730599</v>
      </c>
      <c r="Y54" s="56">
        <v>1138.7503374676201</v>
      </c>
      <c r="Z54" s="56">
        <v>1249.1920422319299</v>
      </c>
      <c r="AA54" s="56">
        <v>1244.50298709657</v>
      </c>
      <c r="AB54" s="56">
        <v>1273.73077052588</v>
      </c>
      <c r="AC54" s="56">
        <v>1195.1856281683199</v>
      </c>
      <c r="AD54" s="56">
        <v>1158.8464245809901</v>
      </c>
      <c r="AE54" s="56">
        <v>1204.09608979669</v>
      </c>
      <c r="AF54" s="56">
        <v>1219.9510880043799</v>
      </c>
      <c r="AG54" s="56">
        <v>1222.3274859788701</v>
      </c>
      <c r="AH54" s="56">
        <f t="shared" si="11"/>
        <v>1217.1432874105633</v>
      </c>
      <c r="AI54" s="56">
        <f t="shared" si="12"/>
        <v>-15.645328437503395</v>
      </c>
      <c r="AJ54" s="56">
        <f t="shared" si="13"/>
        <v>-78.392949942943233</v>
      </c>
      <c r="AK54" s="56">
        <f t="shared" si="14"/>
        <v>32.048754821366629</v>
      </c>
      <c r="AL54" s="56">
        <f t="shared" si="15"/>
        <v>27.359699686006707</v>
      </c>
      <c r="AM54" s="56">
        <f t="shared" si="16"/>
        <v>56.587483115316672</v>
      </c>
      <c r="AN54" s="56">
        <f t="shared" si="17"/>
        <v>-21.957659242243381</v>
      </c>
      <c r="AO54" s="56">
        <f t="shared" si="18"/>
        <v>-58.296862829573229</v>
      </c>
      <c r="AP54" s="56">
        <f t="shared" si="19"/>
        <v>-13.047197613873323</v>
      </c>
      <c r="AQ54" s="56">
        <f t="shared" si="20"/>
        <v>2.807800593816637</v>
      </c>
      <c r="AR54" s="56">
        <f t="shared" si="21"/>
        <v>5.1841985683067833</v>
      </c>
    </row>
    <row r="55" spans="1:44" x14ac:dyDescent="0.3">
      <c r="A55" s="96">
        <v>0.53535353535353503</v>
      </c>
      <c r="B55" s="56">
        <v>6.4976108772512804</v>
      </c>
      <c r="C55" s="56">
        <v>7.9481741156574097</v>
      </c>
      <c r="D55" s="56">
        <v>13.4630421655243</v>
      </c>
      <c r="E55" s="56">
        <v>20.211214606392499</v>
      </c>
      <c r="F55" s="56">
        <v>16.2189885799473</v>
      </c>
      <c r="G55" s="56">
        <v>13.2672250409556</v>
      </c>
      <c r="H55" s="56">
        <v>3.9856022655384198</v>
      </c>
      <c r="I55" s="56">
        <v>6.11642561002148</v>
      </c>
      <c r="J55" s="56">
        <v>14.5148263448924</v>
      </c>
      <c r="K55" s="56">
        <v>11.373568092823501</v>
      </c>
      <c r="L55" s="56">
        <f t="shared" si="0"/>
        <v>12.934375897621399</v>
      </c>
      <c r="M55" s="56">
        <f t="shared" si="1"/>
        <v>-6.4367650203701183</v>
      </c>
      <c r="N55" s="56">
        <f t="shared" si="2"/>
        <v>-4.986201781963989</v>
      </c>
      <c r="O55" s="56">
        <f t="shared" si="3"/>
        <v>0.52866626790290105</v>
      </c>
      <c r="P55" s="56">
        <f t="shared" si="4"/>
        <v>7.2768387087711002</v>
      </c>
      <c r="Q55" s="56">
        <f t="shared" si="5"/>
        <v>3.2846126823259016</v>
      </c>
      <c r="R55" s="56">
        <f t="shared" si="6"/>
        <v>0.3328491433342009</v>
      </c>
      <c r="S55" s="56">
        <f t="shared" si="7"/>
        <v>-8.9487736320829789</v>
      </c>
      <c r="T55" s="56">
        <f t="shared" si="8"/>
        <v>-6.8179502875999187</v>
      </c>
      <c r="U55" s="56">
        <f t="shared" si="9"/>
        <v>1.5804504472710015</v>
      </c>
      <c r="V55" s="56">
        <f t="shared" si="10"/>
        <v>-1.5608078047978982</v>
      </c>
      <c r="W55" s="56"/>
      <c r="X55" s="56">
        <v>1166.03435634472</v>
      </c>
      <c r="Y55" s="56">
        <v>1094.9709650962</v>
      </c>
      <c r="Z55" s="56">
        <v>1240.07710963922</v>
      </c>
      <c r="AA55" s="56">
        <v>1247.11455667565</v>
      </c>
      <c r="AB55" s="56">
        <v>1246.10218156367</v>
      </c>
      <c r="AC55" s="56">
        <v>1126.33187286881</v>
      </c>
      <c r="AD55" s="56">
        <v>1156.8510943707699</v>
      </c>
      <c r="AE55" s="56">
        <v>1166.68782811867</v>
      </c>
      <c r="AF55" s="56">
        <v>1140.5971922215899</v>
      </c>
      <c r="AG55" s="56">
        <v>1190.2652572798399</v>
      </c>
      <c r="AH55" s="56">
        <f t="shared" si="11"/>
        <v>1186.7718403647116</v>
      </c>
      <c r="AI55" s="56">
        <f t="shared" si="12"/>
        <v>-20.737484019991598</v>
      </c>
      <c r="AJ55" s="56">
        <f t="shared" si="13"/>
        <v>-91.800875268511618</v>
      </c>
      <c r="AK55" s="56">
        <f t="shared" si="14"/>
        <v>53.305269274508419</v>
      </c>
      <c r="AL55" s="56">
        <f t="shared" si="15"/>
        <v>60.342716310938386</v>
      </c>
      <c r="AM55" s="56">
        <f t="shared" si="16"/>
        <v>59.330341198958422</v>
      </c>
      <c r="AN55" s="56">
        <f t="shared" si="17"/>
        <v>-60.439967495901556</v>
      </c>
      <c r="AO55" s="56">
        <f t="shared" si="18"/>
        <v>-29.920745993941637</v>
      </c>
      <c r="AP55" s="56">
        <f t="shared" si="19"/>
        <v>-20.084012246041539</v>
      </c>
      <c r="AQ55" s="56">
        <f t="shared" si="20"/>
        <v>-46.174648143121658</v>
      </c>
      <c r="AR55" s="56">
        <f t="shared" si="21"/>
        <v>3.4934169151283641</v>
      </c>
    </row>
    <row r="56" spans="1:44" x14ac:dyDescent="0.3">
      <c r="A56" s="96">
        <v>0.54545454545454497</v>
      </c>
      <c r="B56" s="56">
        <v>4.77220746746932</v>
      </c>
      <c r="C56" s="56">
        <v>5.3678318746973703</v>
      </c>
      <c r="D56" s="56">
        <v>11.423823438366799</v>
      </c>
      <c r="E56" s="56">
        <v>12.0363747329452</v>
      </c>
      <c r="F56" s="56">
        <v>14.977651064674999</v>
      </c>
      <c r="G56" s="56">
        <v>23.891968351288899</v>
      </c>
      <c r="H56" s="56">
        <v>11.9445882234367</v>
      </c>
      <c r="I56" s="56">
        <v>9.8118581732307693</v>
      </c>
      <c r="J56" s="56">
        <v>8.3980854201451205</v>
      </c>
      <c r="K56" s="56">
        <v>6.1301081665078296</v>
      </c>
      <c r="L56" s="56">
        <f t="shared" si="0"/>
        <v>12.07830948824043</v>
      </c>
      <c r="M56" s="56">
        <f t="shared" si="1"/>
        <v>-7.3061020207711103</v>
      </c>
      <c r="N56" s="56">
        <f t="shared" si="2"/>
        <v>-6.7104776135430599</v>
      </c>
      <c r="O56" s="56">
        <f t="shared" si="3"/>
        <v>-0.6544860498736309</v>
      </c>
      <c r="P56" s="56">
        <f t="shared" si="4"/>
        <v>-4.1934755295230275E-2</v>
      </c>
      <c r="Q56" s="56">
        <f t="shared" si="5"/>
        <v>2.8993415764345691</v>
      </c>
      <c r="R56" s="56">
        <f t="shared" si="6"/>
        <v>11.813658863048468</v>
      </c>
      <c r="S56" s="56">
        <f t="shared" si="7"/>
        <v>-0.13372126480373048</v>
      </c>
      <c r="T56" s="56">
        <f t="shared" si="8"/>
        <v>-2.266451315009661</v>
      </c>
      <c r="U56" s="56">
        <f t="shared" si="9"/>
        <v>-3.6802240680953098</v>
      </c>
      <c r="V56" s="56">
        <f t="shared" si="10"/>
        <v>-5.9482013217326006</v>
      </c>
      <c r="W56" s="56"/>
      <c r="X56" s="56">
        <v>1146.32999683296</v>
      </c>
      <c r="Y56" s="56">
        <v>1029.33056573517</v>
      </c>
      <c r="Z56" s="56">
        <v>1134.9730507376801</v>
      </c>
      <c r="AA56" s="56">
        <v>1186.4593870618301</v>
      </c>
      <c r="AB56" s="56">
        <v>1162.1891484821699</v>
      </c>
      <c r="AC56" s="56">
        <v>1029.8337926019601</v>
      </c>
      <c r="AD56" s="56">
        <v>1092.5804066568701</v>
      </c>
      <c r="AE56" s="56">
        <v>1125.67287256797</v>
      </c>
      <c r="AF56" s="56">
        <v>1061.5247548110401</v>
      </c>
      <c r="AG56" s="56">
        <v>1143.6457920170201</v>
      </c>
      <c r="AH56" s="56">
        <f t="shared" si="11"/>
        <v>1114.8526569086284</v>
      </c>
      <c r="AI56" s="56">
        <f t="shared" si="12"/>
        <v>31.477339924331545</v>
      </c>
      <c r="AJ56" s="56">
        <f t="shared" si="13"/>
        <v>-85.522091173458421</v>
      </c>
      <c r="AK56" s="56">
        <f t="shared" si="14"/>
        <v>20.120393829051636</v>
      </c>
      <c r="AL56" s="56">
        <f t="shared" si="15"/>
        <v>71.606730153201624</v>
      </c>
      <c r="AM56" s="56">
        <f t="shared" si="16"/>
        <v>47.33649157354148</v>
      </c>
      <c r="AN56" s="56">
        <f t="shared" si="17"/>
        <v>-85.01886430666832</v>
      </c>
      <c r="AO56" s="56">
        <f t="shared" si="18"/>
        <v>-22.272250251758351</v>
      </c>
      <c r="AP56" s="56">
        <f t="shared" si="19"/>
        <v>10.820215659341557</v>
      </c>
      <c r="AQ56" s="56">
        <f t="shared" si="20"/>
        <v>-53.327902097588321</v>
      </c>
      <c r="AR56" s="56">
        <f t="shared" si="21"/>
        <v>28.793135108391652</v>
      </c>
    </row>
    <row r="57" spans="1:44" x14ac:dyDescent="0.3">
      <c r="A57" s="96">
        <v>0.55555555555555602</v>
      </c>
      <c r="B57" s="56">
        <v>10.2105566520247</v>
      </c>
      <c r="C57" s="56">
        <v>21.229350174450001</v>
      </c>
      <c r="D57" s="56">
        <v>7.6601206143145797</v>
      </c>
      <c r="E57" s="56">
        <v>7.2050167415771904</v>
      </c>
      <c r="F57" s="56">
        <v>9.44769174169714</v>
      </c>
      <c r="G57" s="56">
        <v>8.2990432827080607</v>
      </c>
      <c r="H57" s="56">
        <v>5.7021214406169403</v>
      </c>
      <c r="I57" s="56">
        <v>11.796523989321599</v>
      </c>
      <c r="J57" s="56">
        <v>4.6490305153715399</v>
      </c>
      <c r="K57" s="56">
        <v>7.7712409166162297</v>
      </c>
      <c r="L57" s="56">
        <f t="shared" si="0"/>
        <v>10.675296534461944</v>
      </c>
      <c r="M57" s="56">
        <f t="shared" si="1"/>
        <v>-0.46473988243724484</v>
      </c>
      <c r="N57" s="56">
        <f t="shared" si="2"/>
        <v>10.554053639988057</v>
      </c>
      <c r="O57" s="56">
        <f t="shared" si="3"/>
        <v>-3.0151759201473647</v>
      </c>
      <c r="P57" s="56">
        <f t="shared" si="4"/>
        <v>-3.470279792884754</v>
      </c>
      <c r="Q57" s="56">
        <f t="shared" si="5"/>
        <v>-1.2276047927648044</v>
      </c>
      <c r="R57" s="56">
        <f t="shared" si="6"/>
        <v>-2.3762532517538837</v>
      </c>
      <c r="S57" s="56">
        <f t="shared" si="7"/>
        <v>-4.9731750938450041</v>
      </c>
      <c r="T57" s="56">
        <f t="shared" si="8"/>
        <v>1.121227454859655</v>
      </c>
      <c r="U57" s="56">
        <f t="shared" si="9"/>
        <v>-6.0262660190904045</v>
      </c>
      <c r="V57" s="56">
        <f t="shared" si="10"/>
        <v>-2.9040556178457146</v>
      </c>
      <c r="W57" s="56"/>
      <c r="X57" s="56">
        <v>1129.48475945579</v>
      </c>
      <c r="Y57" s="56">
        <v>1020.56048364192</v>
      </c>
      <c r="Z57" s="56">
        <v>1100.6909492637401</v>
      </c>
      <c r="AA57" s="56">
        <v>1145.0081182880299</v>
      </c>
      <c r="AB57" s="56">
        <v>1116.3849394003901</v>
      </c>
      <c r="AC57" s="56">
        <v>1025.2869752417901</v>
      </c>
      <c r="AD57" s="56">
        <v>1056.46233546595</v>
      </c>
      <c r="AE57" s="56">
        <v>1093.4241693976401</v>
      </c>
      <c r="AF57" s="56">
        <v>1023.92418631829</v>
      </c>
      <c r="AG57" s="56">
        <v>1123.1209166830899</v>
      </c>
      <c r="AH57" s="56">
        <f t="shared" si="11"/>
        <v>1089.5693708819433</v>
      </c>
      <c r="AI57" s="56">
        <f t="shared" si="12"/>
        <v>39.915388573846712</v>
      </c>
      <c r="AJ57" s="56">
        <f t="shared" si="13"/>
        <v>-69.008887240023341</v>
      </c>
      <c r="AK57" s="56">
        <f t="shared" si="14"/>
        <v>11.12157838179678</v>
      </c>
      <c r="AL57" s="56">
        <f t="shared" si="15"/>
        <v>55.438747406086577</v>
      </c>
      <c r="AM57" s="56">
        <f t="shared" si="16"/>
        <v>26.815568518446753</v>
      </c>
      <c r="AN57" s="56">
        <f t="shared" si="17"/>
        <v>-64.282395640153254</v>
      </c>
      <c r="AO57" s="56">
        <f t="shared" si="18"/>
        <v>-33.107035415993323</v>
      </c>
      <c r="AP57" s="56">
        <f t="shared" si="19"/>
        <v>3.854798515696757</v>
      </c>
      <c r="AQ57" s="56">
        <f t="shared" si="20"/>
        <v>-65.645184563653288</v>
      </c>
      <c r="AR57" s="56">
        <f t="shared" si="21"/>
        <v>33.551545801146631</v>
      </c>
    </row>
    <row r="58" spans="1:44" x14ac:dyDescent="0.3">
      <c r="A58" s="96">
        <v>0.56565656565656597</v>
      </c>
      <c r="B58" s="56">
        <v>12.1545074716327</v>
      </c>
      <c r="C58" s="56">
        <v>15.319221526031701</v>
      </c>
      <c r="D58" s="56">
        <v>5.5742366345281704</v>
      </c>
      <c r="E58" s="56">
        <v>7.2321934851430898</v>
      </c>
      <c r="F58" s="56">
        <v>8.2721924617356297</v>
      </c>
      <c r="G58" s="56">
        <v>16.515960088876501</v>
      </c>
      <c r="H58" s="56">
        <v>9.7791702796819795</v>
      </c>
      <c r="I58" s="56">
        <v>13.199810429023699</v>
      </c>
      <c r="J58" s="56">
        <v>9.86053276126996</v>
      </c>
      <c r="K58" s="56">
        <v>9.2554169077691402</v>
      </c>
      <c r="L58" s="56">
        <f t="shared" si="0"/>
        <v>10.844718611324632</v>
      </c>
      <c r="M58" s="56">
        <f t="shared" si="1"/>
        <v>1.3097888603080676</v>
      </c>
      <c r="N58" s="56">
        <f t="shared" si="2"/>
        <v>4.4745029147070685</v>
      </c>
      <c r="O58" s="56">
        <f t="shared" si="3"/>
        <v>-5.2704819767964617</v>
      </c>
      <c r="P58" s="56">
        <f t="shared" si="4"/>
        <v>-3.6125251261815423</v>
      </c>
      <c r="Q58" s="56">
        <f t="shared" si="5"/>
        <v>-2.5725261495890024</v>
      </c>
      <c r="R58" s="56">
        <f t="shared" si="6"/>
        <v>5.6712414775518685</v>
      </c>
      <c r="S58" s="56">
        <f t="shared" si="7"/>
        <v>-1.0655483316426526</v>
      </c>
      <c r="T58" s="56">
        <f t="shared" si="8"/>
        <v>2.3550918176990674</v>
      </c>
      <c r="U58" s="56">
        <f t="shared" si="9"/>
        <v>-0.98418585005467207</v>
      </c>
      <c r="V58" s="56">
        <f t="shared" si="10"/>
        <v>-1.5893017035554919</v>
      </c>
      <c r="W58" s="56"/>
      <c r="X58" s="56">
        <v>1116.12532846157</v>
      </c>
      <c r="Y58" s="56">
        <v>1015.30894750059</v>
      </c>
      <c r="Z58" s="56">
        <v>1037.06304807991</v>
      </c>
      <c r="AA58" s="56">
        <v>1119.9586525142799</v>
      </c>
      <c r="AB58" s="56">
        <v>1084.62724714362</v>
      </c>
      <c r="AC58" s="56">
        <v>992.62185763741297</v>
      </c>
      <c r="AD58" s="56">
        <v>1020.85704781808</v>
      </c>
      <c r="AE58" s="56">
        <v>1058.34691914257</v>
      </c>
      <c r="AF58" s="56">
        <v>971.03879486144297</v>
      </c>
      <c r="AG58" s="56">
        <v>1078.26497817723</v>
      </c>
      <c r="AH58" s="56">
        <f t="shared" si="11"/>
        <v>1060.950846889564</v>
      </c>
      <c r="AI58" s="56">
        <f t="shared" si="12"/>
        <v>55.174481572006016</v>
      </c>
      <c r="AJ58" s="56">
        <f t="shared" si="13"/>
        <v>-45.641899388974025</v>
      </c>
      <c r="AK58" s="56">
        <f t="shared" si="14"/>
        <v>-23.887798809653987</v>
      </c>
      <c r="AL58" s="56">
        <f t="shared" si="15"/>
        <v>59.007805624715957</v>
      </c>
      <c r="AM58" s="56">
        <f t="shared" si="16"/>
        <v>23.676400254056034</v>
      </c>
      <c r="AN58" s="56">
        <f t="shared" si="17"/>
        <v>-68.328989252151018</v>
      </c>
      <c r="AO58" s="56">
        <f t="shared" si="18"/>
        <v>-40.093799071484</v>
      </c>
      <c r="AP58" s="56">
        <f t="shared" si="19"/>
        <v>-2.6039277469940316</v>
      </c>
      <c r="AQ58" s="56">
        <f t="shared" si="20"/>
        <v>-89.912052028121025</v>
      </c>
      <c r="AR58" s="56">
        <f t="shared" si="21"/>
        <v>17.314131287665987</v>
      </c>
    </row>
    <row r="59" spans="1:44" x14ac:dyDescent="0.3">
      <c r="A59" s="96">
        <v>0.57575757575757602</v>
      </c>
      <c r="B59" s="56">
        <v>14.6367228478654</v>
      </c>
      <c r="C59" s="56">
        <v>15.9267995578531</v>
      </c>
      <c r="D59" s="56">
        <v>16.598315184015799</v>
      </c>
      <c r="E59" s="56">
        <v>8.8836955719435906</v>
      </c>
      <c r="F59" s="56">
        <v>5.9756466067723997</v>
      </c>
      <c r="G59" s="56">
        <v>7.5473727961554404</v>
      </c>
      <c r="H59" s="56">
        <v>8.4126415391269909</v>
      </c>
      <c r="I59" s="56">
        <v>9.8163606637604008</v>
      </c>
      <c r="J59" s="56">
        <v>7.9875699156463602</v>
      </c>
      <c r="K59" s="56">
        <v>25.166086084806899</v>
      </c>
      <c r="L59" s="56">
        <f t="shared" si="0"/>
        <v>11.594758760767624</v>
      </c>
      <c r="M59" s="56">
        <f t="shared" si="1"/>
        <v>3.0419640870977762</v>
      </c>
      <c r="N59" s="56">
        <f t="shared" si="2"/>
        <v>4.332040797085476</v>
      </c>
      <c r="O59" s="56">
        <f t="shared" si="3"/>
        <v>5.0035564232481757</v>
      </c>
      <c r="P59" s="56">
        <f t="shared" si="4"/>
        <v>-2.7110631888240331</v>
      </c>
      <c r="Q59" s="56">
        <f t="shared" si="5"/>
        <v>-5.619112153995224</v>
      </c>
      <c r="R59" s="56">
        <f t="shared" si="6"/>
        <v>-4.0473859646121833</v>
      </c>
      <c r="S59" s="56">
        <f t="shared" si="7"/>
        <v>-3.1821172216406328</v>
      </c>
      <c r="T59" s="56">
        <f t="shared" si="8"/>
        <v>-1.7783980970072228</v>
      </c>
      <c r="U59" s="56">
        <f t="shared" si="9"/>
        <v>-3.6071888451212635</v>
      </c>
      <c r="V59" s="56">
        <f t="shared" si="10"/>
        <v>13.571327324039276</v>
      </c>
      <c r="W59" s="56"/>
      <c r="X59" s="56">
        <v>1091.3800904608299</v>
      </c>
      <c r="Y59" s="56">
        <v>1011.5413426428501</v>
      </c>
      <c r="Z59" s="56">
        <v>1008.72265511972</v>
      </c>
      <c r="AA59" s="56">
        <v>1086.9569914855699</v>
      </c>
      <c r="AB59" s="56">
        <v>1049.31978388178</v>
      </c>
      <c r="AC59" s="56">
        <v>980.54303806212204</v>
      </c>
      <c r="AD59" s="56">
        <v>982.34190660953402</v>
      </c>
      <c r="AE59" s="56">
        <v>1027.6195642473201</v>
      </c>
      <c r="AF59" s="56">
        <v>966.72096039314999</v>
      </c>
      <c r="AG59" s="56">
        <v>1042.02168347365</v>
      </c>
      <c r="AH59" s="56">
        <f t="shared" si="11"/>
        <v>1038.0773169421454</v>
      </c>
      <c r="AI59" s="56">
        <f t="shared" si="12"/>
        <v>53.302773518684489</v>
      </c>
      <c r="AJ59" s="56">
        <f t="shared" si="13"/>
        <v>-26.53597429929539</v>
      </c>
      <c r="AK59" s="56">
        <f t="shared" si="14"/>
        <v>-29.354661822425442</v>
      </c>
      <c r="AL59" s="56">
        <f t="shared" si="15"/>
        <v>48.879674543424471</v>
      </c>
      <c r="AM59" s="56">
        <f t="shared" si="16"/>
        <v>11.242466939634596</v>
      </c>
      <c r="AN59" s="56">
        <f t="shared" si="17"/>
        <v>-57.534278880023408</v>
      </c>
      <c r="AO59" s="56">
        <f t="shared" si="18"/>
        <v>-55.735410332611423</v>
      </c>
      <c r="AP59" s="56">
        <f t="shared" si="19"/>
        <v>-10.457752694825331</v>
      </c>
      <c r="AQ59" s="56">
        <f t="shared" si="20"/>
        <v>-71.35635654899545</v>
      </c>
      <c r="AR59" s="56">
        <f t="shared" si="21"/>
        <v>3.9443665315045564</v>
      </c>
    </row>
    <row r="60" spans="1:44" x14ac:dyDescent="0.3">
      <c r="A60" s="96">
        <v>0.58585858585858597</v>
      </c>
      <c r="B60" s="56">
        <v>12.8913166622298</v>
      </c>
      <c r="C60" s="56">
        <v>11.952564218629799</v>
      </c>
      <c r="D60" s="56">
        <v>15.7239611550156</v>
      </c>
      <c r="E60" s="56">
        <v>7.9576558853407704</v>
      </c>
      <c r="F60" s="56">
        <v>4.1186821485443197</v>
      </c>
      <c r="G60" s="56">
        <v>8.2651571795855503</v>
      </c>
      <c r="H60" s="56">
        <v>16.677056011869301</v>
      </c>
      <c r="I60" s="56">
        <v>9.3645032237339496</v>
      </c>
      <c r="J60" s="56">
        <v>6.8100090525425099</v>
      </c>
      <c r="K60" s="56">
        <v>13.5117920975541</v>
      </c>
      <c r="L60" s="56">
        <f t="shared" si="0"/>
        <v>10.151556208224308</v>
      </c>
      <c r="M60" s="56">
        <f t="shared" si="1"/>
        <v>2.7397604540054914</v>
      </c>
      <c r="N60" s="56">
        <f t="shared" si="2"/>
        <v>1.8010080104054911</v>
      </c>
      <c r="O60" s="56">
        <f t="shared" si="3"/>
        <v>5.5724049467912913</v>
      </c>
      <c r="P60" s="56">
        <f t="shared" si="4"/>
        <v>-2.1939003228835379</v>
      </c>
      <c r="Q60" s="56">
        <f t="shared" si="5"/>
        <v>-6.0328740596799886</v>
      </c>
      <c r="R60" s="56">
        <f t="shared" si="6"/>
        <v>-1.886399028638758</v>
      </c>
      <c r="S60" s="56">
        <f t="shared" si="7"/>
        <v>6.5254998036449923</v>
      </c>
      <c r="T60" s="56">
        <f t="shared" si="8"/>
        <v>-0.78705298449035865</v>
      </c>
      <c r="U60" s="56">
        <f t="shared" si="9"/>
        <v>-3.3415471556817984</v>
      </c>
      <c r="V60" s="56">
        <f t="shared" si="10"/>
        <v>3.3602358893297914</v>
      </c>
      <c r="W60" s="56"/>
      <c r="X60" s="56">
        <v>1063.67481757002</v>
      </c>
      <c r="Y60" s="56">
        <v>1040.5100157622701</v>
      </c>
      <c r="Z60" s="56">
        <v>983.25360907805998</v>
      </c>
      <c r="AA60" s="56">
        <v>1053.81287975291</v>
      </c>
      <c r="AB60" s="56">
        <v>1024.0358409108601</v>
      </c>
      <c r="AC60" s="56">
        <v>1004.75455271229</v>
      </c>
      <c r="AD60" s="56">
        <v>996.96304156304996</v>
      </c>
      <c r="AE60" s="56">
        <v>994.58365089963604</v>
      </c>
      <c r="AF60" s="56">
        <v>994.04627557614799</v>
      </c>
      <c r="AG60" s="56">
        <v>1019.26821080612</v>
      </c>
      <c r="AH60" s="56">
        <f t="shared" si="11"/>
        <v>1028.3402859644018</v>
      </c>
      <c r="AI60" s="56">
        <f t="shared" si="12"/>
        <v>35.334531605618167</v>
      </c>
      <c r="AJ60" s="56">
        <f t="shared" si="13"/>
        <v>12.169729797868285</v>
      </c>
      <c r="AK60" s="56">
        <f t="shared" si="14"/>
        <v>-45.08667688634182</v>
      </c>
      <c r="AL60" s="56">
        <f t="shared" si="15"/>
        <v>25.47259378850822</v>
      </c>
      <c r="AM60" s="56">
        <f t="shared" si="16"/>
        <v>-4.3044450535417127</v>
      </c>
      <c r="AN60" s="56">
        <f t="shared" si="17"/>
        <v>-23.585733252111822</v>
      </c>
      <c r="AO60" s="56">
        <f t="shared" si="18"/>
        <v>-31.377244401351845</v>
      </c>
      <c r="AP60" s="56">
        <f t="shared" si="19"/>
        <v>-33.75663506476576</v>
      </c>
      <c r="AQ60" s="56">
        <f t="shared" si="20"/>
        <v>-34.29401038825381</v>
      </c>
      <c r="AR60" s="56">
        <f t="shared" si="21"/>
        <v>-9.0720751582817911</v>
      </c>
    </row>
    <row r="61" spans="1:44" x14ac:dyDescent="0.3">
      <c r="A61" s="96">
        <v>0.59595959595959602</v>
      </c>
      <c r="B61" s="56">
        <v>10.705185131946401</v>
      </c>
      <c r="C61" s="56">
        <v>10.935913856296199</v>
      </c>
      <c r="D61" s="56">
        <v>23.9367386269656</v>
      </c>
      <c r="E61" s="56">
        <v>6.0086313422641098</v>
      </c>
      <c r="F61" s="56">
        <v>9.1034943290334507</v>
      </c>
      <c r="G61" s="56">
        <v>10.1883966509569</v>
      </c>
      <c r="H61" s="56">
        <v>26.177588636212501</v>
      </c>
      <c r="I61" s="56">
        <v>7.9435765895530501</v>
      </c>
      <c r="J61" s="56">
        <v>11.999430928552901</v>
      </c>
      <c r="K61" s="56">
        <v>12.9959190698874</v>
      </c>
      <c r="L61" s="56">
        <f t="shared" si="0"/>
        <v>11.813059989577111</v>
      </c>
      <c r="M61" s="56">
        <f t="shared" si="1"/>
        <v>-1.1078748576307103</v>
      </c>
      <c r="N61" s="56">
        <f t="shared" si="2"/>
        <v>-0.8771461332809114</v>
      </c>
      <c r="O61" s="56">
        <f t="shared" si="3"/>
        <v>12.123678637388489</v>
      </c>
      <c r="P61" s="56">
        <f t="shared" si="4"/>
        <v>-5.8044286473130011</v>
      </c>
      <c r="Q61" s="56">
        <f t="shared" si="5"/>
        <v>-2.7095656605436602</v>
      </c>
      <c r="R61" s="56">
        <f t="shared" si="6"/>
        <v>-1.624663338620211</v>
      </c>
      <c r="S61" s="56">
        <f t="shared" si="7"/>
        <v>14.364528646635391</v>
      </c>
      <c r="T61" s="56">
        <f t="shared" si="8"/>
        <v>-3.8694834000240608</v>
      </c>
      <c r="U61" s="56">
        <f t="shared" si="9"/>
        <v>0.18637093897578971</v>
      </c>
      <c r="V61" s="56">
        <f t="shared" si="10"/>
        <v>1.1828590803102887</v>
      </c>
      <c r="W61" s="56"/>
      <c r="X61" s="56">
        <v>1039.5389916986701</v>
      </c>
      <c r="Y61" s="56">
        <v>1026.1681136930099</v>
      </c>
      <c r="Z61" s="56">
        <v>1005.02138219905</v>
      </c>
      <c r="AA61" s="56">
        <v>1025.91635400473</v>
      </c>
      <c r="AB61" s="56">
        <v>994.55329518834401</v>
      </c>
      <c r="AC61" s="56">
        <v>1022.29856020682</v>
      </c>
      <c r="AD61" s="56">
        <v>999.179869405006</v>
      </c>
      <c r="AE61" s="56">
        <v>985.13204354851803</v>
      </c>
      <c r="AF61" s="56">
        <v>1004.6767661873</v>
      </c>
      <c r="AG61" s="56">
        <v>1009.24880420517</v>
      </c>
      <c r="AH61" s="56">
        <f t="shared" si="11"/>
        <v>1018.9161161651041</v>
      </c>
      <c r="AI61" s="56">
        <f t="shared" si="12"/>
        <v>20.622875533566003</v>
      </c>
      <c r="AJ61" s="56">
        <f t="shared" si="13"/>
        <v>7.2519975279058144</v>
      </c>
      <c r="AK61" s="56">
        <f t="shared" si="14"/>
        <v>-13.894733966054105</v>
      </c>
      <c r="AL61" s="56">
        <f t="shared" si="15"/>
        <v>7.0002378396259246</v>
      </c>
      <c r="AM61" s="56">
        <f t="shared" si="16"/>
        <v>-24.362820976760077</v>
      </c>
      <c r="AN61" s="56">
        <f t="shared" si="17"/>
        <v>3.3824440417158712</v>
      </c>
      <c r="AO61" s="56">
        <f t="shared" si="18"/>
        <v>-19.736246760098084</v>
      </c>
      <c r="AP61" s="56">
        <f t="shared" si="19"/>
        <v>-33.784072616586059</v>
      </c>
      <c r="AQ61" s="56">
        <f t="shared" si="20"/>
        <v>-14.239349977804068</v>
      </c>
      <c r="AR61" s="56">
        <f t="shared" si="21"/>
        <v>-9.667311959934068</v>
      </c>
    </row>
    <row r="62" spans="1:44" x14ac:dyDescent="0.3">
      <c r="A62" s="96">
        <v>0.60606060606060597</v>
      </c>
      <c r="B62" s="56">
        <v>9.8765385293440104</v>
      </c>
      <c r="C62" s="56">
        <v>24.106752395663399</v>
      </c>
      <c r="D62" s="56">
        <v>23.426836069902301</v>
      </c>
      <c r="E62" s="56">
        <v>5.9288032017974199</v>
      </c>
      <c r="F62" s="56">
        <v>7.72430865526802</v>
      </c>
      <c r="G62" s="56">
        <v>9.4150247406706207</v>
      </c>
      <c r="H62" s="56">
        <v>24.328310951337698</v>
      </c>
      <c r="I62" s="56">
        <v>10.1106966452652</v>
      </c>
      <c r="J62" s="56">
        <v>11.9743683412888</v>
      </c>
      <c r="K62" s="56">
        <v>4.8801303472242799</v>
      </c>
      <c r="L62" s="56">
        <f t="shared" si="0"/>
        <v>13.413043932107628</v>
      </c>
      <c r="M62" s="56">
        <f t="shared" si="1"/>
        <v>-3.536505402763618</v>
      </c>
      <c r="N62" s="56">
        <f t="shared" si="2"/>
        <v>10.693708463555771</v>
      </c>
      <c r="O62" s="56">
        <f t="shared" si="3"/>
        <v>10.013792137794672</v>
      </c>
      <c r="P62" s="56">
        <f t="shared" si="4"/>
        <v>-7.4842407303102085</v>
      </c>
      <c r="Q62" s="56">
        <f t="shared" si="5"/>
        <v>-5.6887352768396084</v>
      </c>
      <c r="R62" s="56">
        <f t="shared" si="6"/>
        <v>-3.9980191914370078</v>
      </c>
      <c r="S62" s="56">
        <f t="shared" si="7"/>
        <v>10.91526701923007</v>
      </c>
      <c r="T62" s="56">
        <f t="shared" si="8"/>
        <v>-3.3023472868424282</v>
      </c>
      <c r="U62" s="56">
        <f t="shared" si="9"/>
        <v>-1.4386755908188285</v>
      </c>
      <c r="V62" s="56">
        <f t="shared" si="10"/>
        <v>-8.5329135848833495</v>
      </c>
      <c r="W62" s="56"/>
      <c r="X62" s="56">
        <v>1014.37499095898</v>
      </c>
      <c r="Y62" s="56">
        <v>1025.3752978417599</v>
      </c>
      <c r="Z62" s="56">
        <v>1036.2949846634201</v>
      </c>
      <c r="AA62" s="56">
        <v>1007.99667893075</v>
      </c>
      <c r="AB62" s="56">
        <v>965.43577205036797</v>
      </c>
      <c r="AC62" s="56">
        <v>1040.9226122779</v>
      </c>
      <c r="AD62" s="56">
        <v>1003.86172798448</v>
      </c>
      <c r="AE62" s="56">
        <v>1006.52656961952</v>
      </c>
      <c r="AF62" s="56">
        <v>1014.11352151243</v>
      </c>
      <c r="AG62" s="56">
        <v>994.80709468543705</v>
      </c>
      <c r="AH62" s="56">
        <f t="shared" si="11"/>
        <v>1015.0667227871963</v>
      </c>
      <c r="AI62" s="56">
        <f t="shared" si="12"/>
        <v>-0.69173182821634782</v>
      </c>
      <c r="AJ62" s="56">
        <f t="shared" si="13"/>
        <v>10.308575054563562</v>
      </c>
      <c r="AK62" s="56">
        <f t="shared" si="14"/>
        <v>21.228261876223769</v>
      </c>
      <c r="AL62" s="56">
        <f t="shared" si="15"/>
        <v>-7.0700438564463184</v>
      </c>
      <c r="AM62" s="56">
        <f t="shared" si="16"/>
        <v>-49.630950736828368</v>
      </c>
      <c r="AN62" s="56">
        <f t="shared" si="17"/>
        <v>25.855889490703703</v>
      </c>
      <c r="AO62" s="56">
        <f t="shared" si="18"/>
        <v>-11.204994802716328</v>
      </c>
      <c r="AP62" s="56">
        <f t="shared" si="19"/>
        <v>-8.5401531676762943</v>
      </c>
      <c r="AQ62" s="56">
        <f t="shared" si="20"/>
        <v>-0.95320127476634298</v>
      </c>
      <c r="AR62" s="56">
        <f t="shared" si="21"/>
        <v>-20.25962810175929</v>
      </c>
    </row>
    <row r="63" spans="1:44" x14ac:dyDescent="0.3">
      <c r="A63" s="96">
        <v>0.61616161616161602</v>
      </c>
      <c r="B63" s="56">
        <v>7.3065423052278504</v>
      </c>
      <c r="C63" s="56">
        <v>16.474835424077401</v>
      </c>
      <c r="D63" s="56">
        <v>17.6972258888451</v>
      </c>
      <c r="E63" s="56">
        <v>9.5482270673931104</v>
      </c>
      <c r="F63" s="56">
        <v>7.4088117954247501</v>
      </c>
      <c r="G63" s="56">
        <v>22.750718486112898</v>
      </c>
      <c r="H63" s="56">
        <v>21.868525464864099</v>
      </c>
      <c r="I63" s="56">
        <v>8.8670706937164407</v>
      </c>
      <c r="J63" s="56">
        <v>10.1943740020769</v>
      </c>
      <c r="K63" s="56">
        <v>10.9422680734308</v>
      </c>
      <c r="L63" s="56">
        <f t="shared" si="0"/>
        <v>13.531060161180186</v>
      </c>
      <c r="M63" s="56">
        <f t="shared" si="1"/>
        <v>-6.2245178559523353</v>
      </c>
      <c r="N63" s="56">
        <f t="shared" si="2"/>
        <v>2.9437752628972156</v>
      </c>
      <c r="O63" s="56">
        <f t="shared" si="3"/>
        <v>4.1661657276649144</v>
      </c>
      <c r="P63" s="56">
        <f t="shared" si="4"/>
        <v>-3.9828330937870753</v>
      </c>
      <c r="Q63" s="56">
        <f t="shared" si="5"/>
        <v>-6.1222483657554356</v>
      </c>
      <c r="R63" s="56">
        <f t="shared" si="6"/>
        <v>9.2196583249327126</v>
      </c>
      <c r="S63" s="56">
        <f t="shared" si="7"/>
        <v>8.3374653036839135</v>
      </c>
      <c r="T63" s="56">
        <f t="shared" si="8"/>
        <v>-4.663989467463745</v>
      </c>
      <c r="U63" s="56">
        <f t="shared" si="9"/>
        <v>-3.3366861591032855</v>
      </c>
      <c r="V63" s="56">
        <f t="shared" si="10"/>
        <v>-2.5887920877493862</v>
      </c>
      <c r="W63" s="56"/>
      <c r="X63" s="56">
        <v>984.641626995043</v>
      </c>
      <c r="Y63" s="56">
        <v>1037.8866097817599</v>
      </c>
      <c r="Z63" s="56">
        <v>1041.28186100163</v>
      </c>
      <c r="AA63" s="56">
        <v>975.34350952107604</v>
      </c>
      <c r="AB63" s="56">
        <v>964.19993563994797</v>
      </c>
      <c r="AC63" s="56">
        <v>1054.8152041481401</v>
      </c>
      <c r="AD63" s="56">
        <v>1030.41831229027</v>
      </c>
      <c r="AE63" s="56">
        <v>1033.3703497168699</v>
      </c>
      <c r="AF63" s="56">
        <v>1031.42855108916</v>
      </c>
      <c r="AG63" s="56">
        <v>976.25178721326097</v>
      </c>
      <c r="AH63" s="56">
        <f t="shared" si="11"/>
        <v>1009.6947911812662</v>
      </c>
      <c r="AI63" s="56">
        <f t="shared" si="12"/>
        <v>-25.053164186223171</v>
      </c>
      <c r="AJ63" s="56">
        <f t="shared" si="13"/>
        <v>28.191818600493775</v>
      </c>
      <c r="AK63" s="56">
        <f t="shared" si="14"/>
        <v>31.587069820363809</v>
      </c>
      <c r="AL63" s="56">
        <f t="shared" si="15"/>
        <v>-34.351281660190125</v>
      </c>
      <c r="AM63" s="56">
        <f t="shared" si="16"/>
        <v>-45.494855541318202</v>
      </c>
      <c r="AN63" s="56">
        <f t="shared" si="17"/>
        <v>45.120412966873914</v>
      </c>
      <c r="AO63" s="56">
        <f t="shared" si="18"/>
        <v>20.723521109003855</v>
      </c>
      <c r="AP63" s="56">
        <f t="shared" si="19"/>
        <v>23.675558535603727</v>
      </c>
      <c r="AQ63" s="56">
        <f t="shared" si="20"/>
        <v>21.733759907893841</v>
      </c>
      <c r="AR63" s="56">
        <f t="shared" si="21"/>
        <v>-33.4430039680052</v>
      </c>
    </row>
    <row r="64" spans="1:44" x14ac:dyDescent="0.3">
      <c r="A64" s="96">
        <v>0.62626262626262597</v>
      </c>
      <c r="B64" s="56">
        <v>10.257749829722</v>
      </c>
      <c r="C64" s="56">
        <v>9.3010143904584801</v>
      </c>
      <c r="D64" s="56">
        <v>27.1576237258659</v>
      </c>
      <c r="E64" s="56">
        <v>10.0898520464001</v>
      </c>
      <c r="F64" s="56">
        <v>5.1239491447709398</v>
      </c>
      <c r="G64" s="56">
        <v>18.6618217659903</v>
      </c>
      <c r="H64" s="56">
        <v>10.8737129883732</v>
      </c>
      <c r="I64" s="56">
        <v>10.5697294034142</v>
      </c>
      <c r="J64" s="56">
        <v>10.867629040835901</v>
      </c>
      <c r="K64" s="56">
        <v>9.0798284842968897</v>
      </c>
      <c r="L64" s="56">
        <f t="shared" si="0"/>
        <v>13.432001817201288</v>
      </c>
      <c r="M64" s="56">
        <f t="shared" si="1"/>
        <v>-3.1742519874792876</v>
      </c>
      <c r="N64" s="56">
        <f t="shared" si="2"/>
        <v>-4.1309874267428075</v>
      </c>
      <c r="O64" s="56">
        <f t="shared" si="3"/>
        <v>13.725621908664612</v>
      </c>
      <c r="P64" s="56">
        <f t="shared" si="4"/>
        <v>-3.3421497708011874</v>
      </c>
      <c r="Q64" s="56">
        <f t="shared" si="5"/>
        <v>-8.3080526724303478</v>
      </c>
      <c r="R64" s="56">
        <f t="shared" si="6"/>
        <v>5.2298199487890127</v>
      </c>
      <c r="S64" s="56">
        <f t="shared" si="7"/>
        <v>-2.5582888288280881</v>
      </c>
      <c r="T64" s="56">
        <f t="shared" si="8"/>
        <v>-2.8622724137870872</v>
      </c>
      <c r="U64" s="56">
        <f t="shared" si="9"/>
        <v>-2.5643727763653867</v>
      </c>
      <c r="V64" s="56">
        <f t="shared" si="10"/>
        <v>-4.3521733329043979</v>
      </c>
      <c r="W64" s="56"/>
      <c r="X64" s="56">
        <v>956.00222384636697</v>
      </c>
      <c r="Y64" s="56">
        <v>1037.9704913206299</v>
      </c>
      <c r="Z64" s="56">
        <v>1059.7658389514099</v>
      </c>
      <c r="AA64" s="56">
        <v>960.40306176471597</v>
      </c>
      <c r="AB64" s="56">
        <v>985.12129660898404</v>
      </c>
      <c r="AC64" s="56">
        <v>1034.5129814602201</v>
      </c>
      <c r="AD64" s="56">
        <v>996.19668987616296</v>
      </c>
      <c r="AE64" s="56">
        <v>1053.3251643521101</v>
      </c>
      <c r="AF64" s="56">
        <v>1042.79611713229</v>
      </c>
      <c r="AG64" s="56">
        <v>960.81376723122901</v>
      </c>
      <c r="AH64" s="56">
        <f t="shared" si="11"/>
        <v>1005.6293156587211</v>
      </c>
      <c r="AI64" s="56">
        <f t="shared" si="12"/>
        <v>-49.627091812354138</v>
      </c>
      <c r="AJ64" s="56">
        <f t="shared" si="13"/>
        <v>32.341175661908778</v>
      </c>
      <c r="AK64" s="56">
        <f t="shared" si="14"/>
        <v>54.136523292688821</v>
      </c>
      <c r="AL64" s="56">
        <f t="shared" si="15"/>
        <v>-45.22625389400514</v>
      </c>
      <c r="AM64" s="56">
        <f t="shared" si="16"/>
        <v>-20.508019049737072</v>
      </c>
      <c r="AN64" s="56">
        <f t="shared" si="17"/>
        <v>28.883665801498978</v>
      </c>
      <c r="AO64" s="56">
        <f t="shared" si="18"/>
        <v>-9.4326257825581479</v>
      </c>
      <c r="AP64" s="56">
        <f t="shared" si="19"/>
        <v>47.695848693388939</v>
      </c>
      <c r="AQ64" s="56">
        <f t="shared" si="20"/>
        <v>37.166801473568853</v>
      </c>
      <c r="AR64" s="56">
        <f t="shared" si="21"/>
        <v>-44.815548427492104</v>
      </c>
    </row>
    <row r="65" spans="1:44" x14ac:dyDescent="0.3">
      <c r="A65" s="96">
        <v>0.63636363636363602</v>
      </c>
      <c r="B65" s="56">
        <v>8.73160146591675</v>
      </c>
      <c r="C65" s="56">
        <v>11.950324232587599</v>
      </c>
      <c r="D65" s="56">
        <v>17.457118919422498</v>
      </c>
      <c r="E65" s="56">
        <v>8.0921890865533701</v>
      </c>
      <c r="F65" s="56">
        <v>7.18789410366377</v>
      </c>
      <c r="G65" s="56">
        <v>8.5247926192687498</v>
      </c>
      <c r="H65" s="56">
        <v>8.2162140465654705</v>
      </c>
      <c r="I65" s="56">
        <v>17.8598924006163</v>
      </c>
      <c r="J65" s="56">
        <v>10.9694627005874</v>
      </c>
      <c r="K65" s="56">
        <v>7.2248177972451897</v>
      </c>
      <c r="L65" s="56">
        <f t="shared" si="0"/>
        <v>10.323986737902123</v>
      </c>
      <c r="M65" s="56">
        <f t="shared" si="1"/>
        <v>-1.5923852719853731</v>
      </c>
      <c r="N65" s="56">
        <f t="shared" si="2"/>
        <v>1.6263374946854761</v>
      </c>
      <c r="O65" s="56">
        <f t="shared" si="3"/>
        <v>7.1331321815203754</v>
      </c>
      <c r="P65" s="56">
        <f t="shared" si="4"/>
        <v>-2.231797651348753</v>
      </c>
      <c r="Q65" s="56">
        <f t="shared" si="5"/>
        <v>-3.136092634238353</v>
      </c>
      <c r="R65" s="56">
        <f t="shared" si="6"/>
        <v>-1.7991941186333733</v>
      </c>
      <c r="S65" s="56">
        <f t="shared" si="7"/>
        <v>-2.1077726913366526</v>
      </c>
      <c r="T65" s="56">
        <f t="shared" si="8"/>
        <v>7.5359056627141765</v>
      </c>
      <c r="U65" s="56">
        <f t="shared" si="9"/>
        <v>0.64547596268527663</v>
      </c>
      <c r="V65" s="56">
        <f t="shared" si="10"/>
        <v>-3.0991689406569334</v>
      </c>
      <c r="W65" s="56"/>
      <c r="X65" s="56">
        <v>967.56321216178901</v>
      </c>
      <c r="Y65" s="56">
        <v>1025.91676124623</v>
      </c>
      <c r="Z65" s="56">
        <v>1048.05704145964</v>
      </c>
      <c r="AA65" s="56">
        <v>964.76905626379698</v>
      </c>
      <c r="AB65" s="56">
        <v>991.64345201739195</v>
      </c>
      <c r="AC65" s="56">
        <v>1028.8998060009301</v>
      </c>
      <c r="AD65" s="56">
        <v>1019.27520459657</v>
      </c>
      <c r="AE65" s="56">
        <v>1069.32634236637</v>
      </c>
      <c r="AF65" s="56">
        <v>1044.24187888647</v>
      </c>
      <c r="AG65" s="56">
        <v>969.00993254200898</v>
      </c>
      <c r="AH65" s="56">
        <f t="shared" si="11"/>
        <v>1004.4748881916295</v>
      </c>
      <c r="AI65" s="56">
        <f t="shared" si="12"/>
        <v>-36.911676029840464</v>
      </c>
      <c r="AJ65" s="56">
        <f t="shared" si="13"/>
        <v>21.441873054600478</v>
      </c>
      <c r="AK65" s="56">
        <f t="shared" si="14"/>
        <v>43.582153268010529</v>
      </c>
      <c r="AL65" s="56">
        <f t="shared" si="15"/>
        <v>-39.705831927832492</v>
      </c>
      <c r="AM65" s="56">
        <f t="shared" si="16"/>
        <v>-12.831436174237524</v>
      </c>
      <c r="AN65" s="56">
        <f t="shared" si="17"/>
        <v>24.424917809300609</v>
      </c>
      <c r="AO65" s="56">
        <f t="shared" si="18"/>
        <v>14.800316404940531</v>
      </c>
      <c r="AP65" s="56">
        <f t="shared" si="19"/>
        <v>64.851454174740525</v>
      </c>
      <c r="AQ65" s="56">
        <f t="shared" si="20"/>
        <v>39.766990694840501</v>
      </c>
      <c r="AR65" s="56">
        <f t="shared" si="21"/>
        <v>-35.464955649620492</v>
      </c>
    </row>
    <row r="66" spans="1:44" x14ac:dyDescent="0.3">
      <c r="A66" s="96">
        <v>0.64646464646464696</v>
      </c>
      <c r="B66" s="56">
        <v>10.341629076571</v>
      </c>
      <c r="C66" s="56">
        <v>9.0442537469030402</v>
      </c>
      <c r="D66" s="56">
        <v>12.6015203731338</v>
      </c>
      <c r="E66" s="56">
        <v>7.1340260480673798</v>
      </c>
      <c r="F66" s="56">
        <v>11.940762454667899</v>
      </c>
      <c r="G66" s="56">
        <v>14.3177842461709</v>
      </c>
      <c r="H66" s="56">
        <v>16.50473247439</v>
      </c>
      <c r="I66" s="56">
        <v>11.867129727695101</v>
      </c>
      <c r="J66" s="56">
        <v>9.7627413580939209</v>
      </c>
      <c r="K66" s="56">
        <v>6.7456796589134198</v>
      </c>
      <c r="L66" s="56">
        <f t="shared" si="0"/>
        <v>10.89666265758567</v>
      </c>
      <c r="M66" s="56">
        <f t="shared" si="1"/>
        <v>-0.55503358101467093</v>
      </c>
      <c r="N66" s="56">
        <f t="shared" si="2"/>
        <v>-1.8524089106826302</v>
      </c>
      <c r="O66" s="56">
        <f t="shared" si="3"/>
        <v>1.7048577155481297</v>
      </c>
      <c r="P66" s="56">
        <f t="shared" si="4"/>
        <v>-3.7626366095182906</v>
      </c>
      <c r="Q66" s="56">
        <f t="shared" si="5"/>
        <v>1.0440997970822288</v>
      </c>
      <c r="R66" s="56">
        <f t="shared" si="6"/>
        <v>3.4211215885852297</v>
      </c>
      <c r="S66" s="56">
        <f t="shared" si="7"/>
        <v>5.6080698168043295</v>
      </c>
      <c r="T66" s="56">
        <f t="shared" si="8"/>
        <v>0.97046707010943045</v>
      </c>
      <c r="U66" s="56">
        <f t="shared" si="9"/>
        <v>-1.1339212994917496</v>
      </c>
      <c r="V66" s="56">
        <f t="shared" si="10"/>
        <v>-4.1509829986722506</v>
      </c>
      <c r="W66" s="56"/>
      <c r="X66" s="56">
        <v>990.28157938114305</v>
      </c>
      <c r="Y66" s="56">
        <v>1017.93902386493</v>
      </c>
      <c r="Z66" s="56">
        <v>1026.32088688196</v>
      </c>
      <c r="AA66" s="56">
        <v>984.62924311458505</v>
      </c>
      <c r="AB66" s="56">
        <v>989.37868432749099</v>
      </c>
      <c r="AC66" s="56">
        <v>1030.25067319559</v>
      </c>
      <c r="AD66" s="56">
        <v>1036.1791987799299</v>
      </c>
      <c r="AE66" s="56">
        <v>1071.7433636895601</v>
      </c>
      <c r="AF66" s="56">
        <v>1051.75704176975</v>
      </c>
      <c r="AG66" s="56">
        <v>999.50303983099104</v>
      </c>
      <c r="AH66" s="56">
        <f t="shared" si="11"/>
        <v>1006.4666817942831</v>
      </c>
      <c r="AI66" s="56">
        <f t="shared" si="12"/>
        <v>-16.185102413140044</v>
      </c>
      <c r="AJ66" s="56">
        <f t="shared" si="13"/>
        <v>11.47234207064696</v>
      </c>
      <c r="AK66" s="56">
        <f t="shared" si="14"/>
        <v>19.85420508767686</v>
      </c>
      <c r="AL66" s="56">
        <f t="shared" si="15"/>
        <v>-21.837438679698039</v>
      </c>
      <c r="AM66" s="56">
        <f t="shared" si="16"/>
        <v>-17.087997466792103</v>
      </c>
      <c r="AN66" s="56">
        <f t="shared" si="17"/>
        <v>23.783991401306935</v>
      </c>
      <c r="AO66" s="56">
        <f t="shared" si="18"/>
        <v>29.712516985646857</v>
      </c>
      <c r="AP66" s="56">
        <f t="shared" si="19"/>
        <v>65.276681895276965</v>
      </c>
      <c r="AQ66" s="56">
        <f t="shared" si="20"/>
        <v>45.290359975466913</v>
      </c>
      <c r="AR66" s="56">
        <f t="shared" si="21"/>
        <v>-6.9636419632920479</v>
      </c>
    </row>
    <row r="67" spans="1:44" x14ac:dyDescent="0.3">
      <c r="A67" s="96">
        <v>0.65656565656565702</v>
      </c>
      <c r="B67" s="56">
        <v>6.37104504842375</v>
      </c>
      <c r="C67" s="56">
        <v>13.096947508471599</v>
      </c>
      <c r="D67" s="56">
        <v>10.2247235842293</v>
      </c>
      <c r="E67" s="56">
        <v>9.0517500568004401</v>
      </c>
      <c r="F67" s="56">
        <v>11.5718490650136</v>
      </c>
      <c r="G67" s="56">
        <v>9.2917206770751104</v>
      </c>
      <c r="H67" s="56">
        <v>4.0650331514227096</v>
      </c>
      <c r="I67" s="56">
        <v>12.8171561346127</v>
      </c>
      <c r="J67" s="56">
        <v>11.703512056006399</v>
      </c>
      <c r="K67" s="56">
        <v>9.2722784447231401</v>
      </c>
      <c r="L67" s="56">
        <f t="shared" ref="L67:L101" si="22">AVERAGE(B67:G67)</f>
        <v>9.9346726566689672</v>
      </c>
      <c r="M67" s="56">
        <f t="shared" ref="M67:M101" si="23">B67-L67</f>
        <v>-3.5636276082452172</v>
      </c>
      <c r="N67" s="56">
        <f t="shared" ref="N67:N101" si="24">C67-L67</f>
        <v>3.162274851802632</v>
      </c>
      <c r="O67" s="56">
        <f t="shared" ref="O67:O101" si="25">D67-L67</f>
        <v>0.29005092756033335</v>
      </c>
      <c r="P67" s="56">
        <f t="shared" ref="P67:P101" si="26">E67-L67</f>
        <v>-0.88292259986852706</v>
      </c>
      <c r="Q67" s="56">
        <f t="shared" ref="Q67:Q101" si="27">F67-L67</f>
        <v>1.637176408344633</v>
      </c>
      <c r="R67" s="56">
        <f t="shared" ref="R67:R101" si="28">G67-L67</f>
        <v>-0.64295197959385675</v>
      </c>
      <c r="S67" s="56">
        <f t="shared" ref="S67:S101" si="29">H67-L67</f>
        <v>-5.8696395052462575</v>
      </c>
      <c r="T67" s="56">
        <f t="shared" ref="T67:T101" si="30">I67-L67</f>
        <v>2.8824834779437332</v>
      </c>
      <c r="U67" s="56">
        <f t="shared" ref="U67:U101" si="31">J67-L67</f>
        <v>1.7688393993374323</v>
      </c>
      <c r="V67" s="56">
        <f t="shared" ref="V67:V101" si="32">K67-L67</f>
        <v>-0.66239421194582704</v>
      </c>
      <c r="W67" s="56"/>
      <c r="X67" s="56">
        <v>994.14716152092899</v>
      </c>
      <c r="Y67" s="56">
        <v>1021.36292728077</v>
      </c>
      <c r="Z67" s="56">
        <v>1014.4207557268001</v>
      </c>
      <c r="AA67" s="56">
        <v>997.66525386249305</v>
      </c>
      <c r="AB67" s="56">
        <v>989.78737425954296</v>
      </c>
      <c r="AC67" s="56">
        <v>1036.8853010017799</v>
      </c>
      <c r="AD67" s="56">
        <v>1027.87364456912</v>
      </c>
      <c r="AE67" s="56">
        <v>1060.68199441352</v>
      </c>
      <c r="AF67" s="56">
        <v>1043.8493751378401</v>
      </c>
      <c r="AG67" s="56">
        <v>1016.60586052305</v>
      </c>
      <c r="AH67" s="56">
        <f t="shared" ref="AH67:AH101" si="33">AVERAGE(X67:AC67)</f>
        <v>1009.0447956087193</v>
      </c>
      <c r="AI67" s="56">
        <f t="shared" ref="AI67:AI101" si="34">X67-AH67</f>
        <v>-14.897634087790266</v>
      </c>
      <c r="AJ67" s="56">
        <f t="shared" ref="AJ67:AJ101" si="35">Y67-AH67</f>
        <v>12.318131672050754</v>
      </c>
      <c r="AK67" s="56">
        <f t="shared" ref="AK67:AK101" si="36">Z67-AH67</f>
        <v>5.3759601180807977</v>
      </c>
      <c r="AL67" s="56">
        <f t="shared" ref="AL67:AL101" si="37">AA67-AH67</f>
        <v>-11.379541746226209</v>
      </c>
      <c r="AM67" s="56">
        <f t="shared" ref="AM67:AM101" si="38">AB67-AH67</f>
        <v>-19.257421349176298</v>
      </c>
      <c r="AN67" s="56">
        <f t="shared" ref="AN67:AN101" si="39">AC67-AH67</f>
        <v>27.840505393060653</v>
      </c>
      <c r="AO67" s="56">
        <f t="shared" ref="AO67:AO101" si="40">AD67-AH67</f>
        <v>18.828848960400705</v>
      </c>
      <c r="AP67" s="56">
        <f t="shared" ref="AP67:AP101" si="41">AE67-AH67</f>
        <v>51.637198804800732</v>
      </c>
      <c r="AQ67" s="56">
        <f t="shared" ref="AQ67:AQ101" si="42">AF67-AH67</f>
        <v>34.804579529120815</v>
      </c>
      <c r="AR67" s="56">
        <f t="shared" ref="AR67:AR101" si="43">AG67-AH67</f>
        <v>7.5610649143307</v>
      </c>
    </row>
    <row r="68" spans="1:44" x14ac:dyDescent="0.3">
      <c r="A68" s="96">
        <v>0.66666666666666696</v>
      </c>
      <c r="B68" s="56">
        <v>10.206286805113599</v>
      </c>
      <c r="C68" s="56">
        <v>22.952785243004801</v>
      </c>
      <c r="D68" s="56">
        <v>10.800198772649599</v>
      </c>
      <c r="E68" s="56">
        <v>11.8417684908305</v>
      </c>
      <c r="F68" s="56">
        <v>15.1255499560025</v>
      </c>
      <c r="G68" s="56">
        <v>10.0330275839984</v>
      </c>
      <c r="H68" s="56">
        <v>12.185054598952</v>
      </c>
      <c r="I68" s="56">
        <v>8.9528341051329203</v>
      </c>
      <c r="J68" s="56">
        <v>16.117165248096502</v>
      </c>
      <c r="K68" s="56">
        <v>11.1469009060662</v>
      </c>
      <c r="L68" s="56">
        <f t="shared" si="22"/>
        <v>13.493269475266567</v>
      </c>
      <c r="M68" s="56">
        <f t="shared" si="23"/>
        <v>-3.2869826701529679</v>
      </c>
      <c r="N68" s="56">
        <f t="shared" si="24"/>
        <v>9.4595157677382335</v>
      </c>
      <c r="O68" s="56">
        <f t="shared" si="25"/>
        <v>-2.6930707026169678</v>
      </c>
      <c r="P68" s="56">
        <f t="shared" si="26"/>
        <v>-1.6515009844360673</v>
      </c>
      <c r="Q68" s="56">
        <f t="shared" si="27"/>
        <v>1.6322804807359326</v>
      </c>
      <c r="R68" s="56">
        <f t="shared" si="28"/>
        <v>-3.4602418912681667</v>
      </c>
      <c r="S68" s="56">
        <f t="shared" si="29"/>
        <v>-1.3082148763145671</v>
      </c>
      <c r="T68" s="56">
        <f t="shared" si="30"/>
        <v>-4.5404353701336468</v>
      </c>
      <c r="U68" s="56">
        <f t="shared" si="31"/>
        <v>2.6238957728299344</v>
      </c>
      <c r="V68" s="56">
        <f t="shared" si="32"/>
        <v>-2.3463685692003668</v>
      </c>
      <c r="W68" s="56"/>
      <c r="X68" s="56">
        <v>991.04273210196095</v>
      </c>
      <c r="Y68" s="56">
        <v>1021.6968186594499</v>
      </c>
      <c r="Z68" s="56">
        <v>1041.9711610833001</v>
      </c>
      <c r="AA68" s="56">
        <v>1004.30565037542</v>
      </c>
      <c r="AB68" s="56">
        <v>990.91298099085498</v>
      </c>
      <c r="AC68" s="56">
        <v>1033.06950588925</v>
      </c>
      <c r="AD68" s="56">
        <v>1028.5025828595301</v>
      </c>
      <c r="AE68" s="56">
        <v>1049.16070931372</v>
      </c>
      <c r="AF68" s="56">
        <v>1039.67442445959</v>
      </c>
      <c r="AG68" s="56">
        <v>1031.98825941524</v>
      </c>
      <c r="AH68" s="56">
        <f t="shared" si="33"/>
        <v>1013.833141516706</v>
      </c>
      <c r="AI68" s="56">
        <f t="shared" si="34"/>
        <v>-22.790409414745</v>
      </c>
      <c r="AJ68" s="56">
        <f t="shared" si="35"/>
        <v>7.8636771427439953</v>
      </c>
      <c r="AK68" s="56">
        <f t="shared" si="36"/>
        <v>28.138019566594153</v>
      </c>
      <c r="AL68" s="56">
        <f t="shared" si="37"/>
        <v>-9.5274911412859637</v>
      </c>
      <c r="AM68" s="56">
        <f t="shared" si="38"/>
        <v>-22.920160525850974</v>
      </c>
      <c r="AN68" s="56">
        <f t="shared" si="39"/>
        <v>19.236364372544017</v>
      </c>
      <c r="AO68" s="56">
        <f t="shared" si="40"/>
        <v>14.669441342824143</v>
      </c>
      <c r="AP68" s="56">
        <f t="shared" si="41"/>
        <v>35.327567797014012</v>
      </c>
      <c r="AQ68" s="56">
        <f t="shared" si="42"/>
        <v>25.84128294288405</v>
      </c>
      <c r="AR68" s="56">
        <f t="shared" si="43"/>
        <v>18.155117898534058</v>
      </c>
    </row>
    <row r="69" spans="1:44" x14ac:dyDescent="0.3">
      <c r="A69" s="96">
        <v>0.67676767676767702</v>
      </c>
      <c r="B69" s="56">
        <v>24.9202702142092</v>
      </c>
      <c r="C69" s="56">
        <v>30.162978359608001</v>
      </c>
      <c r="D69" s="56">
        <v>25.457337963501299</v>
      </c>
      <c r="E69" s="56">
        <v>11.511455275918101</v>
      </c>
      <c r="F69" s="56">
        <v>9.1473923122540999</v>
      </c>
      <c r="G69" s="56">
        <v>7.1334613518081698</v>
      </c>
      <c r="H69" s="56">
        <v>11.326501490408299</v>
      </c>
      <c r="I69" s="56">
        <v>4.9669625788991496</v>
      </c>
      <c r="J69" s="56">
        <v>13.2122814373285</v>
      </c>
      <c r="K69" s="56">
        <v>15.10345018814</v>
      </c>
      <c r="L69" s="56">
        <f t="shared" si="22"/>
        <v>18.05548257954981</v>
      </c>
      <c r="M69" s="56">
        <f t="shared" si="23"/>
        <v>6.8647876346593897</v>
      </c>
      <c r="N69" s="56">
        <f t="shared" si="24"/>
        <v>12.107495780058191</v>
      </c>
      <c r="O69" s="56">
        <f t="shared" si="25"/>
        <v>7.4018553839514887</v>
      </c>
      <c r="P69" s="56">
        <f t="shared" si="26"/>
        <v>-6.5440273036317098</v>
      </c>
      <c r="Q69" s="56">
        <f t="shared" si="27"/>
        <v>-8.9080902672957105</v>
      </c>
      <c r="R69" s="56">
        <f t="shared" si="28"/>
        <v>-10.922021227741642</v>
      </c>
      <c r="S69" s="56">
        <f t="shared" si="29"/>
        <v>-6.7289810891415112</v>
      </c>
      <c r="T69" s="56">
        <f t="shared" si="30"/>
        <v>-13.088520000650661</v>
      </c>
      <c r="U69" s="56">
        <f t="shared" si="31"/>
        <v>-4.8432011422213108</v>
      </c>
      <c r="V69" s="56">
        <f t="shared" si="32"/>
        <v>-2.9520323914098103</v>
      </c>
      <c r="W69" s="56"/>
      <c r="X69" s="56">
        <v>1002.03947994724</v>
      </c>
      <c r="Y69" s="56">
        <v>1022.87358451848</v>
      </c>
      <c r="Z69" s="56">
        <v>1056.55037380164</v>
      </c>
      <c r="AA69" s="56">
        <v>1008.83021215517</v>
      </c>
      <c r="AB69" s="56">
        <v>988.69239422883197</v>
      </c>
      <c r="AC69" s="56">
        <v>1026.9645704750401</v>
      </c>
      <c r="AD69" s="56">
        <v>1035.2238010880801</v>
      </c>
      <c r="AE69" s="56">
        <v>1045.43405653842</v>
      </c>
      <c r="AF69" s="56">
        <v>1047.76055001286</v>
      </c>
      <c r="AG69" s="56">
        <v>1046.8883295947101</v>
      </c>
      <c r="AH69" s="56">
        <f t="shared" si="33"/>
        <v>1017.6584358544004</v>
      </c>
      <c r="AI69" s="56">
        <f t="shared" si="34"/>
        <v>-15.618955907160398</v>
      </c>
      <c r="AJ69" s="56">
        <f t="shared" si="35"/>
        <v>5.2151486640796065</v>
      </c>
      <c r="AK69" s="56">
        <f t="shared" si="36"/>
        <v>38.891937947239626</v>
      </c>
      <c r="AL69" s="56">
        <f t="shared" si="37"/>
        <v>-8.8282236992304206</v>
      </c>
      <c r="AM69" s="56">
        <f t="shared" si="38"/>
        <v>-28.966041625568437</v>
      </c>
      <c r="AN69" s="56">
        <f t="shared" si="39"/>
        <v>9.306134620639682</v>
      </c>
      <c r="AO69" s="56">
        <f t="shared" si="40"/>
        <v>17.565365233679699</v>
      </c>
      <c r="AP69" s="56">
        <f t="shared" si="41"/>
        <v>27.7756206840196</v>
      </c>
      <c r="AQ69" s="56">
        <f t="shared" si="42"/>
        <v>30.102114158459585</v>
      </c>
      <c r="AR69" s="56">
        <f t="shared" si="43"/>
        <v>29.229893740309649</v>
      </c>
    </row>
    <row r="70" spans="1:44" x14ac:dyDescent="0.3">
      <c r="A70" s="96">
        <v>0.68686868686868696</v>
      </c>
      <c r="B70" s="56">
        <v>7.6407228175194</v>
      </c>
      <c r="C70" s="56">
        <v>10.281096265191801</v>
      </c>
      <c r="D70" s="56">
        <v>15.6919245980176</v>
      </c>
      <c r="E70" s="56">
        <v>10.106850275733001</v>
      </c>
      <c r="F70" s="56">
        <v>6.9473748667270003</v>
      </c>
      <c r="G70" s="56">
        <v>9.3820127350345892</v>
      </c>
      <c r="H70" s="56">
        <v>10.861263535346399</v>
      </c>
      <c r="I70" s="56">
        <v>8.2067260030166693</v>
      </c>
      <c r="J70" s="56">
        <v>6.3546266877844104</v>
      </c>
      <c r="K70" s="56">
        <v>16.966605271864999</v>
      </c>
      <c r="L70" s="56">
        <f t="shared" si="22"/>
        <v>10.008330259703898</v>
      </c>
      <c r="M70" s="56">
        <f t="shared" si="23"/>
        <v>-2.3676074421844984</v>
      </c>
      <c r="N70" s="56">
        <f t="shared" si="24"/>
        <v>0.27276600548790242</v>
      </c>
      <c r="O70" s="56">
        <f t="shared" si="25"/>
        <v>5.6835943383137018</v>
      </c>
      <c r="P70" s="56">
        <f t="shared" si="26"/>
        <v>9.8520016029102209E-2</v>
      </c>
      <c r="Q70" s="56">
        <f t="shared" si="27"/>
        <v>-3.060955392976898</v>
      </c>
      <c r="R70" s="56">
        <f t="shared" si="28"/>
        <v>-0.62631752466930912</v>
      </c>
      <c r="S70" s="56">
        <f t="shared" si="29"/>
        <v>0.85293327564250099</v>
      </c>
      <c r="T70" s="56">
        <f t="shared" si="30"/>
        <v>-1.801604256687229</v>
      </c>
      <c r="U70" s="56">
        <f t="shared" si="31"/>
        <v>-3.6537035719194879</v>
      </c>
      <c r="V70" s="56">
        <f t="shared" si="32"/>
        <v>6.958275012161101</v>
      </c>
      <c r="W70" s="56"/>
      <c r="X70" s="56">
        <v>995.87395599807098</v>
      </c>
      <c r="Y70" s="56">
        <v>1037.23081233622</v>
      </c>
      <c r="Z70" s="56">
        <v>1049.1608449939299</v>
      </c>
      <c r="AA70" s="56">
        <v>1010.96686708932</v>
      </c>
      <c r="AB70" s="56">
        <v>987.19689188789096</v>
      </c>
      <c r="AC70" s="56">
        <v>1034.23936232698</v>
      </c>
      <c r="AD70" s="56">
        <v>1040.8426954603599</v>
      </c>
      <c r="AE70" s="56">
        <v>1046.5758042104001</v>
      </c>
      <c r="AF70" s="56">
        <v>998.14820877389798</v>
      </c>
      <c r="AG70" s="56">
        <v>1052.1196732564999</v>
      </c>
      <c r="AH70" s="56">
        <f t="shared" si="33"/>
        <v>1019.1114557720686</v>
      </c>
      <c r="AI70" s="56">
        <f t="shared" si="34"/>
        <v>-23.23749977399757</v>
      </c>
      <c r="AJ70" s="56">
        <f t="shared" si="35"/>
        <v>18.119356564151417</v>
      </c>
      <c r="AK70" s="56">
        <f t="shared" si="36"/>
        <v>30.049389221861361</v>
      </c>
      <c r="AL70" s="56">
        <f t="shared" si="37"/>
        <v>-8.1445886827485765</v>
      </c>
      <c r="AM70" s="56">
        <f t="shared" si="38"/>
        <v>-31.914563884177596</v>
      </c>
      <c r="AN70" s="56">
        <f t="shared" si="39"/>
        <v>15.127906554911419</v>
      </c>
      <c r="AO70" s="56">
        <f t="shared" si="40"/>
        <v>21.731239688291339</v>
      </c>
      <c r="AP70" s="56">
        <f t="shared" si="41"/>
        <v>27.464348438331513</v>
      </c>
      <c r="AQ70" s="56">
        <f t="shared" si="42"/>
        <v>-20.963246998170575</v>
      </c>
      <c r="AR70" s="56">
        <f t="shared" si="43"/>
        <v>33.008217484431384</v>
      </c>
    </row>
    <row r="71" spans="1:44" x14ac:dyDescent="0.3">
      <c r="A71" s="96">
        <v>0.69696969696969702</v>
      </c>
      <c r="B71" s="56">
        <v>6.3167391248948697</v>
      </c>
      <c r="C71" s="56">
        <v>13.102680716290999</v>
      </c>
      <c r="D71" s="56">
        <v>15.8937467126059</v>
      </c>
      <c r="E71" s="56">
        <v>10.5365769237303</v>
      </c>
      <c r="F71" s="56">
        <v>7.9842502375683004</v>
      </c>
      <c r="G71" s="56">
        <v>9.6044414478673197</v>
      </c>
      <c r="H71" s="56">
        <v>11.766574521434</v>
      </c>
      <c r="I71" s="56">
        <v>9.1191629282022806</v>
      </c>
      <c r="J71" s="56">
        <v>7.4436805653897604</v>
      </c>
      <c r="K71" s="56">
        <v>9.3606819636501193</v>
      </c>
      <c r="L71" s="56">
        <f t="shared" si="22"/>
        <v>10.573072527159615</v>
      </c>
      <c r="M71" s="56">
        <f t="shared" si="23"/>
        <v>-4.2563334022647457</v>
      </c>
      <c r="N71" s="56">
        <f t="shared" si="24"/>
        <v>2.529608189131384</v>
      </c>
      <c r="O71" s="56">
        <f t="shared" si="25"/>
        <v>5.3206741854462845</v>
      </c>
      <c r="P71" s="56">
        <f t="shared" si="26"/>
        <v>-3.6495603429315793E-2</v>
      </c>
      <c r="Q71" s="56">
        <f t="shared" si="27"/>
        <v>-2.5888222895913149</v>
      </c>
      <c r="R71" s="56">
        <f t="shared" si="28"/>
        <v>-0.96863107929229564</v>
      </c>
      <c r="S71" s="56">
        <f t="shared" si="29"/>
        <v>1.193501994274385</v>
      </c>
      <c r="T71" s="56">
        <f t="shared" si="30"/>
        <v>-1.4539095989573347</v>
      </c>
      <c r="U71" s="56">
        <f t="shared" si="31"/>
        <v>-3.1293919617698549</v>
      </c>
      <c r="V71" s="56">
        <f t="shared" si="32"/>
        <v>-1.212390563509496</v>
      </c>
      <c r="W71" s="56"/>
      <c r="X71" s="56">
        <v>990.76958098461603</v>
      </c>
      <c r="Y71" s="56">
        <v>1057.94626664412</v>
      </c>
      <c r="Z71" s="56">
        <v>1050.44756883588</v>
      </c>
      <c r="AA71" s="56">
        <v>1019.18922228939</v>
      </c>
      <c r="AB71" s="56">
        <v>988.80292808094305</v>
      </c>
      <c r="AC71" s="56">
        <v>1040.85099317453</v>
      </c>
      <c r="AD71" s="56">
        <v>1051.31271139562</v>
      </c>
      <c r="AE71" s="56">
        <v>1049.1060168511699</v>
      </c>
      <c r="AF71" s="56">
        <v>1008.78855092427</v>
      </c>
      <c r="AG71" s="56">
        <v>1043.28071164993</v>
      </c>
      <c r="AH71" s="56">
        <f t="shared" si="33"/>
        <v>1024.6677600015798</v>
      </c>
      <c r="AI71" s="56">
        <f t="shared" si="34"/>
        <v>-33.898179016963809</v>
      </c>
      <c r="AJ71" s="56">
        <f t="shared" si="35"/>
        <v>33.278506642540151</v>
      </c>
      <c r="AK71" s="56">
        <f t="shared" si="36"/>
        <v>25.779808834300184</v>
      </c>
      <c r="AL71" s="56">
        <f t="shared" si="37"/>
        <v>-5.4785377121897909</v>
      </c>
      <c r="AM71" s="56">
        <f t="shared" si="38"/>
        <v>-35.864831920636789</v>
      </c>
      <c r="AN71" s="56">
        <f t="shared" si="39"/>
        <v>16.183233172950167</v>
      </c>
      <c r="AO71" s="56">
        <f t="shared" si="40"/>
        <v>26.644951394040163</v>
      </c>
      <c r="AP71" s="56">
        <f t="shared" si="41"/>
        <v>24.438256849590061</v>
      </c>
      <c r="AQ71" s="56">
        <f t="shared" si="42"/>
        <v>-15.879209077309838</v>
      </c>
      <c r="AR71" s="56">
        <f t="shared" si="43"/>
        <v>18.61295164835019</v>
      </c>
    </row>
    <row r="72" spans="1:44" x14ac:dyDescent="0.3">
      <c r="A72" s="96">
        <v>0.70707070707070696</v>
      </c>
      <c r="B72" s="56">
        <v>8.9453732588237695</v>
      </c>
      <c r="C72" s="56">
        <v>18.956285257654802</v>
      </c>
      <c r="D72" s="56">
        <v>23.997159814370001</v>
      </c>
      <c r="E72" s="56">
        <v>11.536188262344201</v>
      </c>
      <c r="F72" s="56">
        <v>11.586836908108699</v>
      </c>
      <c r="G72" s="56">
        <v>10.6791662229235</v>
      </c>
      <c r="H72" s="56">
        <v>13.0723102192326</v>
      </c>
      <c r="I72" s="56">
        <v>11.0875958999932</v>
      </c>
      <c r="J72" s="56">
        <v>9.9694120539748194</v>
      </c>
      <c r="K72" s="56">
        <v>9.8443064997263008</v>
      </c>
      <c r="L72" s="56">
        <f t="shared" si="22"/>
        <v>14.283501620704159</v>
      </c>
      <c r="M72" s="56">
        <f t="shared" si="23"/>
        <v>-5.3381283618803899</v>
      </c>
      <c r="N72" s="56">
        <f t="shared" si="24"/>
        <v>4.6727836369506424</v>
      </c>
      <c r="O72" s="56">
        <f t="shared" si="25"/>
        <v>9.7136581936658413</v>
      </c>
      <c r="P72" s="56">
        <f t="shared" si="26"/>
        <v>-2.7473133583599587</v>
      </c>
      <c r="Q72" s="56">
        <f t="shared" si="27"/>
        <v>-2.6966647125954601</v>
      </c>
      <c r="R72" s="56">
        <f t="shared" si="28"/>
        <v>-3.6043353977806589</v>
      </c>
      <c r="S72" s="56">
        <f t="shared" si="29"/>
        <v>-1.2111914014715595</v>
      </c>
      <c r="T72" s="56">
        <f t="shared" si="30"/>
        <v>-3.1959057207109591</v>
      </c>
      <c r="U72" s="56">
        <f t="shared" si="31"/>
        <v>-4.31408956672934</v>
      </c>
      <c r="V72" s="56">
        <f t="shared" si="32"/>
        <v>-4.4391951209778586</v>
      </c>
      <c r="W72" s="56"/>
      <c r="X72" s="56">
        <v>995.226253416443</v>
      </c>
      <c r="Y72" s="56">
        <v>1060.3112703249799</v>
      </c>
      <c r="Z72" s="56">
        <v>1048.8105206764701</v>
      </c>
      <c r="AA72" s="56">
        <v>1028.7685736708399</v>
      </c>
      <c r="AB72" s="56">
        <v>992.31072959491701</v>
      </c>
      <c r="AC72" s="56">
        <v>1046.5688464156799</v>
      </c>
      <c r="AD72" s="56">
        <v>1056.31495037436</v>
      </c>
      <c r="AE72" s="56">
        <v>1053.3692786645099</v>
      </c>
      <c r="AF72" s="56">
        <v>1006.03385471612</v>
      </c>
      <c r="AG72" s="56">
        <v>1042.25449056044</v>
      </c>
      <c r="AH72" s="56">
        <f t="shared" si="33"/>
        <v>1028.6660323498884</v>
      </c>
      <c r="AI72" s="56">
        <f t="shared" si="34"/>
        <v>-33.439778933445382</v>
      </c>
      <c r="AJ72" s="56">
        <f t="shared" si="35"/>
        <v>31.645237975091504</v>
      </c>
      <c r="AK72" s="56">
        <f t="shared" si="36"/>
        <v>20.144488326581723</v>
      </c>
      <c r="AL72" s="56">
        <f t="shared" si="37"/>
        <v>0.1025413209515591</v>
      </c>
      <c r="AM72" s="56">
        <f t="shared" si="38"/>
        <v>-36.355302754971376</v>
      </c>
      <c r="AN72" s="56">
        <f t="shared" si="39"/>
        <v>17.902814065791517</v>
      </c>
      <c r="AO72" s="56">
        <f t="shared" si="40"/>
        <v>27.648918024471641</v>
      </c>
      <c r="AP72" s="56">
        <f t="shared" si="41"/>
        <v>24.703246314621538</v>
      </c>
      <c r="AQ72" s="56">
        <f t="shared" si="42"/>
        <v>-22.632177633768379</v>
      </c>
      <c r="AR72" s="56">
        <f t="shared" si="43"/>
        <v>13.588458210551607</v>
      </c>
    </row>
    <row r="73" spans="1:44" x14ac:dyDescent="0.3">
      <c r="A73" s="96">
        <v>0.71717171717171702</v>
      </c>
      <c r="B73" s="56">
        <v>10.9128815748023</v>
      </c>
      <c r="C73" s="56">
        <v>14.3996458360761</v>
      </c>
      <c r="D73" s="56">
        <v>23.335719690272299</v>
      </c>
      <c r="E73" s="56">
        <v>10.5702104923195</v>
      </c>
      <c r="F73" s="56">
        <v>10.4555705590434</v>
      </c>
      <c r="G73" s="56">
        <v>10.6138308428319</v>
      </c>
      <c r="H73" s="56">
        <v>10.738617058112601</v>
      </c>
      <c r="I73" s="56">
        <v>12.225314147754601</v>
      </c>
      <c r="J73" s="56">
        <v>10.1225297941858</v>
      </c>
      <c r="K73" s="56">
        <v>13.612434024631099</v>
      </c>
      <c r="L73" s="56">
        <f t="shared" si="22"/>
        <v>13.381309832557584</v>
      </c>
      <c r="M73" s="56">
        <f t="shared" si="23"/>
        <v>-2.4684282577552832</v>
      </c>
      <c r="N73" s="56">
        <f t="shared" si="24"/>
        <v>1.0183360035185167</v>
      </c>
      <c r="O73" s="56">
        <f t="shared" si="25"/>
        <v>9.9544098577147153</v>
      </c>
      <c r="P73" s="56">
        <f t="shared" si="26"/>
        <v>-2.8110993402380835</v>
      </c>
      <c r="Q73" s="56">
        <f t="shared" si="27"/>
        <v>-2.9257392735141838</v>
      </c>
      <c r="R73" s="56">
        <f t="shared" si="28"/>
        <v>-2.7674789897256833</v>
      </c>
      <c r="S73" s="56">
        <f t="shared" si="29"/>
        <v>-2.6426927744449831</v>
      </c>
      <c r="T73" s="56">
        <f t="shared" si="30"/>
        <v>-1.1559956848029831</v>
      </c>
      <c r="U73" s="56">
        <f t="shared" si="31"/>
        <v>-3.2587800383717838</v>
      </c>
      <c r="V73" s="56">
        <f t="shared" si="32"/>
        <v>0.23112419207351564</v>
      </c>
      <c r="W73" s="56"/>
      <c r="X73" s="56">
        <v>996.94838957585205</v>
      </c>
      <c r="Y73" s="56">
        <v>1038.4488505956999</v>
      </c>
      <c r="Z73" s="56">
        <v>1050.77703376767</v>
      </c>
      <c r="AA73" s="56">
        <v>1037.7965553281099</v>
      </c>
      <c r="AB73" s="56">
        <v>993.64355146963896</v>
      </c>
      <c r="AC73" s="56">
        <v>1047.46228426639</v>
      </c>
      <c r="AD73" s="56">
        <v>1053.9230515199099</v>
      </c>
      <c r="AE73" s="56">
        <v>1053.73985634523</v>
      </c>
      <c r="AF73" s="56">
        <v>1000.32438384077</v>
      </c>
      <c r="AG73" s="56">
        <v>1051.4752329349301</v>
      </c>
      <c r="AH73" s="56">
        <f t="shared" si="33"/>
        <v>1027.5127775005601</v>
      </c>
      <c r="AI73" s="56">
        <f t="shared" si="34"/>
        <v>-30.564387924708058</v>
      </c>
      <c r="AJ73" s="56">
        <f t="shared" si="35"/>
        <v>10.936073095139818</v>
      </c>
      <c r="AK73" s="56">
        <f t="shared" si="36"/>
        <v>23.264256267109886</v>
      </c>
      <c r="AL73" s="56">
        <f t="shared" si="37"/>
        <v>10.283777827549784</v>
      </c>
      <c r="AM73" s="56">
        <f t="shared" si="38"/>
        <v>-33.869226030921141</v>
      </c>
      <c r="AN73" s="56">
        <f t="shared" si="39"/>
        <v>19.949506765829938</v>
      </c>
      <c r="AO73" s="56">
        <f t="shared" si="40"/>
        <v>26.410274019349799</v>
      </c>
      <c r="AP73" s="56">
        <f t="shared" si="41"/>
        <v>26.227078844669904</v>
      </c>
      <c r="AQ73" s="56">
        <f t="shared" si="42"/>
        <v>-27.188393659790108</v>
      </c>
      <c r="AR73" s="56">
        <f t="shared" si="43"/>
        <v>23.962455434369986</v>
      </c>
    </row>
    <row r="74" spans="1:44" x14ac:dyDescent="0.3">
      <c r="A74" s="96">
        <v>0.72727272727272696</v>
      </c>
      <c r="B74" s="56">
        <v>11.1745995689837</v>
      </c>
      <c r="C74" s="56">
        <v>17.428647159101299</v>
      </c>
      <c r="D74" s="56">
        <v>7.8750989539518903</v>
      </c>
      <c r="E74" s="56">
        <v>11.7255201532141</v>
      </c>
      <c r="F74" s="56">
        <v>7.5494804658352397</v>
      </c>
      <c r="G74" s="56">
        <v>12.6172944246839</v>
      </c>
      <c r="H74" s="56">
        <v>10.0295032025361</v>
      </c>
      <c r="I74" s="56">
        <v>10.146318561271601</v>
      </c>
      <c r="J74" s="56">
        <v>9.7859559457739902</v>
      </c>
      <c r="K74" s="56">
        <v>9.7839810486380294</v>
      </c>
      <c r="L74" s="56">
        <f t="shared" si="22"/>
        <v>11.395106787628356</v>
      </c>
      <c r="M74" s="56">
        <f t="shared" si="23"/>
        <v>-0.22050721864465572</v>
      </c>
      <c r="N74" s="56">
        <f t="shared" si="24"/>
        <v>6.0335403714729434</v>
      </c>
      <c r="O74" s="56">
        <f t="shared" si="25"/>
        <v>-3.5200078336764653</v>
      </c>
      <c r="P74" s="56">
        <f t="shared" si="26"/>
        <v>0.33041336558574486</v>
      </c>
      <c r="Q74" s="56">
        <f t="shared" si="27"/>
        <v>-3.8456263217931159</v>
      </c>
      <c r="R74" s="56">
        <f t="shared" si="28"/>
        <v>1.2221876370555442</v>
      </c>
      <c r="S74" s="56">
        <f t="shared" si="29"/>
        <v>-1.3656035850922557</v>
      </c>
      <c r="T74" s="56">
        <f t="shared" si="30"/>
        <v>-1.2487882263567549</v>
      </c>
      <c r="U74" s="56">
        <f t="shared" si="31"/>
        <v>-1.6091508418543654</v>
      </c>
      <c r="V74" s="56">
        <f t="shared" si="32"/>
        <v>-1.6111257389903262</v>
      </c>
      <c r="W74" s="56"/>
      <c r="X74" s="56">
        <v>993.96510718245599</v>
      </c>
      <c r="Y74" s="56">
        <v>996.64635654126801</v>
      </c>
      <c r="Z74" s="56">
        <v>1029.99050907114</v>
      </c>
      <c r="AA74" s="56">
        <v>1045.87263063365</v>
      </c>
      <c r="AB74" s="56">
        <v>997.42646322482403</v>
      </c>
      <c r="AC74" s="56">
        <v>1028.59516155856</v>
      </c>
      <c r="AD74" s="56">
        <v>1051.74339268321</v>
      </c>
      <c r="AE74" s="56">
        <v>1049.2888336644601</v>
      </c>
      <c r="AF74" s="56">
        <v>991.10035841217405</v>
      </c>
      <c r="AG74" s="56">
        <v>1048.9801566732799</v>
      </c>
      <c r="AH74" s="56">
        <f t="shared" si="33"/>
        <v>1015.4160380353164</v>
      </c>
      <c r="AI74" s="56">
        <f t="shared" si="34"/>
        <v>-21.450930852860438</v>
      </c>
      <c r="AJ74" s="56">
        <f t="shared" si="35"/>
        <v>-18.769681494048427</v>
      </c>
      <c r="AK74" s="56">
        <f t="shared" si="36"/>
        <v>14.574471035823535</v>
      </c>
      <c r="AL74" s="56">
        <f t="shared" si="37"/>
        <v>30.4565925983336</v>
      </c>
      <c r="AM74" s="56">
        <f t="shared" si="38"/>
        <v>-17.9895748104924</v>
      </c>
      <c r="AN74" s="56">
        <f t="shared" si="39"/>
        <v>13.179123523243561</v>
      </c>
      <c r="AO74" s="56">
        <f t="shared" si="40"/>
        <v>36.327354647893571</v>
      </c>
      <c r="AP74" s="56">
        <f t="shared" si="41"/>
        <v>33.872795629143639</v>
      </c>
      <c r="AQ74" s="56">
        <f t="shared" si="42"/>
        <v>-24.315679623142387</v>
      </c>
      <c r="AR74" s="56">
        <f t="shared" si="43"/>
        <v>33.564118637963475</v>
      </c>
    </row>
    <row r="75" spans="1:44" x14ac:dyDescent="0.3">
      <c r="A75" s="96">
        <v>0.73737373737373701</v>
      </c>
      <c r="B75" s="56">
        <v>10.921867673752301</v>
      </c>
      <c r="C75" s="56">
        <v>13.368923594470401</v>
      </c>
      <c r="D75" s="56">
        <v>17.327599978288902</v>
      </c>
      <c r="E75" s="56">
        <v>10.010489401724801</v>
      </c>
      <c r="F75" s="56">
        <v>10.3987505058419</v>
      </c>
      <c r="G75" s="56">
        <v>25.9345909481316</v>
      </c>
      <c r="H75" s="56">
        <v>9.6016180013154493</v>
      </c>
      <c r="I75" s="56">
        <v>9.2544485052356897</v>
      </c>
      <c r="J75" s="56">
        <v>30.9914473555684</v>
      </c>
      <c r="K75" s="56">
        <v>11.389231728143001</v>
      </c>
      <c r="L75" s="56">
        <f t="shared" si="22"/>
        <v>14.660370350368318</v>
      </c>
      <c r="M75" s="56">
        <f t="shared" si="23"/>
        <v>-3.738502676616017</v>
      </c>
      <c r="N75" s="56">
        <f t="shared" si="24"/>
        <v>-1.2914467558979172</v>
      </c>
      <c r="O75" s="56">
        <f t="shared" si="25"/>
        <v>2.6672296279205838</v>
      </c>
      <c r="P75" s="56">
        <f t="shared" si="26"/>
        <v>-4.6498809486435171</v>
      </c>
      <c r="Q75" s="56">
        <f t="shared" si="27"/>
        <v>-4.2616198445264182</v>
      </c>
      <c r="R75" s="56">
        <f t="shared" si="28"/>
        <v>11.274220597763282</v>
      </c>
      <c r="S75" s="56">
        <f t="shared" si="29"/>
        <v>-5.0587523490528685</v>
      </c>
      <c r="T75" s="56">
        <f t="shared" si="30"/>
        <v>-5.4059218451326281</v>
      </c>
      <c r="U75" s="56">
        <f t="shared" si="31"/>
        <v>16.331077005200083</v>
      </c>
      <c r="V75" s="56">
        <f t="shared" si="32"/>
        <v>-3.2711386222253171</v>
      </c>
      <c r="W75" s="56"/>
      <c r="X75" s="56">
        <v>993.46364147602196</v>
      </c>
      <c r="Y75" s="56">
        <v>983.94807085766899</v>
      </c>
      <c r="Z75" s="56">
        <v>1026.3426929910399</v>
      </c>
      <c r="AA75" s="56">
        <v>1048.70167303995</v>
      </c>
      <c r="AB75" s="56">
        <v>1004.39122920907</v>
      </c>
      <c r="AC75" s="56">
        <v>1039.1366448659401</v>
      </c>
      <c r="AD75" s="56">
        <v>1049.08020526263</v>
      </c>
      <c r="AE75" s="56">
        <v>1046.1903237701499</v>
      </c>
      <c r="AF75" s="56">
        <v>1020.53240111575</v>
      </c>
      <c r="AG75" s="56">
        <v>1044.38069826674</v>
      </c>
      <c r="AH75" s="56">
        <f t="shared" si="33"/>
        <v>1015.9973254066152</v>
      </c>
      <c r="AI75" s="56">
        <f t="shared" si="34"/>
        <v>-22.53368393059327</v>
      </c>
      <c r="AJ75" s="56">
        <f t="shared" si="35"/>
        <v>-32.049254548946237</v>
      </c>
      <c r="AK75" s="56">
        <f t="shared" si="36"/>
        <v>10.345367584424707</v>
      </c>
      <c r="AL75" s="56">
        <f t="shared" si="37"/>
        <v>32.704347633334805</v>
      </c>
      <c r="AM75" s="56">
        <f t="shared" si="38"/>
        <v>-11.606096197545185</v>
      </c>
      <c r="AN75" s="56">
        <f t="shared" si="39"/>
        <v>23.139319459324838</v>
      </c>
      <c r="AO75" s="56">
        <f t="shared" si="40"/>
        <v>33.082879856014756</v>
      </c>
      <c r="AP75" s="56">
        <f t="shared" si="41"/>
        <v>30.192998363534684</v>
      </c>
      <c r="AQ75" s="56">
        <f t="shared" si="42"/>
        <v>4.5350757091347305</v>
      </c>
      <c r="AR75" s="56">
        <f t="shared" si="43"/>
        <v>28.383372860124723</v>
      </c>
    </row>
    <row r="76" spans="1:44" x14ac:dyDescent="0.3">
      <c r="A76" s="96">
        <v>0.74747474747474796</v>
      </c>
      <c r="B76" s="56">
        <v>7.63299986017112</v>
      </c>
      <c r="C76" s="56">
        <v>22.1427898508867</v>
      </c>
      <c r="D76" s="56">
        <v>5.6859755433993602</v>
      </c>
      <c r="E76" s="56">
        <v>8.7603260411847703</v>
      </c>
      <c r="F76" s="56">
        <v>9.3149522563250997</v>
      </c>
      <c r="G76" s="56">
        <v>13.699767286260601</v>
      </c>
      <c r="H76" s="56">
        <v>10.119573181004901</v>
      </c>
      <c r="I76" s="56">
        <v>8.7305880259500803</v>
      </c>
      <c r="J76" s="56">
        <v>45.385427986083997</v>
      </c>
      <c r="K76" s="56">
        <v>11.2136616862265</v>
      </c>
      <c r="L76" s="56">
        <f t="shared" si="22"/>
        <v>11.206135139704607</v>
      </c>
      <c r="M76" s="56">
        <f t="shared" si="23"/>
        <v>-3.5731352795334868</v>
      </c>
      <c r="N76" s="56">
        <f t="shared" si="24"/>
        <v>10.936654711182094</v>
      </c>
      <c r="O76" s="56">
        <f t="shared" si="25"/>
        <v>-5.5201595963052466</v>
      </c>
      <c r="P76" s="56">
        <f t="shared" si="26"/>
        <v>-2.4458090985198364</v>
      </c>
      <c r="Q76" s="56">
        <f t="shared" si="27"/>
        <v>-1.891182883379507</v>
      </c>
      <c r="R76" s="56">
        <f t="shared" si="28"/>
        <v>2.4936321465559939</v>
      </c>
      <c r="S76" s="56">
        <f t="shared" si="29"/>
        <v>-1.086561958699706</v>
      </c>
      <c r="T76" s="56">
        <f t="shared" si="30"/>
        <v>-2.4755471137545264</v>
      </c>
      <c r="U76" s="56">
        <f t="shared" si="31"/>
        <v>34.17929284637939</v>
      </c>
      <c r="V76" s="56">
        <f t="shared" si="32"/>
        <v>7.5265465218929961E-3</v>
      </c>
      <c r="W76" s="56"/>
      <c r="X76" s="56">
        <v>995.16305679347602</v>
      </c>
      <c r="Y76" s="56">
        <v>1005.30933036738</v>
      </c>
      <c r="Z76" s="56">
        <v>1012.63015184994</v>
      </c>
      <c r="AA76" s="56">
        <v>1053.15357464562</v>
      </c>
      <c r="AB76" s="56">
        <v>1003.75512013818</v>
      </c>
      <c r="AC76" s="56">
        <v>1038.83095849695</v>
      </c>
      <c r="AD76" s="56">
        <v>1046.75245332435</v>
      </c>
      <c r="AE76" s="56">
        <v>1043.13720038419</v>
      </c>
      <c r="AF76" s="56">
        <v>1009.62503016268</v>
      </c>
      <c r="AG76" s="56">
        <v>1036.2282743860801</v>
      </c>
      <c r="AH76" s="56">
        <f t="shared" si="33"/>
        <v>1018.1403653819244</v>
      </c>
      <c r="AI76" s="56">
        <f t="shared" si="34"/>
        <v>-22.977308588448409</v>
      </c>
      <c r="AJ76" s="56">
        <f t="shared" si="35"/>
        <v>-12.831035014544454</v>
      </c>
      <c r="AK76" s="56">
        <f t="shared" si="36"/>
        <v>-5.510213531984391</v>
      </c>
      <c r="AL76" s="56">
        <f t="shared" si="37"/>
        <v>35.013209263695558</v>
      </c>
      <c r="AM76" s="56">
        <f t="shared" si="38"/>
        <v>-14.385245243744407</v>
      </c>
      <c r="AN76" s="56">
        <f t="shared" si="39"/>
        <v>20.690593115025536</v>
      </c>
      <c r="AO76" s="56">
        <f t="shared" si="40"/>
        <v>28.612087942425546</v>
      </c>
      <c r="AP76" s="56">
        <f t="shared" si="41"/>
        <v>24.996835002265584</v>
      </c>
      <c r="AQ76" s="56">
        <f t="shared" si="42"/>
        <v>-8.5153352192444345</v>
      </c>
      <c r="AR76" s="56">
        <f t="shared" si="43"/>
        <v>18.087909004155676</v>
      </c>
    </row>
    <row r="77" spans="1:44" x14ac:dyDescent="0.3">
      <c r="A77" s="96">
        <v>0.75757575757575801</v>
      </c>
      <c r="B77" s="56">
        <v>5.9927691102460203</v>
      </c>
      <c r="C77" s="56">
        <v>25.594590115042799</v>
      </c>
      <c r="D77" s="56">
        <v>8.512252362241</v>
      </c>
      <c r="E77" s="56">
        <v>11.284969662494101</v>
      </c>
      <c r="F77" s="56">
        <v>7.2655849606418501</v>
      </c>
      <c r="G77" s="56">
        <v>5.6138912803410204</v>
      </c>
      <c r="H77" s="56">
        <v>10.318569314670301</v>
      </c>
      <c r="I77" s="56">
        <v>9.1154358845302408</v>
      </c>
      <c r="J77" s="56">
        <v>32.456006787050498</v>
      </c>
      <c r="K77" s="56">
        <v>9.78984465255642</v>
      </c>
      <c r="L77" s="56">
        <f t="shared" si="22"/>
        <v>10.710676248501132</v>
      </c>
      <c r="M77" s="56">
        <f t="shared" si="23"/>
        <v>-4.7179071382551117</v>
      </c>
      <c r="N77" s="56">
        <f t="shared" si="24"/>
        <v>14.883913866541667</v>
      </c>
      <c r="O77" s="56">
        <f t="shared" si="25"/>
        <v>-2.198423886260132</v>
      </c>
      <c r="P77" s="56">
        <f t="shared" si="26"/>
        <v>0.57429341399296874</v>
      </c>
      <c r="Q77" s="56">
        <f t="shared" si="27"/>
        <v>-3.4450912878592819</v>
      </c>
      <c r="R77" s="56">
        <f t="shared" si="28"/>
        <v>-5.0967849681601116</v>
      </c>
      <c r="S77" s="56">
        <f t="shared" si="29"/>
        <v>-0.39210693383083139</v>
      </c>
      <c r="T77" s="56">
        <f t="shared" si="30"/>
        <v>-1.5952403639708912</v>
      </c>
      <c r="U77" s="56">
        <f t="shared" si="31"/>
        <v>21.745330538549368</v>
      </c>
      <c r="V77" s="56">
        <f t="shared" si="32"/>
        <v>-0.92083159594471198</v>
      </c>
      <c r="W77" s="56"/>
      <c r="X77" s="56">
        <v>992.37957262393195</v>
      </c>
      <c r="Y77" s="56">
        <v>1015.18812113377</v>
      </c>
      <c r="Z77" s="56">
        <v>1009.60783752805</v>
      </c>
      <c r="AA77" s="56">
        <v>1054.3574367552601</v>
      </c>
      <c r="AB77" s="56">
        <v>1003.46974137466</v>
      </c>
      <c r="AC77" s="56">
        <v>1007.59718487578</v>
      </c>
      <c r="AD77" s="56">
        <v>1041.98597012559</v>
      </c>
      <c r="AE77" s="56">
        <v>1037.77710056916</v>
      </c>
      <c r="AF77" s="56">
        <v>1030.9460316392599</v>
      </c>
      <c r="AG77" s="56">
        <v>1025.0496446889899</v>
      </c>
      <c r="AH77" s="56">
        <f t="shared" si="33"/>
        <v>1013.7666490485753</v>
      </c>
      <c r="AI77" s="56">
        <f t="shared" si="34"/>
        <v>-21.387076424643396</v>
      </c>
      <c r="AJ77" s="56">
        <f t="shared" si="35"/>
        <v>1.4214720851946367</v>
      </c>
      <c r="AK77" s="56">
        <f t="shared" si="36"/>
        <v>-4.1588115205253189</v>
      </c>
      <c r="AL77" s="56">
        <f t="shared" si="37"/>
        <v>40.59078770668475</v>
      </c>
      <c r="AM77" s="56">
        <f t="shared" si="38"/>
        <v>-10.296907673915371</v>
      </c>
      <c r="AN77" s="56">
        <f t="shared" si="39"/>
        <v>-6.1694641727953012</v>
      </c>
      <c r="AO77" s="56">
        <f t="shared" si="40"/>
        <v>28.219321077014683</v>
      </c>
      <c r="AP77" s="56">
        <f t="shared" si="41"/>
        <v>24.010451520584638</v>
      </c>
      <c r="AQ77" s="56">
        <f t="shared" si="42"/>
        <v>17.179382590684554</v>
      </c>
      <c r="AR77" s="56">
        <f t="shared" si="43"/>
        <v>11.282995640414583</v>
      </c>
    </row>
    <row r="78" spans="1:44" x14ac:dyDescent="0.3">
      <c r="A78" s="96">
        <v>0.76767676767676796</v>
      </c>
      <c r="B78" s="56">
        <v>6.1351691069071599</v>
      </c>
      <c r="C78" s="56">
        <v>15.240057122925</v>
      </c>
      <c r="D78" s="56">
        <v>10.668621050073501</v>
      </c>
      <c r="E78" s="56">
        <v>12.8412670493431</v>
      </c>
      <c r="F78" s="56">
        <v>10.4879321828789</v>
      </c>
      <c r="G78" s="56">
        <v>8.9272115997828596</v>
      </c>
      <c r="H78" s="56">
        <v>10.2042795844031</v>
      </c>
      <c r="I78" s="56">
        <v>12.3350237500762</v>
      </c>
      <c r="J78" s="56">
        <v>5.9127417044332198</v>
      </c>
      <c r="K78" s="56">
        <v>8.0982669086121497</v>
      </c>
      <c r="L78" s="56">
        <f t="shared" si="22"/>
        <v>10.71670968531842</v>
      </c>
      <c r="M78" s="56">
        <f t="shared" si="23"/>
        <v>-4.5815405784112606</v>
      </c>
      <c r="N78" s="56">
        <f t="shared" si="24"/>
        <v>4.5233474376065796</v>
      </c>
      <c r="O78" s="56">
        <f t="shared" si="25"/>
        <v>-4.8088635244919686E-2</v>
      </c>
      <c r="P78" s="56">
        <f t="shared" si="26"/>
        <v>2.12455736402468</v>
      </c>
      <c r="Q78" s="56">
        <f t="shared" si="27"/>
        <v>-0.22877750243952022</v>
      </c>
      <c r="R78" s="56">
        <f t="shared" si="28"/>
        <v>-1.7894980855355609</v>
      </c>
      <c r="S78" s="56">
        <f t="shared" si="29"/>
        <v>-0.51243010091532071</v>
      </c>
      <c r="T78" s="56">
        <f t="shared" si="30"/>
        <v>1.6183140647577794</v>
      </c>
      <c r="U78" s="56">
        <f t="shared" si="31"/>
        <v>-4.8039679808852007</v>
      </c>
      <c r="V78" s="56">
        <f t="shared" si="32"/>
        <v>-2.6184427767062708</v>
      </c>
      <c r="W78" s="56"/>
      <c r="X78" s="56">
        <v>996.50938347247495</v>
      </c>
      <c r="Y78" s="56">
        <v>992.96538802683597</v>
      </c>
      <c r="Z78" s="56">
        <v>1007.60437164214</v>
      </c>
      <c r="AA78" s="56">
        <v>1050.6713326347699</v>
      </c>
      <c r="AB78" s="56">
        <v>1017.4337747869901</v>
      </c>
      <c r="AC78" s="56">
        <v>1008.41689448177</v>
      </c>
      <c r="AD78" s="56">
        <v>1041.9992219512101</v>
      </c>
      <c r="AE78" s="56">
        <v>1013.05718712158</v>
      </c>
      <c r="AF78" s="56">
        <v>1062.5807661481599</v>
      </c>
      <c r="AG78" s="56">
        <v>1014.2709439525</v>
      </c>
      <c r="AH78" s="56">
        <f t="shared" si="33"/>
        <v>1012.2668575074969</v>
      </c>
      <c r="AI78" s="56">
        <f t="shared" si="34"/>
        <v>-15.757474035021914</v>
      </c>
      <c r="AJ78" s="56">
        <f t="shared" si="35"/>
        <v>-19.301469480660899</v>
      </c>
      <c r="AK78" s="56">
        <f t="shared" si="36"/>
        <v>-4.6624858653568708</v>
      </c>
      <c r="AL78" s="56">
        <f t="shared" si="37"/>
        <v>38.404475127273031</v>
      </c>
      <c r="AM78" s="56">
        <f t="shared" si="38"/>
        <v>5.166917279493191</v>
      </c>
      <c r="AN78" s="56">
        <f t="shared" si="39"/>
        <v>-3.8499630257268791</v>
      </c>
      <c r="AO78" s="56">
        <f t="shared" si="40"/>
        <v>29.732364443713209</v>
      </c>
      <c r="AP78" s="56">
        <f t="shared" si="41"/>
        <v>0.7903296140831344</v>
      </c>
      <c r="AQ78" s="56">
        <f t="shared" si="42"/>
        <v>50.313908640663044</v>
      </c>
      <c r="AR78" s="56">
        <f t="shared" si="43"/>
        <v>2.0040864450031677</v>
      </c>
    </row>
    <row r="79" spans="1:44" x14ac:dyDescent="0.3">
      <c r="A79" s="96">
        <v>0.77777777777777801</v>
      </c>
      <c r="B79" s="56">
        <v>11.3356881643973</v>
      </c>
      <c r="C79" s="56">
        <v>10.422570360848001</v>
      </c>
      <c r="D79" s="56">
        <v>8.3045002139846904</v>
      </c>
      <c r="E79" s="56">
        <v>10.660194801213001</v>
      </c>
      <c r="F79" s="56">
        <v>11.641349216741499</v>
      </c>
      <c r="G79" s="56">
        <v>10.4376721298696</v>
      </c>
      <c r="H79" s="56">
        <v>9.9868656715713708</v>
      </c>
      <c r="I79" s="56">
        <v>9.60761171449996</v>
      </c>
      <c r="J79" s="56">
        <v>21.353362645634899</v>
      </c>
      <c r="K79" s="56">
        <v>8.24470346358898</v>
      </c>
      <c r="L79" s="56">
        <f t="shared" si="22"/>
        <v>10.466995814509014</v>
      </c>
      <c r="M79" s="56">
        <f t="shared" si="23"/>
        <v>0.86869234988828659</v>
      </c>
      <c r="N79" s="56">
        <f t="shared" si="24"/>
        <v>-4.4425453661013137E-2</v>
      </c>
      <c r="O79" s="56">
        <f t="shared" si="25"/>
        <v>-2.1624956005243234</v>
      </c>
      <c r="P79" s="56">
        <f t="shared" si="26"/>
        <v>0.19319898670398672</v>
      </c>
      <c r="Q79" s="56">
        <f t="shared" si="27"/>
        <v>1.1743534022324855</v>
      </c>
      <c r="R79" s="56">
        <f t="shared" si="28"/>
        <v>-2.9323684639413372E-2</v>
      </c>
      <c r="S79" s="56">
        <f t="shared" si="29"/>
        <v>-0.480130142937643</v>
      </c>
      <c r="T79" s="56">
        <f t="shared" si="30"/>
        <v>-0.85938410000905385</v>
      </c>
      <c r="U79" s="56">
        <f t="shared" si="31"/>
        <v>10.886366831125885</v>
      </c>
      <c r="V79" s="56">
        <f t="shared" si="32"/>
        <v>-2.2222923509200339</v>
      </c>
      <c r="W79" s="56"/>
      <c r="X79" s="56">
        <v>1002.00432411571</v>
      </c>
      <c r="Y79" s="56">
        <v>1014.98681043481</v>
      </c>
      <c r="Z79" s="56">
        <v>1005.23347845846</v>
      </c>
      <c r="AA79" s="56">
        <v>1027.11416755338</v>
      </c>
      <c r="AB79" s="56">
        <v>1016.01232269756</v>
      </c>
      <c r="AC79" s="56">
        <v>1024.60954928499</v>
      </c>
      <c r="AD79" s="56">
        <v>1026.00037448285</v>
      </c>
      <c r="AE79" s="56">
        <v>1027.5647749946399</v>
      </c>
      <c r="AF79" s="56">
        <v>1046.7655138955599</v>
      </c>
      <c r="AG79" s="56">
        <v>1009.51564981917</v>
      </c>
      <c r="AH79" s="56">
        <f t="shared" si="33"/>
        <v>1014.9934420908183</v>
      </c>
      <c r="AI79" s="56">
        <f t="shared" si="34"/>
        <v>-12.989117975108343</v>
      </c>
      <c r="AJ79" s="56">
        <f t="shared" si="35"/>
        <v>-6.6316560083805598E-3</v>
      </c>
      <c r="AK79" s="56">
        <f t="shared" si="36"/>
        <v>-9.7599636323583354</v>
      </c>
      <c r="AL79" s="56">
        <f t="shared" si="37"/>
        <v>12.120725462561609</v>
      </c>
      <c r="AM79" s="56">
        <f t="shared" si="38"/>
        <v>1.0188806067416181</v>
      </c>
      <c r="AN79" s="56">
        <f t="shared" si="39"/>
        <v>9.6161071941716045</v>
      </c>
      <c r="AO79" s="56">
        <f t="shared" si="40"/>
        <v>11.006932392031672</v>
      </c>
      <c r="AP79" s="56">
        <f t="shared" si="41"/>
        <v>12.571332903821599</v>
      </c>
      <c r="AQ79" s="56">
        <f t="shared" si="42"/>
        <v>31.772071804741586</v>
      </c>
      <c r="AR79" s="56">
        <f t="shared" si="43"/>
        <v>-5.4777922716483545</v>
      </c>
    </row>
    <row r="80" spans="1:44" x14ac:dyDescent="0.3">
      <c r="A80" s="96">
        <v>0.78787878787878796</v>
      </c>
      <c r="B80" s="56">
        <v>7.2235710810401699</v>
      </c>
      <c r="C80" s="56">
        <v>21.460118667631399</v>
      </c>
      <c r="D80" s="56">
        <v>10.643969725688001</v>
      </c>
      <c r="E80" s="56">
        <v>11.708389009028799</v>
      </c>
      <c r="F80" s="56">
        <v>5.4237982821917603</v>
      </c>
      <c r="G80" s="56">
        <v>10.7291551425563</v>
      </c>
      <c r="H80" s="56">
        <v>8.5906918386201507</v>
      </c>
      <c r="I80" s="56">
        <v>13.419451228541201</v>
      </c>
      <c r="J80" s="56">
        <v>21.097576259595801</v>
      </c>
      <c r="K80" s="56">
        <v>8.9761141008249705</v>
      </c>
      <c r="L80" s="56">
        <f t="shared" si="22"/>
        <v>11.198166984689406</v>
      </c>
      <c r="M80" s="56">
        <f t="shared" si="23"/>
        <v>-3.9745959036492362</v>
      </c>
      <c r="N80" s="56">
        <f t="shared" si="24"/>
        <v>10.261951682941993</v>
      </c>
      <c r="O80" s="56">
        <f t="shared" si="25"/>
        <v>-0.55419725900140548</v>
      </c>
      <c r="P80" s="56">
        <f t="shared" si="26"/>
        <v>0.51022202433939334</v>
      </c>
      <c r="Q80" s="56">
        <f t="shared" si="27"/>
        <v>-5.7743687024976458</v>
      </c>
      <c r="R80" s="56">
        <f t="shared" si="28"/>
        <v>-0.46901184213310643</v>
      </c>
      <c r="S80" s="56">
        <f t="shared" si="29"/>
        <v>-2.6074751460692553</v>
      </c>
      <c r="T80" s="56">
        <f t="shared" si="30"/>
        <v>2.2212842438517946</v>
      </c>
      <c r="U80" s="56">
        <f t="shared" si="31"/>
        <v>9.8994092749063949</v>
      </c>
      <c r="V80" s="56">
        <f t="shared" si="32"/>
        <v>-2.2220528838644356</v>
      </c>
      <c r="W80" s="56"/>
      <c r="X80" s="56">
        <v>995.85461098063195</v>
      </c>
      <c r="Y80" s="56">
        <v>1038.7066361560301</v>
      </c>
      <c r="Z80" s="56">
        <v>1008.98762478331</v>
      </c>
      <c r="AA80" s="56">
        <v>1032.77332158023</v>
      </c>
      <c r="AB80" s="56">
        <v>998.46855290266797</v>
      </c>
      <c r="AC80" s="56">
        <v>1015.82414829449</v>
      </c>
      <c r="AD80" s="56">
        <v>1016.93730603187</v>
      </c>
      <c r="AE80" s="56">
        <v>1037.28274171463</v>
      </c>
      <c r="AF80" s="56">
        <v>1075.28488064714</v>
      </c>
      <c r="AG80" s="56">
        <v>999.63351498666896</v>
      </c>
      <c r="AH80" s="56">
        <f t="shared" si="33"/>
        <v>1015.1024824495602</v>
      </c>
      <c r="AI80" s="56">
        <f t="shared" si="34"/>
        <v>-19.247871468928224</v>
      </c>
      <c r="AJ80" s="56">
        <f t="shared" si="35"/>
        <v>23.604153706469901</v>
      </c>
      <c r="AK80" s="56">
        <f t="shared" si="36"/>
        <v>-6.1148576662501455</v>
      </c>
      <c r="AL80" s="56">
        <f t="shared" si="37"/>
        <v>17.670839130669833</v>
      </c>
      <c r="AM80" s="56">
        <f t="shared" si="38"/>
        <v>-16.633929546892205</v>
      </c>
      <c r="AN80" s="56">
        <f t="shared" si="39"/>
        <v>0.72166584492981656</v>
      </c>
      <c r="AO80" s="56">
        <f t="shared" si="40"/>
        <v>1.8348235823098094</v>
      </c>
      <c r="AP80" s="56">
        <f t="shared" si="41"/>
        <v>22.180259265069822</v>
      </c>
      <c r="AQ80" s="56">
        <f t="shared" si="42"/>
        <v>60.182398197579801</v>
      </c>
      <c r="AR80" s="56">
        <f t="shared" si="43"/>
        <v>-15.468967462891214</v>
      </c>
    </row>
    <row r="81" spans="1:44" x14ac:dyDescent="0.3">
      <c r="A81" s="96">
        <v>0.79797979797979801</v>
      </c>
      <c r="B81" s="56">
        <v>3.2327823525092101</v>
      </c>
      <c r="C81" s="56">
        <v>24.2640240111811</v>
      </c>
      <c r="D81" s="56">
        <v>8.5146353422465104</v>
      </c>
      <c r="E81" s="56">
        <v>12.8664602796445</v>
      </c>
      <c r="F81" s="56">
        <v>3.6972903695525901</v>
      </c>
      <c r="G81" s="56">
        <v>8.0057034883551594</v>
      </c>
      <c r="H81" s="56">
        <v>10.0236089333861</v>
      </c>
      <c r="I81" s="56">
        <v>14.3287591479271</v>
      </c>
      <c r="J81" s="56">
        <v>16.061130816078499</v>
      </c>
      <c r="K81" s="56">
        <v>13.666172265476799</v>
      </c>
      <c r="L81" s="56">
        <f t="shared" si="22"/>
        <v>10.096815973914845</v>
      </c>
      <c r="M81" s="56">
        <f t="shared" si="23"/>
        <v>-6.8640336214056354</v>
      </c>
      <c r="N81" s="56">
        <f t="shared" si="24"/>
        <v>14.167208037266255</v>
      </c>
      <c r="O81" s="56">
        <f t="shared" si="25"/>
        <v>-1.5821806316683347</v>
      </c>
      <c r="P81" s="56">
        <f t="shared" si="26"/>
        <v>2.7696443057296545</v>
      </c>
      <c r="Q81" s="56">
        <f t="shared" si="27"/>
        <v>-6.399525604362255</v>
      </c>
      <c r="R81" s="56">
        <f t="shared" si="28"/>
        <v>-2.0911124855596857</v>
      </c>
      <c r="S81" s="56">
        <f t="shared" si="29"/>
        <v>-7.3207040528744827E-2</v>
      </c>
      <c r="T81" s="56">
        <f t="shared" si="30"/>
        <v>4.2319431740122546</v>
      </c>
      <c r="U81" s="56">
        <f t="shared" si="31"/>
        <v>5.9643148421636543</v>
      </c>
      <c r="V81" s="56">
        <f t="shared" si="32"/>
        <v>3.5693562915619541</v>
      </c>
      <c r="W81" s="56"/>
      <c r="X81" s="56">
        <v>990.54853763343306</v>
      </c>
      <c r="Y81" s="56">
        <v>1045.50796196791</v>
      </c>
      <c r="Z81" s="56">
        <v>1002.86479626201</v>
      </c>
      <c r="AA81" s="56">
        <v>1031.4718618202201</v>
      </c>
      <c r="AB81" s="56">
        <v>998.64723713936303</v>
      </c>
      <c r="AC81" s="56">
        <v>1010.57552131743</v>
      </c>
      <c r="AD81" s="56">
        <v>1033.4461568281899</v>
      </c>
      <c r="AE81" s="56">
        <v>1025.91029134884</v>
      </c>
      <c r="AF81" s="56">
        <v>1084.0999487594499</v>
      </c>
      <c r="AG81" s="56">
        <v>984.48710031344694</v>
      </c>
      <c r="AH81" s="56">
        <f t="shared" si="33"/>
        <v>1013.2693193567278</v>
      </c>
      <c r="AI81" s="56">
        <f t="shared" si="34"/>
        <v>-22.720781723294749</v>
      </c>
      <c r="AJ81" s="56">
        <f t="shared" si="35"/>
        <v>32.238642611182172</v>
      </c>
      <c r="AK81" s="56">
        <f t="shared" si="36"/>
        <v>-10.404523094717774</v>
      </c>
      <c r="AL81" s="56">
        <f t="shared" si="37"/>
        <v>18.20254246349225</v>
      </c>
      <c r="AM81" s="56">
        <f t="shared" si="38"/>
        <v>-14.622082217364778</v>
      </c>
      <c r="AN81" s="56">
        <f t="shared" si="39"/>
        <v>-2.6937980392978034</v>
      </c>
      <c r="AO81" s="56">
        <f t="shared" si="40"/>
        <v>20.176837471462136</v>
      </c>
      <c r="AP81" s="56">
        <f t="shared" si="41"/>
        <v>12.640971992112213</v>
      </c>
      <c r="AQ81" s="56">
        <f t="shared" si="42"/>
        <v>70.830629402722138</v>
      </c>
      <c r="AR81" s="56">
        <f t="shared" si="43"/>
        <v>-28.782219043280861</v>
      </c>
    </row>
    <row r="82" spans="1:44" x14ac:dyDescent="0.3">
      <c r="A82" s="96">
        <v>0.80808080808080796</v>
      </c>
      <c r="B82" s="56">
        <v>7.1079809089391404</v>
      </c>
      <c r="C82" s="56">
        <v>16.791136103623099</v>
      </c>
      <c r="D82" s="56">
        <v>11.8469063875822</v>
      </c>
      <c r="E82" s="56">
        <v>10.145575690346501</v>
      </c>
      <c r="F82" s="56">
        <v>9.6927693193155804</v>
      </c>
      <c r="G82" s="56">
        <v>19.570421352331</v>
      </c>
      <c r="H82" s="56">
        <v>9.2012678956739702</v>
      </c>
      <c r="I82" s="56">
        <v>6.1607096487997097</v>
      </c>
      <c r="J82" s="56">
        <v>14.846673513002701</v>
      </c>
      <c r="K82" s="56">
        <v>13.3899786513101</v>
      </c>
      <c r="L82" s="56">
        <f t="shared" si="22"/>
        <v>12.525798293689588</v>
      </c>
      <c r="M82" s="56">
        <f t="shared" si="23"/>
        <v>-5.4178173847504478</v>
      </c>
      <c r="N82" s="56">
        <f t="shared" si="24"/>
        <v>4.2653378099335111</v>
      </c>
      <c r="O82" s="56">
        <f t="shared" si="25"/>
        <v>-0.67889190610738837</v>
      </c>
      <c r="P82" s="56">
        <f t="shared" si="26"/>
        <v>-2.3802226033430873</v>
      </c>
      <c r="Q82" s="56">
        <f t="shared" si="27"/>
        <v>-2.8330289743740078</v>
      </c>
      <c r="R82" s="56">
        <f t="shared" si="28"/>
        <v>7.0446230586414114</v>
      </c>
      <c r="S82" s="56">
        <f t="shared" si="29"/>
        <v>-3.324530398015618</v>
      </c>
      <c r="T82" s="56">
        <f t="shared" si="30"/>
        <v>-6.3650886448898785</v>
      </c>
      <c r="U82" s="56">
        <f t="shared" si="31"/>
        <v>2.3208752193131126</v>
      </c>
      <c r="V82" s="56">
        <f t="shared" si="32"/>
        <v>0.86418035762051204</v>
      </c>
      <c r="W82" s="56"/>
      <c r="X82" s="56">
        <v>1000.0792659019299</v>
      </c>
      <c r="Y82" s="56">
        <v>1074.5876468092499</v>
      </c>
      <c r="Z82" s="56">
        <v>1012.47221874945</v>
      </c>
      <c r="AA82" s="56">
        <v>1006.89492040247</v>
      </c>
      <c r="AB82" s="56">
        <v>1017.29162049971</v>
      </c>
      <c r="AC82" s="56">
        <v>978.67955447198096</v>
      </c>
      <c r="AD82" s="56">
        <v>1021.95217289014</v>
      </c>
      <c r="AE82" s="56">
        <v>994.77861732221197</v>
      </c>
      <c r="AF82" s="56">
        <v>1086.01469757261</v>
      </c>
      <c r="AG82" s="56">
        <v>1004.29251479018</v>
      </c>
      <c r="AH82" s="56">
        <f t="shared" si="33"/>
        <v>1015.0008711391318</v>
      </c>
      <c r="AI82" s="56">
        <f t="shared" si="34"/>
        <v>-14.921605237201902</v>
      </c>
      <c r="AJ82" s="56">
        <f t="shared" si="35"/>
        <v>59.586775670118072</v>
      </c>
      <c r="AK82" s="56">
        <f t="shared" si="36"/>
        <v>-2.528652389681838</v>
      </c>
      <c r="AL82" s="56">
        <f t="shared" si="37"/>
        <v>-8.1059507366618391</v>
      </c>
      <c r="AM82" s="56">
        <f t="shared" si="38"/>
        <v>2.290749360578161</v>
      </c>
      <c r="AN82" s="56">
        <f t="shared" si="39"/>
        <v>-36.321316667150882</v>
      </c>
      <c r="AO82" s="56">
        <f t="shared" si="40"/>
        <v>6.9513017510081454</v>
      </c>
      <c r="AP82" s="56">
        <f t="shared" si="41"/>
        <v>-20.222253816919874</v>
      </c>
      <c r="AQ82" s="56">
        <f t="shared" si="42"/>
        <v>71.01382643347813</v>
      </c>
      <c r="AR82" s="56">
        <f t="shared" si="43"/>
        <v>-10.708356348951838</v>
      </c>
    </row>
    <row r="83" spans="1:44" x14ac:dyDescent="0.3">
      <c r="A83" s="96">
        <v>0.81818181818181801</v>
      </c>
      <c r="B83" s="56">
        <v>9.2833747488018297</v>
      </c>
      <c r="C83" s="56">
        <v>8.9945492455530403</v>
      </c>
      <c r="D83" s="56">
        <v>6.6268426133147598</v>
      </c>
      <c r="E83" s="56">
        <v>7.4331358572315098</v>
      </c>
      <c r="F83" s="56">
        <v>11.4920184933358</v>
      </c>
      <c r="G83" s="56">
        <v>7.0195862355562797</v>
      </c>
      <c r="H83" s="56">
        <v>4.4303237798459403</v>
      </c>
      <c r="I83" s="56">
        <v>10.033205266011899</v>
      </c>
      <c r="J83" s="56">
        <v>8.9004950600909396</v>
      </c>
      <c r="K83" s="56">
        <v>11.730931851051199</v>
      </c>
      <c r="L83" s="56">
        <f t="shared" si="22"/>
        <v>8.4749178656322037</v>
      </c>
      <c r="M83" s="56">
        <f t="shared" si="23"/>
        <v>0.80845688316962594</v>
      </c>
      <c r="N83" s="56">
        <f t="shared" si="24"/>
        <v>0.51963137992083652</v>
      </c>
      <c r="O83" s="56">
        <f t="shared" si="25"/>
        <v>-1.848075252317444</v>
      </c>
      <c r="P83" s="56">
        <f t="shared" si="26"/>
        <v>-1.0417820084006939</v>
      </c>
      <c r="Q83" s="56">
        <f t="shared" si="27"/>
        <v>3.0171006277035968</v>
      </c>
      <c r="R83" s="56">
        <f t="shared" si="28"/>
        <v>-1.455331630075924</v>
      </c>
      <c r="S83" s="56">
        <f t="shared" si="29"/>
        <v>-4.0445940857862634</v>
      </c>
      <c r="T83" s="56">
        <f t="shared" si="30"/>
        <v>1.5582874003796956</v>
      </c>
      <c r="U83" s="56">
        <f t="shared" si="31"/>
        <v>0.42557719445873587</v>
      </c>
      <c r="V83" s="56">
        <f t="shared" si="32"/>
        <v>3.2560139854189956</v>
      </c>
      <c r="W83" s="56"/>
      <c r="X83" s="56">
        <v>1006.46170108417</v>
      </c>
      <c r="Y83" s="56">
        <v>1055.9926488491401</v>
      </c>
      <c r="Z83" s="56">
        <v>1001.44845282892</v>
      </c>
      <c r="AA83" s="56">
        <v>1001.75714141117</v>
      </c>
      <c r="AB83" s="56">
        <v>1021.1929927623401</v>
      </c>
      <c r="AC83" s="56">
        <v>980.73512466659702</v>
      </c>
      <c r="AD83" s="56">
        <v>1000.77859214592</v>
      </c>
      <c r="AE83" s="56">
        <v>999.13778645781804</v>
      </c>
      <c r="AF83" s="56">
        <v>1072.25256013171</v>
      </c>
      <c r="AG83" s="56">
        <v>1007.26388609833</v>
      </c>
      <c r="AH83" s="56">
        <f t="shared" si="33"/>
        <v>1011.2646769337229</v>
      </c>
      <c r="AI83" s="56">
        <f t="shared" si="34"/>
        <v>-4.8029758495528085</v>
      </c>
      <c r="AJ83" s="56">
        <f t="shared" si="35"/>
        <v>44.727971915417243</v>
      </c>
      <c r="AK83" s="56">
        <f t="shared" si="36"/>
        <v>-9.8162241048028136</v>
      </c>
      <c r="AL83" s="56">
        <f t="shared" si="37"/>
        <v>-9.507535522552871</v>
      </c>
      <c r="AM83" s="56">
        <f t="shared" si="38"/>
        <v>9.9283158286172011</v>
      </c>
      <c r="AN83" s="56">
        <f t="shared" si="39"/>
        <v>-30.529552267125837</v>
      </c>
      <c r="AO83" s="56">
        <f t="shared" si="40"/>
        <v>-10.486084787802838</v>
      </c>
      <c r="AP83" s="56">
        <f t="shared" si="41"/>
        <v>-12.126890475904816</v>
      </c>
      <c r="AQ83" s="56">
        <f t="shared" si="42"/>
        <v>60.987883197987117</v>
      </c>
      <c r="AR83" s="56">
        <f t="shared" si="43"/>
        <v>-4.0007908353928769</v>
      </c>
    </row>
    <row r="84" spans="1:44" x14ac:dyDescent="0.3">
      <c r="A84" s="96">
        <v>0.82828282828282795</v>
      </c>
      <c r="B84" s="56">
        <v>11.115778039587701</v>
      </c>
      <c r="C84" s="56">
        <v>9.8172708262281603</v>
      </c>
      <c r="D84" s="56">
        <v>2.2713900105147502</v>
      </c>
      <c r="E84" s="56">
        <v>12.2741081919999</v>
      </c>
      <c r="F84" s="56">
        <v>12.2850646031682</v>
      </c>
      <c r="G84" s="56">
        <v>15.8917048974021</v>
      </c>
      <c r="H84" s="56">
        <v>7.1339073694533397</v>
      </c>
      <c r="I84" s="56">
        <v>10.005870088859499</v>
      </c>
      <c r="J84" s="56">
        <v>10.821220686992501</v>
      </c>
      <c r="K84" s="56">
        <v>6.8033241683793202</v>
      </c>
      <c r="L84" s="56">
        <f t="shared" si="22"/>
        <v>10.609219428150135</v>
      </c>
      <c r="M84" s="56">
        <f t="shared" si="23"/>
        <v>0.50655861143756553</v>
      </c>
      <c r="N84" s="56">
        <f t="shared" si="24"/>
        <v>-0.79194860192197503</v>
      </c>
      <c r="O84" s="56">
        <f t="shared" si="25"/>
        <v>-8.3378294176353851</v>
      </c>
      <c r="P84" s="56">
        <f t="shared" si="26"/>
        <v>1.6648887638497651</v>
      </c>
      <c r="Q84" s="56">
        <f t="shared" si="27"/>
        <v>1.6758451750180647</v>
      </c>
      <c r="R84" s="56">
        <f t="shared" si="28"/>
        <v>5.2824854692519647</v>
      </c>
      <c r="S84" s="56">
        <f t="shared" si="29"/>
        <v>-3.4753120586967956</v>
      </c>
      <c r="T84" s="56">
        <f t="shared" si="30"/>
        <v>-0.60334933929063617</v>
      </c>
      <c r="U84" s="56">
        <f t="shared" si="31"/>
        <v>0.2120012588423652</v>
      </c>
      <c r="V84" s="56">
        <f t="shared" si="32"/>
        <v>-3.8058952597708151</v>
      </c>
      <c r="W84" s="56"/>
      <c r="X84" s="56">
        <v>1006.61820881625</v>
      </c>
      <c r="Y84" s="56">
        <v>1052.9722294122901</v>
      </c>
      <c r="Z84" s="56">
        <v>989.70200512608506</v>
      </c>
      <c r="AA84" s="56">
        <v>1031.61605513565</v>
      </c>
      <c r="AB84" s="56">
        <v>1018.07648908978</v>
      </c>
      <c r="AC84" s="56">
        <v>1006.8999062857901</v>
      </c>
      <c r="AD84" s="56">
        <v>1001.51231748383</v>
      </c>
      <c r="AE84" s="56">
        <v>1021.55516786825</v>
      </c>
      <c r="AF84" s="56">
        <v>1062.69641311911</v>
      </c>
      <c r="AG84" s="56">
        <v>998.40755349431504</v>
      </c>
      <c r="AH84" s="56">
        <f t="shared" si="33"/>
        <v>1017.6474823109742</v>
      </c>
      <c r="AI84" s="56">
        <f t="shared" si="34"/>
        <v>-11.02927349472418</v>
      </c>
      <c r="AJ84" s="56">
        <f t="shared" si="35"/>
        <v>35.324747101315893</v>
      </c>
      <c r="AK84" s="56">
        <f t="shared" si="36"/>
        <v>-27.945477184889114</v>
      </c>
      <c r="AL84" s="56">
        <f t="shared" si="37"/>
        <v>13.968572824675789</v>
      </c>
      <c r="AM84" s="56">
        <f t="shared" si="38"/>
        <v>0.42900677880584226</v>
      </c>
      <c r="AN84" s="56">
        <f t="shared" si="39"/>
        <v>-10.747576025184117</v>
      </c>
      <c r="AO84" s="56">
        <f t="shared" si="40"/>
        <v>-16.135164827144195</v>
      </c>
      <c r="AP84" s="56">
        <f t="shared" si="41"/>
        <v>3.9076855572758404</v>
      </c>
      <c r="AQ84" s="56">
        <f t="shared" si="42"/>
        <v>45.048930808135879</v>
      </c>
      <c r="AR84" s="56">
        <f t="shared" si="43"/>
        <v>-19.23992881665913</v>
      </c>
    </row>
    <row r="85" spans="1:44" x14ac:dyDescent="0.3">
      <c r="A85" s="96">
        <v>0.83838383838383801</v>
      </c>
      <c r="B85" s="56">
        <v>10.647366130933801</v>
      </c>
      <c r="C85" s="56">
        <v>11.117140432960401</v>
      </c>
      <c r="D85" s="56">
        <v>5.3882990227908598</v>
      </c>
      <c r="E85" s="56">
        <v>9.8553530105779696</v>
      </c>
      <c r="F85" s="56">
        <v>9.6383982485786994</v>
      </c>
      <c r="G85" s="56">
        <v>43.912911815799497</v>
      </c>
      <c r="H85" s="56">
        <v>13.1834193272663</v>
      </c>
      <c r="I85" s="56">
        <v>7.6170607129935499</v>
      </c>
      <c r="J85" s="56">
        <v>8.6885703722164394</v>
      </c>
      <c r="K85" s="56">
        <v>2.1153727532677302</v>
      </c>
      <c r="L85" s="56">
        <f t="shared" si="22"/>
        <v>15.093244776940205</v>
      </c>
      <c r="M85" s="56">
        <f t="shared" si="23"/>
        <v>-4.4458786460064044</v>
      </c>
      <c r="N85" s="56">
        <f t="shared" si="24"/>
        <v>-3.9761043439798041</v>
      </c>
      <c r="O85" s="56">
        <f t="shared" si="25"/>
        <v>-9.704945754149346</v>
      </c>
      <c r="P85" s="56">
        <f t="shared" si="26"/>
        <v>-5.2378917663622353</v>
      </c>
      <c r="Q85" s="56">
        <f t="shared" si="27"/>
        <v>-5.4548465283615055</v>
      </c>
      <c r="R85" s="56">
        <f t="shared" si="28"/>
        <v>28.819667038859293</v>
      </c>
      <c r="S85" s="56">
        <f t="shared" si="29"/>
        <v>-1.9098254496739049</v>
      </c>
      <c r="T85" s="56">
        <f t="shared" si="30"/>
        <v>-7.476184063946655</v>
      </c>
      <c r="U85" s="56">
        <f t="shared" si="31"/>
        <v>-6.4046744047237656</v>
      </c>
      <c r="V85" s="56">
        <f t="shared" si="32"/>
        <v>-12.977872023672475</v>
      </c>
      <c r="W85" s="56"/>
      <c r="X85" s="56">
        <v>1003.13920972117</v>
      </c>
      <c r="Y85" s="56">
        <v>1049.47684232287</v>
      </c>
      <c r="Z85" s="56">
        <v>988.24172739747701</v>
      </c>
      <c r="AA85" s="56">
        <v>1025.56139745723</v>
      </c>
      <c r="AB85" s="56">
        <v>1013.26969150984</v>
      </c>
      <c r="AC85" s="56">
        <v>1019.06159129627</v>
      </c>
      <c r="AD85" s="56">
        <v>1028.3531911003399</v>
      </c>
      <c r="AE85" s="56">
        <v>1013.06569753473</v>
      </c>
      <c r="AF85" s="56">
        <v>1050.9574874887301</v>
      </c>
      <c r="AG85" s="56">
        <v>991.42590492222905</v>
      </c>
      <c r="AH85" s="56">
        <f t="shared" si="33"/>
        <v>1016.4584099508094</v>
      </c>
      <c r="AI85" s="56">
        <f t="shared" si="34"/>
        <v>-13.319200229639364</v>
      </c>
      <c r="AJ85" s="56">
        <f t="shared" si="35"/>
        <v>33.018432372060602</v>
      </c>
      <c r="AK85" s="56">
        <f t="shared" si="36"/>
        <v>-28.216682553332362</v>
      </c>
      <c r="AL85" s="56">
        <f t="shared" si="37"/>
        <v>9.102987506420618</v>
      </c>
      <c r="AM85" s="56">
        <f t="shared" si="38"/>
        <v>-3.18871844096941</v>
      </c>
      <c r="AN85" s="56">
        <f t="shared" si="39"/>
        <v>2.6031813454605981</v>
      </c>
      <c r="AO85" s="56">
        <f t="shared" si="40"/>
        <v>11.894781149530559</v>
      </c>
      <c r="AP85" s="56">
        <f t="shared" si="41"/>
        <v>-3.3927124160793483</v>
      </c>
      <c r="AQ85" s="56">
        <f t="shared" si="42"/>
        <v>34.499077537920698</v>
      </c>
      <c r="AR85" s="56">
        <f t="shared" si="43"/>
        <v>-25.032505028580317</v>
      </c>
    </row>
    <row r="86" spans="1:44" x14ac:dyDescent="0.3">
      <c r="A86" s="96">
        <v>0.84848484848484895</v>
      </c>
      <c r="B86" s="56">
        <v>11.7529483049766</v>
      </c>
      <c r="C86" s="56">
        <v>7.8550975637382399</v>
      </c>
      <c r="D86" s="56">
        <v>10.8011829936877</v>
      </c>
      <c r="E86" s="56">
        <v>9.9895204846733705</v>
      </c>
      <c r="F86" s="56">
        <v>8.8252874391177691</v>
      </c>
      <c r="G86" s="56">
        <v>20.9586991788555</v>
      </c>
      <c r="H86" s="56">
        <v>10.7670085891124</v>
      </c>
      <c r="I86" s="56">
        <v>8.1275784944098195</v>
      </c>
      <c r="J86" s="56">
        <v>8.7920321812446094</v>
      </c>
      <c r="K86" s="56">
        <v>9.9431165465073992</v>
      </c>
      <c r="L86" s="56">
        <f t="shared" si="22"/>
        <v>11.697122660841529</v>
      </c>
      <c r="M86" s="56">
        <f t="shared" si="23"/>
        <v>5.5825644135071073E-2</v>
      </c>
      <c r="N86" s="56">
        <f t="shared" si="24"/>
        <v>-3.8420250971032894</v>
      </c>
      <c r="O86" s="56">
        <f t="shared" si="25"/>
        <v>-0.89593966715382933</v>
      </c>
      <c r="P86" s="56">
        <f t="shared" si="26"/>
        <v>-1.7076021761681588</v>
      </c>
      <c r="Q86" s="56">
        <f t="shared" si="27"/>
        <v>-2.8718352217237602</v>
      </c>
      <c r="R86" s="56">
        <f t="shared" si="28"/>
        <v>9.2615765180139711</v>
      </c>
      <c r="S86" s="56">
        <f t="shared" si="29"/>
        <v>-0.93011407172912897</v>
      </c>
      <c r="T86" s="56">
        <f t="shared" si="30"/>
        <v>-3.5695441664317098</v>
      </c>
      <c r="U86" s="56">
        <f t="shared" si="31"/>
        <v>-2.9050904795969199</v>
      </c>
      <c r="V86" s="56">
        <f t="shared" si="32"/>
        <v>-1.7540061143341301</v>
      </c>
      <c r="W86" s="56"/>
      <c r="X86" s="56">
        <v>997.91174976972104</v>
      </c>
      <c r="Y86" s="56">
        <v>1039.4925444559501</v>
      </c>
      <c r="Z86" s="56">
        <v>989.95024308168604</v>
      </c>
      <c r="AA86" s="56">
        <v>1011.99938604708</v>
      </c>
      <c r="AB86" s="56">
        <v>1006.3724906006699</v>
      </c>
      <c r="AC86" s="56">
        <v>1015.0105615733</v>
      </c>
      <c r="AD86" s="56">
        <v>1021.85741279352</v>
      </c>
      <c r="AE86" s="56">
        <v>1004.75899157024</v>
      </c>
      <c r="AF86" s="56">
        <v>1039.5200265015001</v>
      </c>
      <c r="AG86" s="56">
        <v>1001.0644530004899</v>
      </c>
      <c r="AH86" s="56">
        <f t="shared" si="33"/>
        <v>1010.1228292547345</v>
      </c>
      <c r="AI86" s="56">
        <f t="shared" si="34"/>
        <v>-12.211079485013443</v>
      </c>
      <c r="AJ86" s="56">
        <f t="shared" si="35"/>
        <v>29.369715201215627</v>
      </c>
      <c r="AK86" s="56">
        <f t="shared" si="36"/>
        <v>-20.172586173048444</v>
      </c>
      <c r="AL86" s="56">
        <f t="shared" si="37"/>
        <v>1.8765567923454682</v>
      </c>
      <c r="AM86" s="56">
        <f t="shared" si="38"/>
        <v>-3.7503386540645351</v>
      </c>
      <c r="AN86" s="56">
        <f t="shared" si="39"/>
        <v>4.8877323185655541</v>
      </c>
      <c r="AO86" s="56">
        <f t="shared" si="40"/>
        <v>11.7345835387855</v>
      </c>
      <c r="AP86" s="56">
        <f t="shared" si="41"/>
        <v>-5.363837684494456</v>
      </c>
      <c r="AQ86" s="56">
        <f t="shared" si="42"/>
        <v>29.397197246765586</v>
      </c>
      <c r="AR86" s="56">
        <f t="shared" si="43"/>
        <v>-9.0583762542445356</v>
      </c>
    </row>
    <row r="87" spans="1:44" x14ac:dyDescent="0.3">
      <c r="A87" s="96">
        <v>0.85858585858585901</v>
      </c>
      <c r="B87" s="56">
        <v>6.7917111078489301</v>
      </c>
      <c r="C87" s="56">
        <v>10.240527365508401</v>
      </c>
      <c r="D87" s="56">
        <v>11.858042939829801</v>
      </c>
      <c r="E87" s="56">
        <v>11.6113638002131</v>
      </c>
      <c r="F87" s="56">
        <v>12.322746737946</v>
      </c>
      <c r="G87" s="56">
        <v>25.233773284918001</v>
      </c>
      <c r="H87" s="56">
        <v>10.875318980436701</v>
      </c>
      <c r="I87" s="56">
        <v>7.9498305083004999</v>
      </c>
      <c r="J87" s="56">
        <v>8.6628020980133602</v>
      </c>
      <c r="K87" s="56">
        <v>10.565493658515001</v>
      </c>
      <c r="L87" s="56">
        <f t="shared" si="22"/>
        <v>13.009694206044038</v>
      </c>
      <c r="M87" s="56">
        <f t="shared" si="23"/>
        <v>-6.2179830981951083</v>
      </c>
      <c r="N87" s="56">
        <f t="shared" si="24"/>
        <v>-2.7691668405356378</v>
      </c>
      <c r="O87" s="56">
        <f t="shared" si="25"/>
        <v>-1.1516512662142375</v>
      </c>
      <c r="P87" s="56">
        <f t="shared" si="26"/>
        <v>-1.3983304058309383</v>
      </c>
      <c r="Q87" s="56">
        <f t="shared" si="27"/>
        <v>-0.68694746809803853</v>
      </c>
      <c r="R87" s="56">
        <f t="shared" si="28"/>
        <v>12.224079078873963</v>
      </c>
      <c r="S87" s="56">
        <f t="shared" si="29"/>
        <v>-2.1343752256073376</v>
      </c>
      <c r="T87" s="56">
        <f t="shared" si="30"/>
        <v>-5.0598636977435385</v>
      </c>
      <c r="U87" s="56">
        <f t="shared" si="31"/>
        <v>-4.3468921080306782</v>
      </c>
      <c r="V87" s="56">
        <f t="shared" si="32"/>
        <v>-2.4442005475290376</v>
      </c>
      <c r="W87" s="56"/>
      <c r="X87" s="56">
        <v>993.498284434266</v>
      </c>
      <c r="Y87" s="56">
        <v>1034.5421417479899</v>
      </c>
      <c r="Z87" s="56">
        <v>985.622423275448</v>
      </c>
      <c r="AA87" s="56">
        <v>1004.07561126572</v>
      </c>
      <c r="AB87" s="56">
        <v>1008.18653694538</v>
      </c>
      <c r="AC87" s="56">
        <v>1035.86395574025</v>
      </c>
      <c r="AD87" s="56">
        <v>1016.10548559028</v>
      </c>
      <c r="AE87" s="56">
        <v>996.26852832170903</v>
      </c>
      <c r="AF87" s="56">
        <v>1033.5803400310999</v>
      </c>
      <c r="AG87" s="56">
        <v>1000.68896992527</v>
      </c>
      <c r="AH87" s="56">
        <f t="shared" si="33"/>
        <v>1010.2981589015091</v>
      </c>
      <c r="AI87" s="56">
        <f t="shared" si="34"/>
        <v>-16.799874467243058</v>
      </c>
      <c r="AJ87" s="56">
        <f t="shared" si="35"/>
        <v>24.24398284648089</v>
      </c>
      <c r="AK87" s="56">
        <f t="shared" si="36"/>
        <v>-24.675735626061055</v>
      </c>
      <c r="AL87" s="56">
        <f t="shared" si="37"/>
        <v>-6.2225476357890557</v>
      </c>
      <c r="AM87" s="56">
        <f t="shared" si="38"/>
        <v>-2.1116219561290563</v>
      </c>
      <c r="AN87" s="56">
        <f t="shared" si="39"/>
        <v>25.565796838740994</v>
      </c>
      <c r="AO87" s="56">
        <f t="shared" si="40"/>
        <v>5.8073266887708996</v>
      </c>
      <c r="AP87" s="56">
        <f t="shared" si="41"/>
        <v>-14.029630579800028</v>
      </c>
      <c r="AQ87" s="56">
        <f t="shared" si="42"/>
        <v>23.282181129590867</v>
      </c>
      <c r="AR87" s="56">
        <f t="shared" si="43"/>
        <v>-9.609188976239011</v>
      </c>
    </row>
    <row r="88" spans="1:44" x14ac:dyDescent="0.3">
      <c r="A88" s="96">
        <v>0.86868686868686895</v>
      </c>
      <c r="B88" s="56">
        <v>15.222191839829399</v>
      </c>
      <c r="C88" s="56">
        <v>10.395352463366301</v>
      </c>
      <c r="D88" s="56">
        <v>10.235796896451999</v>
      </c>
      <c r="E88" s="56">
        <v>9.6209464236310893</v>
      </c>
      <c r="F88" s="56">
        <v>15.419299930546201</v>
      </c>
      <c r="G88" s="56">
        <v>13.4217303936048</v>
      </c>
      <c r="H88" s="56">
        <v>10.2742729131784</v>
      </c>
      <c r="I88" s="56">
        <v>7.0148829864197397</v>
      </c>
      <c r="J88" s="56">
        <v>10.191895723039501</v>
      </c>
      <c r="K88" s="56">
        <v>11.315477139272501</v>
      </c>
      <c r="L88" s="56">
        <f t="shared" si="22"/>
        <v>12.385886324571631</v>
      </c>
      <c r="M88" s="56">
        <f t="shared" si="23"/>
        <v>2.8363055152577683</v>
      </c>
      <c r="N88" s="56">
        <f t="shared" si="24"/>
        <v>-1.9905338612053303</v>
      </c>
      <c r="O88" s="56">
        <f t="shared" si="25"/>
        <v>-2.1500894281196317</v>
      </c>
      <c r="P88" s="56">
        <f t="shared" si="26"/>
        <v>-2.7649399009405418</v>
      </c>
      <c r="Q88" s="56">
        <f t="shared" si="27"/>
        <v>3.0334136059745695</v>
      </c>
      <c r="R88" s="56">
        <f t="shared" si="28"/>
        <v>1.0358440690331694</v>
      </c>
      <c r="S88" s="56">
        <f t="shared" si="29"/>
        <v>-2.1116134113932308</v>
      </c>
      <c r="T88" s="56">
        <f t="shared" si="30"/>
        <v>-5.3710033381518913</v>
      </c>
      <c r="U88" s="56">
        <f t="shared" si="31"/>
        <v>-2.1939906015321302</v>
      </c>
      <c r="V88" s="56">
        <f t="shared" si="32"/>
        <v>-1.0704091852991304</v>
      </c>
      <c r="W88" s="56"/>
      <c r="X88" s="56">
        <v>995.62389021592901</v>
      </c>
      <c r="Y88" s="56">
        <v>1028.9091855082399</v>
      </c>
      <c r="Z88" s="56">
        <v>992.25074395417096</v>
      </c>
      <c r="AA88" s="56">
        <v>996.26556668733099</v>
      </c>
      <c r="AB88" s="56">
        <v>994.07545653919897</v>
      </c>
      <c r="AC88" s="56">
        <v>1056.48384836182</v>
      </c>
      <c r="AD88" s="56">
        <v>1003.71168944428</v>
      </c>
      <c r="AE88" s="56">
        <v>993.13867169467403</v>
      </c>
      <c r="AF88" s="56">
        <v>1038.00975804891</v>
      </c>
      <c r="AG88" s="56">
        <v>1000.48068938424</v>
      </c>
      <c r="AH88" s="56">
        <f t="shared" si="33"/>
        <v>1010.6014485444484</v>
      </c>
      <c r="AI88" s="56">
        <f t="shared" si="34"/>
        <v>-14.977558328519422</v>
      </c>
      <c r="AJ88" s="56">
        <f t="shared" si="35"/>
        <v>18.307736963791513</v>
      </c>
      <c r="AK88" s="56">
        <f t="shared" si="36"/>
        <v>-18.350704590277473</v>
      </c>
      <c r="AL88" s="56">
        <f t="shared" si="37"/>
        <v>-14.335881857117442</v>
      </c>
      <c r="AM88" s="56">
        <f t="shared" si="38"/>
        <v>-16.525992005249464</v>
      </c>
      <c r="AN88" s="56">
        <f t="shared" si="39"/>
        <v>45.882399817371606</v>
      </c>
      <c r="AO88" s="56">
        <f t="shared" si="40"/>
        <v>-6.8897591001684759</v>
      </c>
      <c r="AP88" s="56">
        <f t="shared" si="41"/>
        <v>-17.4627768497744</v>
      </c>
      <c r="AQ88" s="56">
        <f t="shared" si="42"/>
        <v>27.408309504461613</v>
      </c>
      <c r="AR88" s="56">
        <f t="shared" si="43"/>
        <v>-10.120759160208422</v>
      </c>
    </row>
    <row r="89" spans="1:44" x14ac:dyDescent="0.3">
      <c r="A89" s="96">
        <v>0.87878787878787901</v>
      </c>
      <c r="B89" s="56">
        <v>29.272935563104099</v>
      </c>
      <c r="C89" s="56">
        <v>11.675911736749701</v>
      </c>
      <c r="D89" s="56">
        <v>10.0190381707394</v>
      </c>
      <c r="E89" s="56">
        <v>11.598659512540801</v>
      </c>
      <c r="F89" s="56">
        <v>32.871002289902002</v>
      </c>
      <c r="G89" s="56">
        <v>8.2774845667826291</v>
      </c>
      <c r="H89" s="56">
        <v>10.4010150200445</v>
      </c>
      <c r="I89" s="56">
        <v>13.1993289806717</v>
      </c>
      <c r="J89" s="56">
        <v>9.7554990462160003</v>
      </c>
      <c r="K89" s="56">
        <v>9.7065821320150896</v>
      </c>
      <c r="L89" s="56">
        <f t="shared" si="22"/>
        <v>17.285838639969771</v>
      </c>
      <c r="M89" s="56">
        <f t="shared" si="23"/>
        <v>11.987096923134327</v>
      </c>
      <c r="N89" s="56">
        <f t="shared" si="24"/>
        <v>-5.6099269032200709</v>
      </c>
      <c r="O89" s="56">
        <f t="shared" si="25"/>
        <v>-7.2668004692303718</v>
      </c>
      <c r="P89" s="56">
        <f t="shared" si="26"/>
        <v>-5.6871791274289709</v>
      </c>
      <c r="Q89" s="56">
        <f t="shared" si="27"/>
        <v>15.58516364993223</v>
      </c>
      <c r="R89" s="56">
        <f t="shared" si="28"/>
        <v>-9.0083540731871423</v>
      </c>
      <c r="S89" s="56">
        <f t="shared" si="29"/>
        <v>-6.884823619925271</v>
      </c>
      <c r="T89" s="56">
        <f t="shared" si="30"/>
        <v>-4.0865096592980716</v>
      </c>
      <c r="U89" s="56">
        <f t="shared" si="31"/>
        <v>-7.5303395937537712</v>
      </c>
      <c r="V89" s="56">
        <f t="shared" si="32"/>
        <v>-7.5792565079546819</v>
      </c>
      <c r="W89" s="56"/>
      <c r="X89" s="56">
        <v>1025.29687756512</v>
      </c>
      <c r="Y89" s="56">
        <v>1015.01378670368</v>
      </c>
      <c r="Z89" s="56">
        <v>990.50707742301199</v>
      </c>
      <c r="AA89" s="56">
        <v>995.98396831688399</v>
      </c>
      <c r="AB89" s="56">
        <v>1016.62543694676</v>
      </c>
      <c r="AC89" s="56">
        <v>1064.06756463853</v>
      </c>
      <c r="AD89" s="56">
        <v>1000.75484605395</v>
      </c>
      <c r="AE89" s="56">
        <v>991.08107396149103</v>
      </c>
      <c r="AF89" s="56">
        <v>1044.14567008003</v>
      </c>
      <c r="AG89" s="56">
        <v>998.30529134793301</v>
      </c>
      <c r="AH89" s="56">
        <f t="shared" si="33"/>
        <v>1017.9157852656643</v>
      </c>
      <c r="AI89" s="56">
        <f t="shared" si="34"/>
        <v>7.3810922994556449</v>
      </c>
      <c r="AJ89" s="56">
        <f t="shared" si="35"/>
        <v>-2.9019985619843283</v>
      </c>
      <c r="AK89" s="56">
        <f t="shared" si="36"/>
        <v>-27.408707842652348</v>
      </c>
      <c r="AL89" s="56">
        <f t="shared" si="37"/>
        <v>-21.931816948780352</v>
      </c>
      <c r="AM89" s="56">
        <f t="shared" si="38"/>
        <v>-1.2903483189043072</v>
      </c>
      <c r="AN89" s="56">
        <f t="shared" si="39"/>
        <v>46.15177937286569</v>
      </c>
      <c r="AO89" s="56">
        <f t="shared" si="40"/>
        <v>-17.160939211714322</v>
      </c>
      <c r="AP89" s="56">
        <f t="shared" si="41"/>
        <v>-26.834711304173311</v>
      </c>
      <c r="AQ89" s="56">
        <f t="shared" si="42"/>
        <v>26.229884814365619</v>
      </c>
      <c r="AR89" s="56">
        <f t="shared" si="43"/>
        <v>-19.610493917731333</v>
      </c>
    </row>
    <row r="90" spans="1:44" x14ac:dyDescent="0.3">
      <c r="A90" s="96">
        <v>0.88888888888888895</v>
      </c>
      <c r="B90" s="56">
        <v>43.472274306408202</v>
      </c>
      <c r="C90" s="56">
        <v>8.1727444649319807</v>
      </c>
      <c r="D90" s="56">
        <v>22.201595046763401</v>
      </c>
      <c r="E90" s="56">
        <v>5.0122584785212299</v>
      </c>
      <c r="F90" s="56">
        <v>30.432777459251</v>
      </c>
      <c r="G90" s="56">
        <v>11.5370484160684</v>
      </c>
      <c r="H90" s="56">
        <v>12.526691386398101</v>
      </c>
      <c r="I90" s="56">
        <v>10.0357661869526</v>
      </c>
      <c r="J90" s="56">
        <v>10.728509940560199</v>
      </c>
      <c r="K90" s="56">
        <v>11.957248033019299</v>
      </c>
      <c r="L90" s="56">
        <f t="shared" si="22"/>
        <v>20.138116361990701</v>
      </c>
      <c r="M90" s="56">
        <f t="shared" si="23"/>
        <v>23.334157944417502</v>
      </c>
      <c r="N90" s="56">
        <f t="shared" si="24"/>
        <v>-11.96537189705872</v>
      </c>
      <c r="O90" s="56">
        <f t="shared" si="25"/>
        <v>2.0634786847727007</v>
      </c>
      <c r="P90" s="56">
        <f t="shared" si="26"/>
        <v>-15.125857883469472</v>
      </c>
      <c r="Q90" s="56">
        <f t="shared" si="27"/>
        <v>10.294661097260299</v>
      </c>
      <c r="R90" s="56">
        <f t="shared" si="28"/>
        <v>-8.601067945922301</v>
      </c>
      <c r="S90" s="56">
        <f t="shared" si="29"/>
        <v>-7.6114249755926</v>
      </c>
      <c r="T90" s="56">
        <f t="shared" si="30"/>
        <v>-10.102350175038101</v>
      </c>
      <c r="U90" s="56">
        <f t="shared" si="31"/>
        <v>-9.4096064214305013</v>
      </c>
      <c r="V90" s="56">
        <f t="shared" si="32"/>
        <v>-8.1808683289714015</v>
      </c>
      <c r="W90" s="56"/>
      <c r="X90" s="56">
        <v>1001.66509796768</v>
      </c>
      <c r="Y90" s="56">
        <v>999.84732478215903</v>
      </c>
      <c r="Z90" s="56">
        <v>1001.51818352104</v>
      </c>
      <c r="AA90" s="56">
        <v>983.10661093688805</v>
      </c>
      <c r="AB90" s="56">
        <v>1015.41227649933</v>
      </c>
      <c r="AC90" s="56">
        <v>1057.6260617283799</v>
      </c>
      <c r="AD90" s="56">
        <v>994.00397642926396</v>
      </c>
      <c r="AE90" s="56">
        <v>987.00520277777196</v>
      </c>
      <c r="AF90" s="56">
        <v>1051.06845596676</v>
      </c>
      <c r="AG90" s="56">
        <v>999.63340154208595</v>
      </c>
      <c r="AH90" s="56">
        <f t="shared" si="33"/>
        <v>1009.8625925725795</v>
      </c>
      <c r="AI90" s="56">
        <f t="shared" si="34"/>
        <v>-8.1974946048994752</v>
      </c>
      <c r="AJ90" s="56">
        <f t="shared" si="35"/>
        <v>-10.015267790420467</v>
      </c>
      <c r="AK90" s="56">
        <f t="shared" si="36"/>
        <v>-8.3444090515395146</v>
      </c>
      <c r="AL90" s="56">
        <f t="shared" si="37"/>
        <v>-26.755981635691455</v>
      </c>
      <c r="AM90" s="56">
        <f t="shared" si="38"/>
        <v>5.5496839267505038</v>
      </c>
      <c r="AN90" s="56">
        <f t="shared" si="39"/>
        <v>47.763469155800408</v>
      </c>
      <c r="AO90" s="56">
        <f t="shared" si="40"/>
        <v>-15.858616143315544</v>
      </c>
      <c r="AP90" s="56">
        <f t="shared" si="41"/>
        <v>-22.857389794807546</v>
      </c>
      <c r="AQ90" s="56">
        <f t="shared" si="42"/>
        <v>41.205863394180483</v>
      </c>
      <c r="AR90" s="56">
        <f t="shared" si="43"/>
        <v>-10.229191030493553</v>
      </c>
    </row>
    <row r="91" spans="1:44" x14ac:dyDescent="0.3">
      <c r="A91" s="96">
        <v>0.89898989898989901</v>
      </c>
      <c r="B91" s="56">
        <v>31.683060093591202</v>
      </c>
      <c r="C91" s="56">
        <v>11.1652262355723</v>
      </c>
      <c r="D91" s="56">
        <v>49.811198253541299</v>
      </c>
      <c r="E91" s="56">
        <v>25.203076082636102</v>
      </c>
      <c r="F91" s="56">
        <v>13.2472955758646</v>
      </c>
      <c r="G91" s="56">
        <v>8.7373972310727606</v>
      </c>
      <c r="H91" s="56">
        <v>19.056795277641701</v>
      </c>
      <c r="I91" s="56">
        <v>21.221206171088902</v>
      </c>
      <c r="J91" s="56">
        <v>10.6519192615444</v>
      </c>
      <c r="K91" s="56">
        <v>8.4148949119418202</v>
      </c>
      <c r="L91" s="56">
        <f t="shared" si="22"/>
        <v>23.307875578713041</v>
      </c>
      <c r="M91" s="56">
        <f t="shared" si="23"/>
        <v>8.3751845148781605</v>
      </c>
      <c r="N91" s="56">
        <f t="shared" si="24"/>
        <v>-12.142649343140741</v>
      </c>
      <c r="O91" s="56">
        <f t="shared" si="25"/>
        <v>26.503322674828258</v>
      </c>
      <c r="P91" s="56">
        <f t="shared" si="26"/>
        <v>1.8952005039230606</v>
      </c>
      <c r="Q91" s="56">
        <f t="shared" si="27"/>
        <v>-10.060580002848441</v>
      </c>
      <c r="R91" s="56">
        <f t="shared" si="28"/>
        <v>-14.570478347640281</v>
      </c>
      <c r="S91" s="56">
        <f t="shared" si="29"/>
        <v>-4.2510803010713403</v>
      </c>
      <c r="T91" s="56">
        <f t="shared" si="30"/>
        <v>-2.0866694076241394</v>
      </c>
      <c r="U91" s="56">
        <f t="shared" si="31"/>
        <v>-12.655956317168641</v>
      </c>
      <c r="V91" s="56">
        <f t="shared" si="32"/>
        <v>-14.892980666771221</v>
      </c>
      <c r="W91" s="56"/>
      <c r="X91" s="56">
        <v>986.46508354753405</v>
      </c>
      <c r="Y91" s="56">
        <v>1004.1810239113</v>
      </c>
      <c r="Z91" s="56">
        <v>999.10553105069596</v>
      </c>
      <c r="AA91" s="56">
        <v>1013.91288889007</v>
      </c>
      <c r="AB91" s="56">
        <v>1008.1178499745999</v>
      </c>
      <c r="AC91" s="56">
        <v>1054.85891905126</v>
      </c>
      <c r="AD91" s="56">
        <v>989.62222679943204</v>
      </c>
      <c r="AE91" s="56">
        <v>988.17778172154306</v>
      </c>
      <c r="AF91" s="56">
        <v>1050.6862079710199</v>
      </c>
      <c r="AG91" s="56">
        <v>992.69856872292496</v>
      </c>
      <c r="AH91" s="56">
        <f t="shared" si="33"/>
        <v>1011.1068827375767</v>
      </c>
      <c r="AI91" s="56">
        <f t="shared" si="34"/>
        <v>-24.641799190042661</v>
      </c>
      <c r="AJ91" s="56">
        <f t="shared" si="35"/>
        <v>-6.9258588262766807</v>
      </c>
      <c r="AK91" s="56">
        <f t="shared" si="36"/>
        <v>-12.001351686880753</v>
      </c>
      <c r="AL91" s="56">
        <f t="shared" si="37"/>
        <v>2.8060061524932962</v>
      </c>
      <c r="AM91" s="56">
        <f t="shared" si="38"/>
        <v>-2.9890327629767626</v>
      </c>
      <c r="AN91" s="56">
        <f t="shared" si="39"/>
        <v>43.752036313683334</v>
      </c>
      <c r="AO91" s="56">
        <f t="shared" si="40"/>
        <v>-21.48465593814467</v>
      </c>
      <c r="AP91" s="56">
        <f t="shared" si="41"/>
        <v>-22.929101016033655</v>
      </c>
      <c r="AQ91" s="56">
        <f t="shared" si="42"/>
        <v>39.579325233443228</v>
      </c>
      <c r="AR91" s="56">
        <f t="shared" si="43"/>
        <v>-18.408314014651751</v>
      </c>
    </row>
    <row r="92" spans="1:44" x14ac:dyDescent="0.3">
      <c r="A92" s="96">
        <v>0.90909090909090895</v>
      </c>
      <c r="B92" s="56">
        <v>9.4197525351011997</v>
      </c>
      <c r="C92" s="56">
        <v>7.2549672353613701</v>
      </c>
      <c r="D92" s="56">
        <v>38.260770945152402</v>
      </c>
      <c r="E92" s="56">
        <v>52.557223918014103</v>
      </c>
      <c r="F92" s="56">
        <v>20.567885644699299</v>
      </c>
      <c r="G92" s="56">
        <v>11.184402588843501</v>
      </c>
      <c r="H92" s="56">
        <v>31.8739709947248</v>
      </c>
      <c r="I92" s="56">
        <v>48.080985986905702</v>
      </c>
      <c r="J92" s="56">
        <v>9.3189145506593594</v>
      </c>
      <c r="K92" s="56">
        <v>38.0155737354618</v>
      </c>
      <c r="L92" s="56">
        <f t="shared" si="22"/>
        <v>23.207500477861981</v>
      </c>
      <c r="M92" s="56">
        <f t="shared" si="23"/>
        <v>-13.787747942760781</v>
      </c>
      <c r="N92" s="56">
        <f t="shared" si="24"/>
        <v>-15.952533242500611</v>
      </c>
      <c r="O92" s="56">
        <f t="shared" si="25"/>
        <v>15.053270467290421</v>
      </c>
      <c r="P92" s="56">
        <f t="shared" si="26"/>
        <v>29.349723440152122</v>
      </c>
      <c r="Q92" s="56">
        <f t="shared" si="27"/>
        <v>-2.6396148331626819</v>
      </c>
      <c r="R92" s="56">
        <f t="shared" si="28"/>
        <v>-12.02309788901848</v>
      </c>
      <c r="S92" s="56">
        <f t="shared" si="29"/>
        <v>8.6664705168628196</v>
      </c>
      <c r="T92" s="56">
        <f t="shared" si="30"/>
        <v>24.873485509043721</v>
      </c>
      <c r="U92" s="56">
        <f t="shared" si="31"/>
        <v>-13.888585927202621</v>
      </c>
      <c r="V92" s="56">
        <f t="shared" si="32"/>
        <v>14.808073257599819</v>
      </c>
      <c r="W92" s="56"/>
      <c r="X92" s="56">
        <v>1013.46193938027</v>
      </c>
      <c r="Y92" s="56">
        <v>998.76051463648798</v>
      </c>
      <c r="Z92" s="56">
        <v>998.44491082321701</v>
      </c>
      <c r="AA92" s="56">
        <v>1032.13730097506</v>
      </c>
      <c r="AB92" s="56">
        <v>1019.99532359508</v>
      </c>
      <c r="AC92" s="56">
        <v>1063.14539606825</v>
      </c>
      <c r="AD92" s="56">
        <v>1026.4582491247099</v>
      </c>
      <c r="AE92" s="56">
        <v>1001.63832143403</v>
      </c>
      <c r="AF92" s="56">
        <v>1051.21744164253</v>
      </c>
      <c r="AG92" s="56">
        <v>998.06837875578697</v>
      </c>
      <c r="AH92" s="56">
        <f t="shared" si="33"/>
        <v>1020.9908975797275</v>
      </c>
      <c r="AI92" s="56">
        <f t="shared" si="34"/>
        <v>-7.5289581994575201</v>
      </c>
      <c r="AJ92" s="56">
        <f t="shared" si="35"/>
        <v>-22.230382943239533</v>
      </c>
      <c r="AK92" s="56">
        <f t="shared" si="36"/>
        <v>-22.545986756510501</v>
      </c>
      <c r="AL92" s="56">
        <f t="shared" si="37"/>
        <v>11.146403395332527</v>
      </c>
      <c r="AM92" s="56">
        <f t="shared" si="38"/>
        <v>-0.99557398464753533</v>
      </c>
      <c r="AN92" s="56">
        <f t="shared" si="39"/>
        <v>42.154498488522449</v>
      </c>
      <c r="AO92" s="56">
        <f t="shared" si="40"/>
        <v>5.4673515449824208</v>
      </c>
      <c r="AP92" s="56">
        <f t="shared" si="41"/>
        <v>-19.352576145697526</v>
      </c>
      <c r="AQ92" s="56">
        <f t="shared" si="42"/>
        <v>30.226544062802532</v>
      </c>
      <c r="AR92" s="56">
        <f t="shared" si="43"/>
        <v>-22.92251882394055</v>
      </c>
    </row>
    <row r="93" spans="1:44" x14ac:dyDescent="0.3">
      <c r="A93" s="96">
        <v>0.919191919191919</v>
      </c>
      <c r="B93" s="56">
        <v>11.3127842032776</v>
      </c>
      <c r="C93" s="56">
        <v>8.1709008659853293</v>
      </c>
      <c r="D93" s="56">
        <v>25.978217194519299</v>
      </c>
      <c r="E93" s="56">
        <v>45.071910963816102</v>
      </c>
      <c r="F93" s="56">
        <v>9.4825184116348904</v>
      </c>
      <c r="G93" s="56">
        <v>18.6771748173195</v>
      </c>
      <c r="H93" s="56">
        <v>40.721552193130201</v>
      </c>
      <c r="I93" s="56">
        <v>34.867440659545402</v>
      </c>
      <c r="J93" s="56">
        <v>10.595067549482801</v>
      </c>
      <c r="K93" s="56">
        <v>36.497900593910998</v>
      </c>
      <c r="L93" s="56">
        <f t="shared" si="22"/>
        <v>19.78225107609212</v>
      </c>
      <c r="M93" s="56">
        <f t="shared" si="23"/>
        <v>-8.4694668728145199</v>
      </c>
      <c r="N93" s="56">
        <f t="shared" si="24"/>
        <v>-11.61135021010679</v>
      </c>
      <c r="O93" s="56">
        <f t="shared" si="25"/>
        <v>6.1959661184271795</v>
      </c>
      <c r="P93" s="56">
        <f t="shared" si="26"/>
        <v>25.289659887723982</v>
      </c>
      <c r="Q93" s="56">
        <f t="shared" si="27"/>
        <v>-10.299732664457229</v>
      </c>
      <c r="R93" s="56">
        <f t="shared" si="28"/>
        <v>-1.1050762587726197</v>
      </c>
      <c r="S93" s="56">
        <f t="shared" si="29"/>
        <v>20.939301117038081</v>
      </c>
      <c r="T93" s="56">
        <f t="shared" si="30"/>
        <v>15.085189583453282</v>
      </c>
      <c r="U93" s="56">
        <f t="shared" si="31"/>
        <v>-9.1871835266093189</v>
      </c>
      <c r="V93" s="56">
        <f t="shared" si="32"/>
        <v>16.715649517818878</v>
      </c>
      <c r="W93" s="56"/>
      <c r="X93" s="56">
        <v>1031.0208417062399</v>
      </c>
      <c r="Y93" s="56">
        <v>992.40665547023002</v>
      </c>
      <c r="Z93" s="56">
        <v>1002.02678676614</v>
      </c>
      <c r="AA93" s="56">
        <v>1000.36103511485</v>
      </c>
      <c r="AB93" s="56">
        <v>1024.42757590927</v>
      </c>
      <c r="AC93" s="56">
        <v>1055.8465104413599</v>
      </c>
      <c r="AD93" s="56">
        <v>1041.2064514967101</v>
      </c>
      <c r="AE93" s="56">
        <v>998.81987420652501</v>
      </c>
      <c r="AF93" s="56">
        <v>1043.38493354756</v>
      </c>
      <c r="AG93" s="56">
        <v>1023.51315024083</v>
      </c>
      <c r="AH93" s="56">
        <f t="shared" si="33"/>
        <v>1017.681567568015</v>
      </c>
      <c r="AI93" s="56">
        <f t="shared" si="34"/>
        <v>13.339274138224937</v>
      </c>
      <c r="AJ93" s="56">
        <f t="shared" si="35"/>
        <v>-25.274912097784977</v>
      </c>
      <c r="AK93" s="56">
        <f t="shared" si="36"/>
        <v>-15.654780801874949</v>
      </c>
      <c r="AL93" s="56">
        <f t="shared" si="37"/>
        <v>-17.320532453165015</v>
      </c>
      <c r="AM93" s="56">
        <f t="shared" si="38"/>
        <v>6.746008341254992</v>
      </c>
      <c r="AN93" s="56">
        <f t="shared" si="39"/>
        <v>38.164942873344899</v>
      </c>
      <c r="AO93" s="56">
        <f t="shared" si="40"/>
        <v>23.52488392869509</v>
      </c>
      <c r="AP93" s="56">
        <f t="shared" si="41"/>
        <v>-18.861693361489984</v>
      </c>
      <c r="AQ93" s="56">
        <f t="shared" si="42"/>
        <v>25.703365979544969</v>
      </c>
      <c r="AR93" s="56">
        <f t="shared" si="43"/>
        <v>5.8315826728149887</v>
      </c>
    </row>
    <row r="94" spans="1:44" x14ac:dyDescent="0.3">
      <c r="A94" s="96">
        <v>0.92929292929292895</v>
      </c>
      <c r="B94" s="56">
        <v>9.7338416299033792</v>
      </c>
      <c r="C94" s="56">
        <v>12.158090113895501</v>
      </c>
      <c r="D94" s="56">
        <v>18.863196573917001</v>
      </c>
      <c r="E94" s="56">
        <v>31.965758611473099</v>
      </c>
      <c r="F94" s="56">
        <v>7.5814272542272896</v>
      </c>
      <c r="G94" s="56">
        <v>13.761380877354201</v>
      </c>
      <c r="H94" s="56">
        <v>31.7446216099164</v>
      </c>
      <c r="I94" s="56">
        <v>13.6820793347287</v>
      </c>
      <c r="J94" s="56">
        <v>8.3890027567437198</v>
      </c>
      <c r="K94" s="56">
        <v>32.010269539108201</v>
      </c>
      <c r="L94" s="56">
        <f t="shared" si="22"/>
        <v>15.677282510128412</v>
      </c>
      <c r="M94" s="56">
        <f t="shared" si="23"/>
        <v>-5.9434408802250331</v>
      </c>
      <c r="N94" s="56">
        <f t="shared" si="24"/>
        <v>-3.5191923962329117</v>
      </c>
      <c r="O94" s="56">
        <f t="shared" si="25"/>
        <v>3.185914063788589</v>
      </c>
      <c r="P94" s="56">
        <f t="shared" si="26"/>
        <v>16.288476101344685</v>
      </c>
      <c r="Q94" s="56">
        <f t="shared" si="27"/>
        <v>-8.0958552559011228</v>
      </c>
      <c r="R94" s="56">
        <f t="shared" si="28"/>
        <v>-1.9159016327742115</v>
      </c>
      <c r="S94" s="56">
        <f t="shared" si="29"/>
        <v>16.067339099787986</v>
      </c>
      <c r="T94" s="56">
        <f t="shared" si="30"/>
        <v>-1.9952031753997126</v>
      </c>
      <c r="U94" s="56">
        <f t="shared" si="31"/>
        <v>-7.2882797533846926</v>
      </c>
      <c r="V94" s="56">
        <f t="shared" si="32"/>
        <v>16.332987028979787</v>
      </c>
      <c r="W94" s="56"/>
      <c r="X94" s="56">
        <v>1070.5101983193599</v>
      </c>
      <c r="Y94" s="56">
        <v>988.81318937482797</v>
      </c>
      <c r="Z94" s="56">
        <v>1015.4120271309</v>
      </c>
      <c r="AA94" s="56">
        <v>1023.31327219565</v>
      </c>
      <c r="AB94" s="56">
        <v>1048.1442277619501</v>
      </c>
      <c r="AC94" s="56">
        <v>1036.8366168873399</v>
      </c>
      <c r="AD94" s="56">
        <v>993.77472334005597</v>
      </c>
      <c r="AE94" s="56">
        <v>1001.46926062215</v>
      </c>
      <c r="AF94" s="56">
        <v>1048.3964045468699</v>
      </c>
      <c r="AG94" s="56">
        <v>987.634674570009</v>
      </c>
      <c r="AH94" s="56">
        <f t="shared" si="33"/>
        <v>1030.5049219450045</v>
      </c>
      <c r="AI94" s="56">
        <f t="shared" si="34"/>
        <v>40.00527637435539</v>
      </c>
      <c r="AJ94" s="56">
        <f t="shared" si="35"/>
        <v>-41.691732570176555</v>
      </c>
      <c r="AK94" s="56">
        <f t="shared" si="36"/>
        <v>-15.092894814104511</v>
      </c>
      <c r="AL94" s="56">
        <f t="shared" si="37"/>
        <v>-7.1916497493544966</v>
      </c>
      <c r="AM94" s="56">
        <f t="shared" si="38"/>
        <v>17.63930581694558</v>
      </c>
      <c r="AN94" s="56">
        <f t="shared" si="39"/>
        <v>6.331694942335389</v>
      </c>
      <c r="AO94" s="56">
        <f t="shared" si="40"/>
        <v>-36.730198604948555</v>
      </c>
      <c r="AP94" s="56">
        <f t="shared" si="41"/>
        <v>-29.03566132285448</v>
      </c>
      <c r="AQ94" s="56">
        <f t="shared" si="42"/>
        <v>17.891482601865391</v>
      </c>
      <c r="AR94" s="56">
        <f t="shared" si="43"/>
        <v>-42.870247374995529</v>
      </c>
    </row>
    <row r="95" spans="1:44" x14ac:dyDescent="0.3">
      <c r="A95" s="96">
        <v>0.939393939393939</v>
      </c>
      <c r="B95" s="56">
        <v>24.1632198382155</v>
      </c>
      <c r="C95" s="56">
        <v>10.6618341787559</v>
      </c>
      <c r="D95" s="56">
        <v>17.294927072804398</v>
      </c>
      <c r="E95" s="56">
        <v>12.6410442634056</v>
      </c>
      <c r="F95" s="56">
        <v>8.6794993425166407</v>
      </c>
      <c r="G95" s="56">
        <v>12.791592873065699</v>
      </c>
      <c r="H95" s="56">
        <v>26.672346558614599</v>
      </c>
      <c r="I95" s="56">
        <v>14.8230872466062</v>
      </c>
      <c r="J95" s="56">
        <v>17.287780445750801</v>
      </c>
      <c r="K95" s="56">
        <v>34.954172247389799</v>
      </c>
      <c r="L95" s="56">
        <f t="shared" si="22"/>
        <v>14.372019594793954</v>
      </c>
      <c r="M95" s="56">
        <f t="shared" si="23"/>
        <v>9.7912002434215459</v>
      </c>
      <c r="N95" s="56">
        <f t="shared" si="24"/>
        <v>-3.7101854160380547</v>
      </c>
      <c r="O95" s="56">
        <f t="shared" si="25"/>
        <v>2.922907478010444</v>
      </c>
      <c r="P95" s="56">
        <f t="shared" si="26"/>
        <v>-1.730975331388354</v>
      </c>
      <c r="Q95" s="56">
        <f t="shared" si="27"/>
        <v>-5.6925202522773137</v>
      </c>
      <c r="R95" s="56">
        <f t="shared" si="28"/>
        <v>-1.580426721728255</v>
      </c>
      <c r="S95" s="56">
        <f t="shared" si="29"/>
        <v>12.300326963820645</v>
      </c>
      <c r="T95" s="56">
        <f t="shared" si="30"/>
        <v>0.45106765181224517</v>
      </c>
      <c r="U95" s="56">
        <f t="shared" si="31"/>
        <v>2.9157608509568469</v>
      </c>
      <c r="V95" s="56">
        <f t="shared" si="32"/>
        <v>20.582152652595845</v>
      </c>
      <c r="W95" s="56"/>
      <c r="X95" s="56">
        <v>1086.89783088584</v>
      </c>
      <c r="Y95" s="56">
        <v>994.23069439713902</v>
      </c>
      <c r="Z95" s="56">
        <v>1049.6576849502001</v>
      </c>
      <c r="AA95" s="56">
        <v>1032.91993063622</v>
      </c>
      <c r="AB95" s="56">
        <v>1065.45493183135</v>
      </c>
      <c r="AC95" s="56">
        <v>1026.0829545413701</v>
      </c>
      <c r="AD95" s="56">
        <v>992.77933916237896</v>
      </c>
      <c r="AE95" s="56">
        <v>1012.72179267299</v>
      </c>
      <c r="AF95" s="56">
        <v>1018.6880213051101</v>
      </c>
      <c r="AG95" s="56">
        <v>990.44656828250504</v>
      </c>
      <c r="AH95" s="56">
        <f t="shared" si="33"/>
        <v>1042.5406712070198</v>
      </c>
      <c r="AI95" s="56">
        <f t="shared" si="34"/>
        <v>44.357159678820153</v>
      </c>
      <c r="AJ95" s="56">
        <f t="shared" si="35"/>
        <v>-48.309976809880823</v>
      </c>
      <c r="AK95" s="56">
        <f t="shared" si="36"/>
        <v>7.1170137431802232</v>
      </c>
      <c r="AL95" s="56">
        <f t="shared" si="37"/>
        <v>-9.6207405707998532</v>
      </c>
      <c r="AM95" s="56">
        <f t="shared" si="38"/>
        <v>22.914260624330154</v>
      </c>
      <c r="AN95" s="56">
        <f t="shared" si="39"/>
        <v>-16.457716665649741</v>
      </c>
      <c r="AO95" s="56">
        <f t="shared" si="40"/>
        <v>-49.761332044640881</v>
      </c>
      <c r="AP95" s="56">
        <f t="shared" si="41"/>
        <v>-29.818878534029864</v>
      </c>
      <c r="AQ95" s="56">
        <f t="shared" si="42"/>
        <v>-23.852649901909786</v>
      </c>
      <c r="AR95" s="56">
        <f t="shared" si="43"/>
        <v>-52.0941029245148</v>
      </c>
    </row>
    <row r="96" spans="1:44" x14ac:dyDescent="0.3">
      <c r="A96" s="96">
        <v>0.94949494949494995</v>
      </c>
      <c r="B96" s="56">
        <v>21.785844998622899</v>
      </c>
      <c r="C96" s="56">
        <v>7.8728485854518002</v>
      </c>
      <c r="D96" s="56">
        <v>11.638124067603799</v>
      </c>
      <c r="E96" s="56">
        <v>27.341834247814401</v>
      </c>
      <c r="F96" s="56">
        <v>10.3448154072469</v>
      </c>
      <c r="G96" s="56">
        <v>19.0567544699439</v>
      </c>
      <c r="H96" s="56">
        <v>17.4869194323818</v>
      </c>
      <c r="I96" s="56">
        <v>12.192282784462799</v>
      </c>
      <c r="J96" s="56">
        <v>43.411300723876899</v>
      </c>
      <c r="K96" s="56">
        <v>16.8922063952621</v>
      </c>
      <c r="L96" s="56">
        <f t="shared" si="22"/>
        <v>16.340036962780616</v>
      </c>
      <c r="M96" s="56">
        <f t="shared" si="23"/>
        <v>5.4458080358422833</v>
      </c>
      <c r="N96" s="56">
        <f t="shared" si="24"/>
        <v>-8.4671883773288155</v>
      </c>
      <c r="O96" s="56">
        <f t="shared" si="25"/>
        <v>-4.7019128951768163</v>
      </c>
      <c r="P96" s="56">
        <f t="shared" si="26"/>
        <v>11.001797285033785</v>
      </c>
      <c r="Q96" s="56">
        <f t="shared" si="27"/>
        <v>-5.9952215555337158</v>
      </c>
      <c r="R96" s="56">
        <f t="shared" si="28"/>
        <v>2.7167175071632848</v>
      </c>
      <c r="S96" s="56">
        <f t="shared" si="29"/>
        <v>1.1468824696011843</v>
      </c>
      <c r="T96" s="56">
        <f t="shared" si="30"/>
        <v>-4.1477541783178165</v>
      </c>
      <c r="U96" s="56">
        <f t="shared" si="31"/>
        <v>27.071263761096283</v>
      </c>
      <c r="V96" s="56">
        <f t="shared" si="32"/>
        <v>0.55216943248148453</v>
      </c>
      <c r="W96" s="56"/>
      <c r="X96" s="56">
        <v>1101.02557327616</v>
      </c>
      <c r="Y96" s="56">
        <v>992.06341675586998</v>
      </c>
      <c r="Z96" s="56">
        <v>1080.1252619827601</v>
      </c>
      <c r="AA96" s="56">
        <v>1068.90578680671</v>
      </c>
      <c r="AB96" s="56">
        <v>1073.2627498127499</v>
      </c>
      <c r="AC96" s="56">
        <v>1014.2633650827501</v>
      </c>
      <c r="AD96" s="56">
        <v>1033.12219954952</v>
      </c>
      <c r="AE96" s="56">
        <v>1021.77312072888</v>
      </c>
      <c r="AF96" s="56">
        <v>980.64614097662695</v>
      </c>
      <c r="AG96" s="56">
        <v>982.89742778074503</v>
      </c>
      <c r="AH96" s="56">
        <f t="shared" si="33"/>
        <v>1054.9410256194999</v>
      </c>
      <c r="AI96" s="56">
        <f t="shared" si="34"/>
        <v>46.084547656660106</v>
      </c>
      <c r="AJ96" s="56">
        <f t="shared" si="35"/>
        <v>-62.877608863629916</v>
      </c>
      <c r="AK96" s="56">
        <f t="shared" si="36"/>
        <v>25.184236363260197</v>
      </c>
      <c r="AL96" s="56">
        <f t="shared" si="37"/>
        <v>13.964761187210115</v>
      </c>
      <c r="AM96" s="56">
        <f t="shared" si="38"/>
        <v>18.32172419325002</v>
      </c>
      <c r="AN96" s="56">
        <f t="shared" si="39"/>
        <v>-40.677660536749841</v>
      </c>
      <c r="AO96" s="56">
        <f t="shared" si="40"/>
        <v>-21.818826069979878</v>
      </c>
      <c r="AP96" s="56">
        <f t="shared" si="41"/>
        <v>-33.167904890619866</v>
      </c>
      <c r="AQ96" s="56">
        <f t="shared" si="42"/>
        <v>-74.294884642872944</v>
      </c>
      <c r="AR96" s="56">
        <f t="shared" si="43"/>
        <v>-72.043597838754863</v>
      </c>
    </row>
    <row r="97" spans="1:44" x14ac:dyDescent="0.3">
      <c r="A97" s="96">
        <v>0.95959595959596</v>
      </c>
      <c r="B97" s="56">
        <v>17.4202721769474</v>
      </c>
      <c r="C97" s="56">
        <v>26.241197989985402</v>
      </c>
      <c r="D97" s="56">
        <v>13.8111431474388</v>
      </c>
      <c r="E97" s="56">
        <v>15.703418051546601</v>
      </c>
      <c r="F97" s="56">
        <v>11.911155658196799</v>
      </c>
      <c r="G97" s="56">
        <v>14.454288062940099</v>
      </c>
      <c r="H97" s="56">
        <v>11.0815252888549</v>
      </c>
      <c r="I97" s="56">
        <v>11.2032834204245</v>
      </c>
      <c r="J97" s="56">
        <v>37.142079542900703</v>
      </c>
      <c r="K97" s="56">
        <v>13.0688278302623</v>
      </c>
      <c r="L97" s="56">
        <f t="shared" si="22"/>
        <v>16.590245847842517</v>
      </c>
      <c r="M97" s="56">
        <f t="shared" si="23"/>
        <v>0.83002632910488217</v>
      </c>
      <c r="N97" s="56">
        <f t="shared" si="24"/>
        <v>9.6509521421428843</v>
      </c>
      <c r="O97" s="56">
        <f t="shared" si="25"/>
        <v>-2.7791027004037172</v>
      </c>
      <c r="P97" s="56">
        <f t="shared" si="26"/>
        <v>-0.88682779629591657</v>
      </c>
      <c r="Q97" s="56">
        <f t="shared" si="27"/>
        <v>-4.6790901896457182</v>
      </c>
      <c r="R97" s="56">
        <f t="shared" si="28"/>
        <v>-2.1359577849024181</v>
      </c>
      <c r="S97" s="56">
        <f t="shared" si="29"/>
        <v>-5.5087205589876174</v>
      </c>
      <c r="T97" s="56">
        <f t="shared" si="30"/>
        <v>-5.3869624274180179</v>
      </c>
      <c r="U97" s="56">
        <f t="shared" si="31"/>
        <v>20.551833695058185</v>
      </c>
      <c r="V97" s="56">
        <f t="shared" si="32"/>
        <v>-3.521418017580217</v>
      </c>
      <c r="W97" s="56"/>
      <c r="X97" s="56">
        <v>1098.4504662895399</v>
      </c>
      <c r="Y97" s="56">
        <v>1015.52354018451</v>
      </c>
      <c r="Z97" s="56">
        <v>1135.8678439487401</v>
      </c>
      <c r="AA97" s="56">
        <v>1111.1209629899599</v>
      </c>
      <c r="AB97" s="56">
        <v>1096.1060558955801</v>
      </c>
      <c r="AC97" s="56">
        <v>1023.26708231828</v>
      </c>
      <c r="AD97" s="56">
        <v>1021.69907249166</v>
      </c>
      <c r="AE97" s="56">
        <v>1049.50763434333</v>
      </c>
      <c r="AF97" s="56">
        <v>1054.1503521991699</v>
      </c>
      <c r="AG97" s="56">
        <v>1010.8783727200901</v>
      </c>
      <c r="AH97" s="56">
        <f t="shared" si="33"/>
        <v>1080.0559919377683</v>
      </c>
      <c r="AI97" s="56">
        <f t="shared" si="34"/>
        <v>18.394474351771578</v>
      </c>
      <c r="AJ97" s="56">
        <f t="shared" si="35"/>
        <v>-64.532451753258329</v>
      </c>
      <c r="AK97" s="56">
        <f t="shared" si="36"/>
        <v>55.811852010971734</v>
      </c>
      <c r="AL97" s="56">
        <f t="shared" si="37"/>
        <v>31.064971052191595</v>
      </c>
      <c r="AM97" s="56">
        <f t="shared" si="38"/>
        <v>16.050063957811744</v>
      </c>
      <c r="AN97" s="56">
        <f t="shared" si="39"/>
        <v>-56.788909619488322</v>
      </c>
      <c r="AO97" s="56">
        <f t="shared" si="40"/>
        <v>-58.35691944610835</v>
      </c>
      <c r="AP97" s="56">
        <f t="shared" si="41"/>
        <v>-30.548357594438357</v>
      </c>
      <c r="AQ97" s="56">
        <f t="shared" si="42"/>
        <v>-25.905639738598438</v>
      </c>
      <c r="AR97" s="56">
        <f t="shared" si="43"/>
        <v>-69.177619217678284</v>
      </c>
    </row>
    <row r="98" spans="1:44" x14ac:dyDescent="0.3">
      <c r="A98" s="96">
        <v>0.96969696969696995</v>
      </c>
      <c r="B98" s="56">
        <v>9.8230814477597406</v>
      </c>
      <c r="C98" s="56">
        <v>45.267011217868699</v>
      </c>
      <c r="D98" s="56">
        <v>12.2151109155469</v>
      </c>
      <c r="E98" s="56">
        <v>12.879152574040999</v>
      </c>
      <c r="F98" s="56">
        <v>9.8431992462070994</v>
      </c>
      <c r="G98" s="56">
        <v>11.405077536287999</v>
      </c>
      <c r="H98" s="56">
        <v>10.1145694235669</v>
      </c>
      <c r="I98" s="56">
        <v>15.7540780877278</v>
      </c>
      <c r="J98" s="56">
        <v>15.7926884832791</v>
      </c>
      <c r="K98" s="56">
        <v>0.72719430722214395</v>
      </c>
      <c r="L98" s="56">
        <f t="shared" si="22"/>
        <v>16.905438822951904</v>
      </c>
      <c r="M98" s="56">
        <f t="shared" si="23"/>
        <v>-7.0823573751921636</v>
      </c>
      <c r="N98" s="56">
        <f t="shared" si="24"/>
        <v>28.361572394916795</v>
      </c>
      <c r="O98" s="56">
        <f t="shared" si="25"/>
        <v>-4.6903279074050044</v>
      </c>
      <c r="P98" s="56">
        <f t="shared" si="26"/>
        <v>-4.026286248910905</v>
      </c>
      <c r="Q98" s="56">
        <f t="shared" si="27"/>
        <v>-7.0622395767448047</v>
      </c>
      <c r="R98" s="56">
        <f t="shared" si="28"/>
        <v>-5.5003612866639049</v>
      </c>
      <c r="S98" s="56">
        <f t="shared" si="29"/>
        <v>-6.790869399385004</v>
      </c>
      <c r="T98" s="56">
        <f t="shared" si="30"/>
        <v>-1.1513607352241042</v>
      </c>
      <c r="U98" s="56">
        <f t="shared" si="31"/>
        <v>-1.1127503396728038</v>
      </c>
      <c r="V98" s="56">
        <f t="shared" si="32"/>
        <v>-16.178244515729759</v>
      </c>
      <c r="W98" s="56"/>
      <c r="X98" s="56">
        <v>1084.57167394726</v>
      </c>
      <c r="Y98" s="56">
        <v>1019.29393273705</v>
      </c>
      <c r="Z98" s="56">
        <v>1160.7101507004199</v>
      </c>
      <c r="AA98" s="56">
        <v>1141.2559991769101</v>
      </c>
      <c r="AB98" s="56">
        <v>1124.09934314668</v>
      </c>
      <c r="AC98" s="56">
        <v>1031.1982166043199</v>
      </c>
      <c r="AD98" s="56">
        <v>1037.04302537424</v>
      </c>
      <c r="AE98" s="56">
        <v>1071.42707359061</v>
      </c>
      <c r="AF98" s="56">
        <v>1013.16553919706</v>
      </c>
      <c r="AG98" s="56">
        <v>1027.8600542950201</v>
      </c>
      <c r="AH98" s="56">
        <f t="shared" si="33"/>
        <v>1093.5215527187731</v>
      </c>
      <c r="AI98" s="56">
        <f t="shared" si="34"/>
        <v>-8.949878771513113</v>
      </c>
      <c r="AJ98" s="56">
        <f t="shared" si="35"/>
        <v>-74.227619981723137</v>
      </c>
      <c r="AK98" s="56">
        <f t="shared" si="36"/>
        <v>67.188597981646808</v>
      </c>
      <c r="AL98" s="56">
        <f t="shared" si="37"/>
        <v>47.734446458136972</v>
      </c>
      <c r="AM98" s="56">
        <f t="shared" si="38"/>
        <v>30.577790427906848</v>
      </c>
      <c r="AN98" s="56">
        <f t="shared" si="39"/>
        <v>-62.323336114453241</v>
      </c>
      <c r="AO98" s="56">
        <f t="shared" si="40"/>
        <v>-56.478527344533177</v>
      </c>
      <c r="AP98" s="56">
        <f t="shared" si="41"/>
        <v>-22.09447912816313</v>
      </c>
      <c r="AQ98" s="56">
        <f t="shared" si="42"/>
        <v>-80.35601352171318</v>
      </c>
      <c r="AR98" s="56">
        <f t="shared" si="43"/>
        <v>-65.661498423753073</v>
      </c>
    </row>
    <row r="99" spans="1:44" x14ac:dyDescent="0.3">
      <c r="A99" s="96">
        <v>0.97979797979798</v>
      </c>
      <c r="B99" s="56">
        <v>10.355952022838601</v>
      </c>
      <c r="C99" s="56">
        <v>14.723638938539001</v>
      </c>
      <c r="D99" s="56">
        <v>16.683495618300299</v>
      </c>
      <c r="E99" s="56">
        <v>17.151131562680401</v>
      </c>
      <c r="F99" s="56">
        <v>12.9562784097996</v>
      </c>
      <c r="G99" s="56">
        <v>12.985750618410901</v>
      </c>
      <c r="H99" s="56">
        <v>14.3528741057834</v>
      </c>
      <c r="I99" s="56">
        <v>9.7064837449012291</v>
      </c>
      <c r="J99" s="56">
        <v>16.621195283666701</v>
      </c>
      <c r="K99" s="56">
        <v>7.1264436517542498</v>
      </c>
      <c r="L99" s="56">
        <f t="shared" si="22"/>
        <v>14.142707861761467</v>
      </c>
      <c r="M99" s="56">
        <f t="shared" si="23"/>
        <v>-3.7867558389228666</v>
      </c>
      <c r="N99" s="56">
        <f t="shared" si="24"/>
        <v>0.58093107677753331</v>
      </c>
      <c r="O99" s="56">
        <f t="shared" si="25"/>
        <v>2.5407877565388315</v>
      </c>
      <c r="P99" s="56">
        <f t="shared" si="26"/>
        <v>3.0084237009189341</v>
      </c>
      <c r="Q99" s="56">
        <f t="shared" si="27"/>
        <v>-1.1864294519618674</v>
      </c>
      <c r="R99" s="56">
        <f t="shared" si="28"/>
        <v>-1.1569572433505666</v>
      </c>
      <c r="S99" s="56">
        <f t="shared" si="29"/>
        <v>0.21016624402193251</v>
      </c>
      <c r="T99" s="56">
        <f t="shared" si="30"/>
        <v>-4.4362241168602381</v>
      </c>
      <c r="U99" s="56">
        <f t="shared" si="31"/>
        <v>2.4784874219052337</v>
      </c>
      <c r="V99" s="56">
        <f t="shared" si="32"/>
        <v>-7.0162642100072175</v>
      </c>
      <c r="W99" s="56"/>
      <c r="X99" s="56">
        <v>1056.74898003164</v>
      </c>
      <c r="Y99" s="56">
        <v>1023.1832582053499</v>
      </c>
      <c r="Z99" s="56">
        <v>1173.95194129331</v>
      </c>
      <c r="AA99" s="56">
        <v>1159.0541062980999</v>
      </c>
      <c r="AB99" s="56">
        <v>1155.0444676239599</v>
      </c>
      <c r="AC99" s="56">
        <v>1068.5015912628801</v>
      </c>
      <c r="AD99" s="56">
        <v>1032.39396418613</v>
      </c>
      <c r="AE99" s="56">
        <v>1095.71302547302</v>
      </c>
      <c r="AF99" s="56">
        <v>1016.89395037884</v>
      </c>
      <c r="AG99" s="56">
        <v>1031.6042732169401</v>
      </c>
      <c r="AH99" s="56">
        <f t="shared" si="33"/>
        <v>1106.0807241192067</v>
      </c>
      <c r="AI99" s="56">
        <f t="shared" si="34"/>
        <v>-49.331744087566676</v>
      </c>
      <c r="AJ99" s="56">
        <f t="shared" si="35"/>
        <v>-82.897465913856763</v>
      </c>
      <c r="AK99" s="56">
        <f t="shared" si="36"/>
        <v>67.871217174103322</v>
      </c>
      <c r="AL99" s="56">
        <f t="shared" si="37"/>
        <v>52.973382178893189</v>
      </c>
      <c r="AM99" s="56">
        <f t="shared" si="38"/>
        <v>48.963743504753211</v>
      </c>
      <c r="AN99" s="56">
        <f t="shared" si="39"/>
        <v>-37.579132856326623</v>
      </c>
      <c r="AO99" s="56">
        <f t="shared" si="40"/>
        <v>-73.686759933076701</v>
      </c>
      <c r="AP99" s="56">
        <f t="shared" si="41"/>
        <v>-10.367698646186682</v>
      </c>
      <c r="AQ99" s="56">
        <f t="shared" si="42"/>
        <v>-89.186773740366675</v>
      </c>
      <c r="AR99" s="56">
        <f t="shared" si="43"/>
        <v>-74.476450902266606</v>
      </c>
    </row>
    <row r="100" spans="1:44" x14ac:dyDescent="0.3">
      <c r="A100" s="96">
        <v>0.98989898989898994</v>
      </c>
      <c r="B100" s="56">
        <v>5.2740578588930296</v>
      </c>
      <c r="C100" s="56">
        <v>5.6054907043123299</v>
      </c>
      <c r="D100" s="56">
        <v>11.709599675697101</v>
      </c>
      <c r="E100" s="56">
        <v>11.770660799956101</v>
      </c>
      <c r="F100" s="56">
        <v>15.8840819334984</v>
      </c>
      <c r="G100" s="56">
        <v>13.1263636950854</v>
      </c>
      <c r="H100" s="56">
        <v>18.319808399492398</v>
      </c>
      <c r="I100" s="56">
        <v>18.510001699119101</v>
      </c>
      <c r="J100" s="56">
        <v>11.1594321371556</v>
      </c>
      <c r="K100" s="56">
        <v>16.905983980822999</v>
      </c>
      <c r="L100" s="56">
        <f t="shared" si="22"/>
        <v>10.561709111240393</v>
      </c>
      <c r="M100" s="56">
        <f t="shared" si="23"/>
        <v>-5.2876512523473638</v>
      </c>
      <c r="N100" s="56">
        <f t="shared" si="24"/>
        <v>-4.9562184069280635</v>
      </c>
      <c r="O100" s="56">
        <f t="shared" si="25"/>
        <v>1.1478905644567075</v>
      </c>
      <c r="P100" s="56">
        <f t="shared" si="26"/>
        <v>1.2089516887157075</v>
      </c>
      <c r="Q100" s="56">
        <f t="shared" si="27"/>
        <v>5.3223728222580071</v>
      </c>
      <c r="R100" s="56">
        <f t="shared" si="28"/>
        <v>2.564654583845007</v>
      </c>
      <c r="S100" s="56">
        <f t="shared" si="29"/>
        <v>7.758099288252005</v>
      </c>
      <c r="T100" s="56">
        <f t="shared" si="30"/>
        <v>7.9482925878787078</v>
      </c>
      <c r="U100" s="56">
        <f t="shared" si="31"/>
        <v>0.59772302591520621</v>
      </c>
      <c r="V100" s="56">
        <f t="shared" si="32"/>
        <v>6.3442748695826054</v>
      </c>
      <c r="W100" s="56"/>
      <c r="X100" s="56">
        <v>1062.2063783219101</v>
      </c>
      <c r="Y100" s="56">
        <v>1031.32196584384</v>
      </c>
      <c r="Z100" s="56">
        <v>1163.9812676664001</v>
      </c>
      <c r="AA100" s="56">
        <v>1166.75001138527</v>
      </c>
      <c r="AB100" s="56">
        <v>1174.3900918992999</v>
      </c>
      <c r="AC100" s="56">
        <v>1086.35879800167</v>
      </c>
      <c r="AD100" s="56">
        <v>1034.0035069016201</v>
      </c>
      <c r="AE100" s="56">
        <v>1130.65046981878</v>
      </c>
      <c r="AF100" s="56">
        <v>1046.47833789891</v>
      </c>
      <c r="AG100" s="56">
        <v>1054.9471921539</v>
      </c>
      <c r="AH100" s="56">
        <f t="shared" si="33"/>
        <v>1114.1680855197317</v>
      </c>
      <c r="AI100" s="56">
        <f t="shared" si="34"/>
        <v>-51.961707197821625</v>
      </c>
      <c r="AJ100" s="56">
        <f t="shared" si="35"/>
        <v>-82.846119675891714</v>
      </c>
      <c r="AK100" s="56">
        <f t="shared" si="36"/>
        <v>49.813182146668396</v>
      </c>
      <c r="AL100" s="56">
        <f t="shared" si="37"/>
        <v>52.581925865538324</v>
      </c>
      <c r="AM100" s="56">
        <f t="shared" si="38"/>
        <v>60.222006379568256</v>
      </c>
      <c r="AN100" s="56">
        <f t="shared" si="39"/>
        <v>-27.809287518061637</v>
      </c>
      <c r="AO100" s="56">
        <f t="shared" si="40"/>
        <v>-80.164578618111591</v>
      </c>
      <c r="AP100" s="56">
        <f t="shared" si="41"/>
        <v>16.482384299048363</v>
      </c>
      <c r="AQ100" s="56">
        <f t="shared" si="42"/>
        <v>-67.689747620821663</v>
      </c>
      <c r="AR100" s="56">
        <f t="shared" si="43"/>
        <v>-59.220893365831671</v>
      </c>
    </row>
    <row r="101" spans="1:44" x14ac:dyDescent="0.3">
      <c r="A101" s="96">
        <v>1</v>
      </c>
      <c r="B101" s="56">
        <v>5.2740578588930296</v>
      </c>
      <c r="C101" s="56">
        <v>5.6054907043123299</v>
      </c>
      <c r="D101" s="56">
        <v>11.709599675697101</v>
      </c>
      <c r="E101" s="56">
        <v>11.770660799956101</v>
      </c>
      <c r="F101" s="56">
        <v>15.8840819334984</v>
      </c>
      <c r="G101" s="56">
        <v>13.1263636950854</v>
      </c>
      <c r="H101" s="56">
        <v>18.319808399492398</v>
      </c>
      <c r="I101" s="56">
        <v>18.510001699119101</v>
      </c>
      <c r="J101" s="56">
        <v>11.1594321371556</v>
      </c>
      <c r="K101" s="56">
        <v>16.905983980822999</v>
      </c>
      <c r="L101" s="56">
        <f t="shared" si="22"/>
        <v>10.561709111240393</v>
      </c>
      <c r="M101" s="56">
        <f t="shared" si="23"/>
        <v>-5.2876512523473638</v>
      </c>
      <c r="N101" s="56">
        <f t="shared" si="24"/>
        <v>-4.9562184069280635</v>
      </c>
      <c r="O101" s="56">
        <f t="shared" si="25"/>
        <v>1.1478905644567075</v>
      </c>
      <c r="P101" s="56">
        <f t="shared" si="26"/>
        <v>1.2089516887157075</v>
      </c>
      <c r="Q101" s="56">
        <f t="shared" si="27"/>
        <v>5.3223728222580071</v>
      </c>
      <c r="R101" s="56">
        <f t="shared" si="28"/>
        <v>2.564654583845007</v>
      </c>
      <c r="S101" s="56">
        <f t="shared" si="29"/>
        <v>7.758099288252005</v>
      </c>
      <c r="T101" s="56">
        <f t="shared" si="30"/>
        <v>7.9482925878787078</v>
      </c>
      <c r="U101" s="56">
        <f t="shared" si="31"/>
        <v>0.59772302591520621</v>
      </c>
      <c r="V101" s="56">
        <f t="shared" si="32"/>
        <v>6.3442748695826054</v>
      </c>
      <c r="W101" s="56"/>
      <c r="X101" s="56">
        <v>1062.2063783219101</v>
      </c>
      <c r="Y101" s="56">
        <v>1031.32196584384</v>
      </c>
      <c r="Z101" s="56">
        <v>1163.9812676664001</v>
      </c>
      <c r="AA101" s="56">
        <v>1166.75001138527</v>
      </c>
      <c r="AB101" s="56">
        <v>1174.3900918992999</v>
      </c>
      <c r="AC101" s="56">
        <v>1086.35879800167</v>
      </c>
      <c r="AD101" s="56">
        <v>1034.0035069016201</v>
      </c>
      <c r="AE101" s="56">
        <v>1130.65046981878</v>
      </c>
      <c r="AF101" s="56">
        <v>1046.47833789891</v>
      </c>
      <c r="AG101" s="56">
        <v>1054.9471921539</v>
      </c>
      <c r="AH101" s="56">
        <f t="shared" si="33"/>
        <v>1114.1680855197317</v>
      </c>
      <c r="AI101" s="56">
        <f t="shared" si="34"/>
        <v>-51.961707197821625</v>
      </c>
      <c r="AJ101" s="56">
        <f t="shared" si="35"/>
        <v>-82.846119675891714</v>
      </c>
      <c r="AK101" s="56">
        <f t="shared" si="36"/>
        <v>49.813182146668396</v>
      </c>
      <c r="AL101" s="56">
        <f t="shared" si="37"/>
        <v>52.581925865538324</v>
      </c>
      <c r="AM101" s="56">
        <f t="shared" si="38"/>
        <v>60.222006379568256</v>
      </c>
      <c r="AN101" s="56">
        <f t="shared" si="39"/>
        <v>-27.809287518061637</v>
      </c>
      <c r="AO101" s="56">
        <f t="shared" si="40"/>
        <v>-80.164578618111591</v>
      </c>
      <c r="AP101" s="56">
        <f t="shared" si="41"/>
        <v>16.482384299048363</v>
      </c>
      <c r="AQ101" s="56">
        <f t="shared" si="42"/>
        <v>-67.689747620821663</v>
      </c>
      <c r="AR101" s="56">
        <f t="shared" si="43"/>
        <v>-59.220893365831671</v>
      </c>
    </row>
    <row r="102" spans="1:44" x14ac:dyDescent="0.3">
      <c r="A102" s="96">
        <v>1.0009999999999999</v>
      </c>
    </row>
    <row r="103" spans="1:44" x14ac:dyDescent="0.3">
      <c r="G103" s="35" t="s">
        <v>180</v>
      </c>
      <c r="H103" s="35"/>
      <c r="I103" s="35"/>
      <c r="J103" s="35"/>
      <c r="K103" s="35"/>
      <c r="L103" s="58">
        <f>AVERAGE(L2:L101)</f>
        <v>12.319584230464946</v>
      </c>
      <c r="M103" s="56"/>
      <c r="N103" s="56"/>
      <c r="O103" s="56"/>
      <c r="P103" s="56"/>
      <c r="Q103" s="56"/>
      <c r="R103" s="56"/>
      <c r="S103" s="56"/>
      <c r="T103" s="56"/>
      <c r="U103" s="56"/>
      <c r="V103" s="56"/>
      <c r="AD103" s="58"/>
    </row>
    <row r="104" spans="1:44" x14ac:dyDescent="0.3">
      <c r="G104" s="35" t="s">
        <v>181</v>
      </c>
      <c r="H104" s="35"/>
      <c r="I104" s="35"/>
      <c r="J104" s="35"/>
      <c r="K104" s="35"/>
      <c r="L104" s="58">
        <f>STDEV(L2:L101)</f>
        <v>4.4883086139835866</v>
      </c>
      <c r="M104" s="56"/>
      <c r="N104" s="56"/>
      <c r="O104" s="56"/>
      <c r="P104" s="56"/>
      <c r="Q104" s="56"/>
      <c r="R104" s="56"/>
      <c r="S104" s="56"/>
      <c r="T104" s="56"/>
      <c r="U104" s="56"/>
      <c r="V104" s="56"/>
      <c r="AD104" s="58"/>
    </row>
    <row r="105" spans="1:44" x14ac:dyDescent="0.3">
      <c r="G105" s="35" t="s">
        <v>182</v>
      </c>
      <c r="H105" s="35"/>
      <c r="I105" s="35"/>
      <c r="J105" s="35"/>
      <c r="K105" s="35"/>
      <c r="L105" s="58">
        <f>L103-1.96*L104</f>
        <v>3.5224993470571153</v>
      </c>
      <c r="AD105" s="58"/>
    </row>
    <row r="106" spans="1:44" x14ac:dyDescent="0.3">
      <c r="G106" s="35" t="s">
        <v>183</v>
      </c>
      <c r="H106" s="35"/>
      <c r="I106" s="35"/>
      <c r="J106" s="35"/>
      <c r="K106" s="35"/>
      <c r="L106" s="58">
        <f>L103+1.96*L104</f>
        <v>21.116669113872774</v>
      </c>
      <c r="AD106" s="58"/>
    </row>
  </sheetData>
  <pageMargins left="0.7" right="0.7" top="0.75" bottom="0.75" header="0.3" footer="0.3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9B6E7-4AC1-4BC0-AD2A-6B3FFA147F87}">
  <dimension ref="Q3:R40"/>
  <sheetViews>
    <sheetView zoomScale="60" zoomScaleNormal="60" workbookViewId="0">
      <selection activeCell="X32" sqref="X32"/>
    </sheetView>
  </sheetViews>
  <sheetFormatPr defaultRowHeight="14.4" x14ac:dyDescent="0.3"/>
  <sheetData>
    <row r="3" spans="17:18" x14ac:dyDescent="0.3">
      <c r="Q3">
        <v>0.1</v>
      </c>
      <c r="R3">
        <v>-35</v>
      </c>
    </row>
    <row r="4" spans="17:18" x14ac:dyDescent="0.3">
      <c r="Q4">
        <v>0.1</v>
      </c>
      <c r="R4">
        <v>35</v>
      </c>
    </row>
    <row r="5" spans="17:18" x14ac:dyDescent="0.3">
      <c r="Q5">
        <v>0.2</v>
      </c>
      <c r="R5">
        <v>-35</v>
      </c>
    </row>
    <row r="6" spans="17:18" x14ac:dyDescent="0.3">
      <c r="Q6">
        <v>0.2</v>
      </c>
      <c r="R6">
        <v>35</v>
      </c>
    </row>
    <row r="7" spans="17:18" x14ac:dyDescent="0.3">
      <c r="Q7">
        <v>0.3</v>
      </c>
      <c r="R7">
        <v>-35</v>
      </c>
    </row>
    <row r="8" spans="17:18" x14ac:dyDescent="0.3">
      <c r="Q8">
        <v>0.3</v>
      </c>
      <c r="R8">
        <v>35</v>
      </c>
    </row>
    <row r="9" spans="17:18" x14ac:dyDescent="0.3">
      <c r="Q9">
        <v>0.4</v>
      </c>
      <c r="R9">
        <v>-35</v>
      </c>
    </row>
    <row r="10" spans="17:18" x14ac:dyDescent="0.3">
      <c r="Q10">
        <v>0.4</v>
      </c>
      <c r="R10">
        <v>35</v>
      </c>
    </row>
    <row r="11" spans="17:18" x14ac:dyDescent="0.3">
      <c r="Q11">
        <v>0.5</v>
      </c>
      <c r="R11">
        <v>-35</v>
      </c>
    </row>
    <row r="12" spans="17:18" x14ac:dyDescent="0.3">
      <c r="Q12">
        <v>0.5</v>
      </c>
      <c r="R12">
        <v>35</v>
      </c>
    </row>
    <row r="13" spans="17:18" x14ac:dyDescent="0.3">
      <c r="Q13">
        <v>0.6</v>
      </c>
      <c r="R13">
        <v>-35</v>
      </c>
    </row>
    <row r="14" spans="17:18" x14ac:dyDescent="0.3">
      <c r="Q14">
        <v>0.6</v>
      </c>
      <c r="R14">
        <v>35</v>
      </c>
    </row>
    <row r="15" spans="17:18" x14ac:dyDescent="0.3">
      <c r="Q15">
        <v>0.7</v>
      </c>
      <c r="R15">
        <v>-35</v>
      </c>
    </row>
    <row r="16" spans="17:18" x14ac:dyDescent="0.3">
      <c r="Q16">
        <v>0.7</v>
      </c>
      <c r="R16">
        <v>35</v>
      </c>
    </row>
    <row r="17" spans="17:18" x14ac:dyDescent="0.3">
      <c r="Q17">
        <v>0.8</v>
      </c>
      <c r="R17">
        <v>-35</v>
      </c>
    </row>
    <row r="18" spans="17:18" x14ac:dyDescent="0.3">
      <c r="Q18">
        <v>0.8</v>
      </c>
      <c r="R18">
        <v>35</v>
      </c>
    </row>
    <row r="19" spans="17:18" x14ac:dyDescent="0.3">
      <c r="Q19">
        <v>0.9</v>
      </c>
      <c r="R19">
        <v>-35</v>
      </c>
    </row>
    <row r="20" spans="17:18" x14ac:dyDescent="0.3">
      <c r="Q20">
        <v>0.9</v>
      </c>
      <c r="R20">
        <v>35</v>
      </c>
    </row>
    <row r="21" spans="17:18" x14ac:dyDescent="0.3">
      <c r="Q21">
        <v>1</v>
      </c>
    </row>
    <row r="22" spans="17:18" x14ac:dyDescent="0.3">
      <c r="Q22">
        <v>1</v>
      </c>
    </row>
    <row r="23" spans="17:18" x14ac:dyDescent="0.3">
      <c r="Q23">
        <v>0.1</v>
      </c>
      <c r="R23">
        <v>250</v>
      </c>
    </row>
    <row r="24" spans="17:18" x14ac:dyDescent="0.3">
      <c r="Q24">
        <v>0.1</v>
      </c>
      <c r="R24">
        <v>-250</v>
      </c>
    </row>
    <row r="25" spans="17:18" x14ac:dyDescent="0.3">
      <c r="Q25">
        <v>0.2</v>
      </c>
    </row>
    <row r="26" spans="17:18" x14ac:dyDescent="0.3">
      <c r="Q26">
        <v>0.2</v>
      </c>
    </row>
    <row r="27" spans="17:18" x14ac:dyDescent="0.3">
      <c r="Q27">
        <v>0.3</v>
      </c>
    </row>
    <row r="28" spans="17:18" x14ac:dyDescent="0.3">
      <c r="Q28">
        <v>0.3</v>
      </c>
    </row>
    <row r="29" spans="17:18" x14ac:dyDescent="0.3">
      <c r="Q29">
        <v>0.4</v>
      </c>
    </row>
    <row r="30" spans="17:18" x14ac:dyDescent="0.3">
      <c r="Q30">
        <v>0.4</v>
      </c>
    </row>
    <row r="31" spans="17:18" x14ac:dyDescent="0.3">
      <c r="Q31">
        <v>0.5</v>
      </c>
    </row>
    <row r="32" spans="17:18" x14ac:dyDescent="0.3">
      <c r="Q32">
        <v>0.5</v>
      </c>
    </row>
    <row r="33" spans="17:17" x14ac:dyDescent="0.3">
      <c r="Q33">
        <v>0.6</v>
      </c>
    </row>
    <row r="34" spans="17:17" x14ac:dyDescent="0.3">
      <c r="Q34">
        <v>0.6</v>
      </c>
    </row>
    <row r="35" spans="17:17" x14ac:dyDescent="0.3">
      <c r="Q35">
        <v>0.7</v>
      </c>
    </row>
    <row r="36" spans="17:17" x14ac:dyDescent="0.3">
      <c r="Q36">
        <v>0.7</v>
      </c>
    </row>
    <row r="37" spans="17:17" x14ac:dyDescent="0.3">
      <c r="Q37">
        <v>0.8</v>
      </c>
    </row>
    <row r="38" spans="17:17" x14ac:dyDescent="0.3">
      <c r="Q38">
        <v>0.8</v>
      </c>
    </row>
    <row r="39" spans="17:17" x14ac:dyDescent="0.3">
      <c r="Q39">
        <v>0.9</v>
      </c>
    </row>
    <row r="40" spans="17:17" x14ac:dyDescent="0.3">
      <c r="Q40">
        <v>0.9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BE4F2-CFA0-4E6A-AEC3-FB31D8454DF3}">
  <sheetPr codeName="Sheet2"/>
  <dimension ref="A1:T22"/>
  <sheetViews>
    <sheetView zoomScale="80" zoomScaleNormal="80" workbookViewId="0">
      <selection activeCell="G38" sqref="G38"/>
    </sheetView>
  </sheetViews>
  <sheetFormatPr defaultRowHeight="14.4" x14ac:dyDescent="0.3"/>
  <cols>
    <col min="1" max="1" width="16.109375" style="24" bestFit="1" customWidth="1"/>
    <col min="2" max="2" width="8" bestFit="1" customWidth="1"/>
    <col min="3" max="3" width="20.109375" bestFit="1" customWidth="1"/>
    <col min="4" max="4" width="9.88671875" bestFit="1" customWidth="1"/>
    <col min="5" max="5" width="15.109375" customWidth="1"/>
    <col min="6" max="6" width="15.33203125" customWidth="1"/>
    <col min="7" max="7" width="12.6640625" bestFit="1" customWidth="1"/>
    <col min="8" max="8" width="14.88671875" bestFit="1" customWidth="1"/>
    <col min="9" max="9" width="7.33203125" bestFit="1" customWidth="1"/>
    <col min="10" max="10" width="9.109375" bestFit="1" customWidth="1"/>
    <col min="11" max="11" width="9.5546875" bestFit="1" customWidth="1"/>
    <col min="12" max="12" width="10.88671875" bestFit="1" customWidth="1"/>
    <col min="13" max="13" width="11.5546875" bestFit="1" customWidth="1"/>
    <col min="15" max="15" width="15.6640625" bestFit="1" customWidth="1"/>
    <col min="16" max="16" width="7.33203125" customWidth="1"/>
    <col min="17" max="17" width="9.109375" bestFit="1" customWidth="1"/>
    <col min="18" max="18" width="9.5546875" bestFit="1" customWidth="1"/>
    <col min="19" max="19" width="10.88671875" bestFit="1" customWidth="1"/>
    <col min="20" max="20" width="11.6640625" bestFit="1" customWidth="1"/>
  </cols>
  <sheetData>
    <row r="1" spans="1:20" x14ac:dyDescent="0.3">
      <c r="A1" s="54" t="s">
        <v>86</v>
      </c>
      <c r="H1" s="35" t="s">
        <v>87</v>
      </c>
      <c r="O1" s="35" t="s">
        <v>88</v>
      </c>
    </row>
    <row r="2" spans="1:20" ht="16.8" x14ac:dyDescent="0.35">
      <c r="A2" s="34" t="s">
        <v>46</v>
      </c>
      <c r="B2" s="34" t="s">
        <v>47</v>
      </c>
      <c r="C2" s="34" t="s">
        <v>48</v>
      </c>
      <c r="D2" s="34" t="s">
        <v>49</v>
      </c>
      <c r="E2" s="34" t="s">
        <v>66</v>
      </c>
      <c r="F2" s="34" t="s">
        <v>67</v>
      </c>
      <c r="H2" s="34" t="s">
        <v>46</v>
      </c>
      <c r="I2" s="34" t="s">
        <v>47</v>
      </c>
      <c r="J2" s="34" t="s">
        <v>48</v>
      </c>
      <c r="K2" s="34" t="s">
        <v>49</v>
      </c>
      <c r="L2" s="34" t="s">
        <v>66</v>
      </c>
      <c r="M2" s="34" t="s">
        <v>67</v>
      </c>
      <c r="O2" s="34" t="s">
        <v>46</v>
      </c>
      <c r="P2" s="34" t="s">
        <v>47</v>
      </c>
      <c r="Q2" s="34" t="s">
        <v>48</v>
      </c>
      <c r="R2" s="34" t="s">
        <v>49</v>
      </c>
      <c r="S2" s="34" t="s">
        <v>66</v>
      </c>
      <c r="T2" s="34" t="s">
        <v>67</v>
      </c>
    </row>
    <row r="3" spans="1:20" x14ac:dyDescent="0.3">
      <c r="A3" s="31">
        <v>8.41</v>
      </c>
      <c r="B3" s="55">
        <v>34.313000000000102</v>
      </c>
      <c r="C3" s="31">
        <f>_xlfn.RANK.AVG(A3,$A$3:$B$12,1)</f>
        <v>2</v>
      </c>
      <c r="D3" s="31">
        <f>_xlfn.RANK.AVG(B3,$A$3:$B$12,1)</f>
        <v>16</v>
      </c>
      <c r="E3" s="31">
        <f t="shared" ref="E3:F8" si="0">(C3-$E$16)^2</f>
        <v>42.25</v>
      </c>
      <c r="F3" s="33">
        <f t="shared" si="0"/>
        <v>56.25</v>
      </c>
      <c r="H3" s="33">
        <v>15.1</v>
      </c>
      <c r="I3" s="55">
        <v>41.384999999999991</v>
      </c>
      <c r="J3" s="31">
        <f>_xlfn.RANK.AVG(H3,$H$3:$I$12,1)</f>
        <v>1</v>
      </c>
      <c r="K3" s="31">
        <f>_xlfn.RANK.AVG(I3,$H$3:$I$12,1)</f>
        <v>16</v>
      </c>
      <c r="L3" s="31">
        <f>(J3-$L$16)^2</f>
        <v>56.25</v>
      </c>
      <c r="M3" s="31">
        <f>(K3-$L$16)^2</f>
        <v>56.25</v>
      </c>
      <c r="O3" s="33">
        <v>6.6899999999999995</v>
      </c>
      <c r="P3" s="55">
        <v>7.071999999999889</v>
      </c>
      <c r="Q3" s="31">
        <f>_xlfn.RANK.AVG(O3,$O$3:$P$12,1)</f>
        <v>4</v>
      </c>
      <c r="R3" s="31">
        <f>_xlfn.RANK.AVG(P3,$O$3:$P$12,1)</f>
        <v>6</v>
      </c>
      <c r="S3" s="31">
        <f>(Q3-$S$16)^2</f>
        <v>20.25</v>
      </c>
      <c r="T3" s="31">
        <f>(R3-$S$16)^2</f>
        <v>6.25</v>
      </c>
    </row>
    <row r="4" spans="1:20" x14ac:dyDescent="0.3">
      <c r="A4" s="31">
        <v>14.889999999999986</v>
      </c>
      <c r="B4" s="55">
        <v>7.103099999999813</v>
      </c>
      <c r="C4" s="31">
        <f t="shared" ref="C4:C8" si="1">_xlfn.RANK.AVG(A4,$A$3:$B$12,1)</f>
        <v>10</v>
      </c>
      <c r="D4" s="31">
        <f t="shared" ref="D4:D11" si="2">_xlfn.RANK.AVG(B4,$A$3:$B$12,1)</f>
        <v>1</v>
      </c>
      <c r="E4" s="31">
        <f t="shared" si="0"/>
        <v>2.25</v>
      </c>
      <c r="F4" s="33">
        <f t="shared" si="0"/>
        <v>56.25</v>
      </c>
      <c r="H4" s="33">
        <v>21.330000000000041</v>
      </c>
      <c r="I4" s="55">
        <v>19.873099999999795</v>
      </c>
      <c r="J4" s="31">
        <f t="shared" ref="J4:K12" si="3">_xlfn.RANK.AVG(H4,$H$3:$I$12,1)</f>
        <v>8</v>
      </c>
      <c r="K4" s="31">
        <f t="shared" si="3"/>
        <v>4</v>
      </c>
      <c r="L4" s="31">
        <f t="shared" ref="L4:L8" si="4">(J4-$L$16)^2</f>
        <v>0.25</v>
      </c>
      <c r="M4" s="31">
        <f t="shared" ref="M4:M12" si="5">(K4-$L$16)^2</f>
        <v>20.25</v>
      </c>
      <c r="O4" s="33">
        <v>6.4400000000000546</v>
      </c>
      <c r="P4" s="55">
        <v>12.769999999999982</v>
      </c>
      <c r="Q4" s="31">
        <f t="shared" ref="Q4:R12" si="6">_xlfn.RANK.AVG(O4,$O$3:$P$12,1)</f>
        <v>1</v>
      </c>
      <c r="R4" s="31">
        <f t="shared" si="6"/>
        <v>16</v>
      </c>
      <c r="S4" s="31">
        <f t="shared" ref="S4:S8" si="7">(Q4-$S$16)^2</f>
        <v>56.25</v>
      </c>
      <c r="T4" s="31">
        <f t="shared" ref="T4:T12" si="8">(R4-$S$16)^2</f>
        <v>56.25</v>
      </c>
    </row>
    <row r="5" spans="1:20" x14ac:dyDescent="0.3">
      <c r="A5" s="31">
        <v>12.090000000000146</v>
      </c>
      <c r="B5" s="55">
        <v>12.025000000000091</v>
      </c>
      <c r="C5" s="31">
        <f>_xlfn.RANK.AVG(A5,$A$3:$B$12,1)</f>
        <v>6</v>
      </c>
      <c r="D5" s="31">
        <f t="shared" si="2"/>
        <v>5</v>
      </c>
      <c r="E5" s="31">
        <f t="shared" si="0"/>
        <v>6.25</v>
      </c>
      <c r="F5" s="33">
        <f t="shared" si="0"/>
        <v>12.25</v>
      </c>
      <c r="H5" s="33">
        <v>22.5600000000004</v>
      </c>
      <c r="I5" s="55">
        <v>20.695000000000164</v>
      </c>
      <c r="J5" s="31">
        <f t="shared" si="3"/>
        <v>9</v>
      </c>
      <c r="K5" s="31">
        <f t="shared" si="3"/>
        <v>6</v>
      </c>
      <c r="L5" s="31">
        <f t="shared" si="4"/>
        <v>0.25</v>
      </c>
      <c r="M5" s="31">
        <f t="shared" si="5"/>
        <v>6.25</v>
      </c>
      <c r="O5" s="33">
        <v>10.470000000000255</v>
      </c>
      <c r="P5" s="55">
        <v>8.6700000000000728</v>
      </c>
      <c r="Q5" s="31">
        <f t="shared" si="6"/>
        <v>14</v>
      </c>
      <c r="R5" s="31">
        <f t="shared" si="6"/>
        <v>12</v>
      </c>
      <c r="S5" s="31">
        <f t="shared" si="7"/>
        <v>30.25</v>
      </c>
      <c r="T5" s="31">
        <f t="shared" si="8"/>
        <v>12.25</v>
      </c>
    </row>
    <row r="6" spans="1:20" x14ac:dyDescent="0.3">
      <c r="A6" s="31">
        <v>22.229999999999563</v>
      </c>
      <c r="B6" s="55">
        <v>12.340999999999894</v>
      </c>
      <c r="C6" s="31">
        <f t="shared" si="1"/>
        <v>14</v>
      </c>
      <c r="D6" s="31">
        <f t="shared" si="2"/>
        <v>7</v>
      </c>
      <c r="E6" s="31">
        <f t="shared" si="0"/>
        <v>30.25</v>
      </c>
      <c r="F6" s="33">
        <f t="shared" si="0"/>
        <v>2.25</v>
      </c>
      <c r="H6" s="33">
        <v>30.569999999999709</v>
      </c>
      <c r="I6" s="55">
        <v>19.048999999999978</v>
      </c>
      <c r="J6" s="31">
        <f t="shared" si="3"/>
        <v>14</v>
      </c>
      <c r="K6" s="31">
        <f t="shared" si="3"/>
        <v>3</v>
      </c>
      <c r="L6" s="31">
        <f t="shared" si="4"/>
        <v>30.25</v>
      </c>
      <c r="M6" s="31">
        <f t="shared" si="5"/>
        <v>30.25</v>
      </c>
      <c r="O6" s="33">
        <v>8.3400000000001455</v>
      </c>
      <c r="P6" s="55">
        <v>6.7080000000000837</v>
      </c>
      <c r="Q6" s="31">
        <f t="shared" si="6"/>
        <v>10</v>
      </c>
      <c r="R6" s="31">
        <f t="shared" si="6"/>
        <v>5</v>
      </c>
      <c r="S6" s="31">
        <f t="shared" si="7"/>
        <v>2.25</v>
      </c>
      <c r="T6" s="31">
        <f t="shared" si="8"/>
        <v>12.25</v>
      </c>
    </row>
    <row r="7" spans="1:20" x14ac:dyDescent="0.3">
      <c r="A7" s="24">
        <v>10.449999999999818</v>
      </c>
      <c r="B7" s="55">
        <v>21.391999999999825</v>
      </c>
      <c r="C7" s="31">
        <f t="shared" si="1"/>
        <v>3</v>
      </c>
      <c r="D7" s="31">
        <f t="shared" si="2"/>
        <v>12</v>
      </c>
      <c r="E7" s="31">
        <f t="shared" si="0"/>
        <v>30.25</v>
      </c>
      <c r="F7" s="33">
        <f t="shared" si="0"/>
        <v>12.25</v>
      </c>
      <c r="H7" s="33">
        <v>17.800000000000182</v>
      </c>
      <c r="I7" s="55">
        <v>27.880999999999858</v>
      </c>
      <c r="J7" s="31">
        <f t="shared" si="3"/>
        <v>2</v>
      </c>
      <c r="K7" s="31">
        <f t="shared" si="3"/>
        <v>12</v>
      </c>
      <c r="L7" s="31">
        <f t="shared" si="4"/>
        <v>42.25</v>
      </c>
      <c r="M7" s="31">
        <f t="shared" si="5"/>
        <v>12.25</v>
      </c>
      <c r="O7" s="33">
        <v>7.3500000000003638</v>
      </c>
      <c r="P7" s="55">
        <v>6.4890000000000327</v>
      </c>
      <c r="Q7" s="31">
        <f t="shared" si="6"/>
        <v>8</v>
      </c>
      <c r="R7" s="31">
        <f t="shared" si="6"/>
        <v>2</v>
      </c>
      <c r="S7" s="31">
        <f t="shared" si="7"/>
        <v>0.25</v>
      </c>
      <c r="T7" s="31">
        <f t="shared" si="8"/>
        <v>42.25</v>
      </c>
    </row>
    <row r="8" spans="1:20" x14ac:dyDescent="0.3">
      <c r="A8" s="31">
        <v>11.090000000000146</v>
      </c>
      <c r="B8" s="55">
        <v>17.552000000000135</v>
      </c>
      <c r="C8" s="31">
        <f t="shared" si="1"/>
        <v>4</v>
      </c>
      <c r="D8" s="31">
        <f t="shared" si="2"/>
        <v>11</v>
      </c>
      <c r="E8" s="31">
        <f t="shared" si="0"/>
        <v>20.25</v>
      </c>
      <c r="F8" s="33">
        <f>(D8-$E$16)^2</f>
        <v>6.25</v>
      </c>
      <c r="H8" s="33">
        <v>19.890000000000327</v>
      </c>
      <c r="I8" s="55">
        <v>26.0300000000002</v>
      </c>
      <c r="J8" s="31">
        <f t="shared" si="3"/>
        <v>5</v>
      </c>
      <c r="K8" s="31">
        <f t="shared" si="3"/>
        <v>10</v>
      </c>
      <c r="L8" s="31">
        <f t="shared" si="4"/>
        <v>12.25</v>
      </c>
      <c r="M8" s="31">
        <f t="shared" si="5"/>
        <v>2.25</v>
      </c>
      <c r="O8" s="33">
        <v>8.8000000000001819</v>
      </c>
      <c r="P8" s="55">
        <v>8.4780000000000655</v>
      </c>
      <c r="Q8" s="31">
        <f t="shared" si="6"/>
        <v>13</v>
      </c>
      <c r="R8" s="31">
        <f t="shared" si="6"/>
        <v>11</v>
      </c>
      <c r="S8" s="31">
        <f t="shared" si="7"/>
        <v>20.25</v>
      </c>
      <c r="T8" s="31">
        <f t="shared" si="8"/>
        <v>6.25</v>
      </c>
    </row>
    <row r="9" spans="1:20" x14ac:dyDescent="0.3">
      <c r="A9" s="31"/>
      <c r="B9" s="55">
        <v>21.849999999999994</v>
      </c>
      <c r="C9" s="31"/>
      <c r="D9" s="31">
        <f t="shared" si="2"/>
        <v>13</v>
      </c>
      <c r="E9" s="31"/>
      <c r="F9" s="33">
        <f>(D9-$E$16)^2</f>
        <v>20.25</v>
      </c>
      <c r="H9" s="31"/>
      <c r="I9" s="55">
        <v>29.36</v>
      </c>
      <c r="J9" s="31"/>
      <c r="K9" s="31">
        <f t="shared" si="3"/>
        <v>13</v>
      </c>
      <c r="L9" s="31"/>
      <c r="M9" s="31">
        <f t="shared" si="5"/>
        <v>20.25</v>
      </c>
      <c r="O9" s="31"/>
      <c r="P9" s="55">
        <v>7.5100000000000051</v>
      </c>
      <c r="Q9" s="31"/>
      <c r="R9" s="31">
        <f t="shared" si="6"/>
        <v>9</v>
      </c>
      <c r="S9" s="31"/>
      <c r="T9" s="31">
        <f t="shared" si="8"/>
        <v>0.25</v>
      </c>
    </row>
    <row r="10" spans="1:20" x14ac:dyDescent="0.3">
      <c r="A10" s="31"/>
      <c r="B10" s="55">
        <v>24.37299999999999</v>
      </c>
      <c r="C10" s="31"/>
      <c r="D10" s="31">
        <f t="shared" si="2"/>
        <v>15</v>
      </c>
      <c r="E10" s="31"/>
      <c r="F10" s="33">
        <f>(D10-$E$16)^2</f>
        <v>42.25</v>
      </c>
      <c r="H10" s="31"/>
      <c r="I10" s="55">
        <v>31.049999999999983</v>
      </c>
      <c r="J10" s="31"/>
      <c r="K10" s="31">
        <f t="shared" si="3"/>
        <v>15</v>
      </c>
      <c r="L10" s="31"/>
      <c r="M10" s="31">
        <f t="shared" si="5"/>
        <v>42.25</v>
      </c>
      <c r="O10" s="31"/>
      <c r="P10" s="55">
        <v>6.6769999999999925</v>
      </c>
      <c r="Q10" s="31"/>
      <c r="R10" s="31">
        <f t="shared" si="6"/>
        <v>3</v>
      </c>
      <c r="S10" s="31"/>
      <c r="T10" s="31">
        <f t="shared" si="8"/>
        <v>30.25</v>
      </c>
    </row>
    <row r="11" spans="1:20" x14ac:dyDescent="0.3">
      <c r="A11" s="31"/>
      <c r="B11" s="55">
        <v>14.64</v>
      </c>
      <c r="C11" s="32"/>
      <c r="D11" s="31">
        <f t="shared" si="2"/>
        <v>9</v>
      </c>
      <c r="E11" s="32"/>
      <c r="F11" s="33">
        <f>(D11-$E$16)^2</f>
        <v>0.25</v>
      </c>
      <c r="H11" s="32"/>
      <c r="I11" s="55">
        <v>26.562999999999988</v>
      </c>
      <c r="J11" s="31"/>
      <c r="K11" s="31">
        <f t="shared" si="3"/>
        <v>11</v>
      </c>
      <c r="L11" s="32"/>
      <c r="M11" s="31">
        <f t="shared" si="5"/>
        <v>6.25</v>
      </c>
      <c r="O11" s="31"/>
      <c r="P11" s="55">
        <v>11.922999999999988</v>
      </c>
      <c r="Q11" s="32"/>
      <c r="R11" s="31">
        <f t="shared" si="6"/>
        <v>15</v>
      </c>
      <c r="S11" s="32"/>
      <c r="T11" s="31">
        <f t="shared" si="8"/>
        <v>42.25</v>
      </c>
    </row>
    <row r="12" spans="1:20" x14ac:dyDescent="0.3">
      <c r="A12" s="31"/>
      <c r="B12" s="55">
        <v>13.512999999999991</v>
      </c>
      <c r="C12" s="32"/>
      <c r="D12" s="31">
        <f>_xlfn.RANK.AVG(B12,$A$3:$B$12,1)</f>
        <v>8</v>
      </c>
      <c r="E12" s="32"/>
      <c r="F12" s="33">
        <f>(D12-$E$16)^2</f>
        <v>0.25</v>
      </c>
      <c r="H12" s="32"/>
      <c r="I12" s="55">
        <v>20.853999999999999</v>
      </c>
      <c r="J12" s="31"/>
      <c r="K12" s="31">
        <f t="shared" si="3"/>
        <v>7</v>
      </c>
      <c r="L12" s="32"/>
      <c r="M12" s="31">
        <f t="shared" si="5"/>
        <v>2.25</v>
      </c>
      <c r="O12" s="31"/>
      <c r="P12" s="55">
        <v>7.3410000000000082</v>
      </c>
      <c r="Q12" s="32"/>
      <c r="R12" s="31">
        <f t="shared" si="6"/>
        <v>7</v>
      </c>
      <c r="S12" s="32"/>
      <c r="T12" s="31">
        <f t="shared" si="8"/>
        <v>2.25</v>
      </c>
    </row>
    <row r="14" spans="1:20" x14ac:dyDescent="0.3">
      <c r="A14" s="30" t="s">
        <v>54</v>
      </c>
      <c r="B14" s="36">
        <f>SUM(C3:C12)</f>
        <v>39</v>
      </c>
      <c r="C14" s="36">
        <f>SUM(D3:D12)</f>
        <v>97</v>
      </c>
      <c r="D14" s="31"/>
      <c r="E14" s="31"/>
      <c r="H14" s="30" t="s">
        <v>54</v>
      </c>
      <c r="I14" s="36">
        <f>SUM(J3:J8)</f>
        <v>39</v>
      </c>
      <c r="J14" s="36">
        <f>SUM(K3:K12)</f>
        <v>97</v>
      </c>
      <c r="K14" s="31"/>
      <c r="L14" s="31"/>
      <c r="O14" s="30" t="s">
        <v>54</v>
      </c>
      <c r="P14" s="36">
        <f>SUM(Q3:Q8)</f>
        <v>50</v>
      </c>
      <c r="Q14" s="36">
        <f>SUM(R3:R12)</f>
        <v>86</v>
      </c>
      <c r="R14" s="31"/>
      <c r="S14" s="31"/>
    </row>
    <row r="15" spans="1:20" x14ac:dyDescent="0.3">
      <c r="A15" s="30" t="s">
        <v>50</v>
      </c>
      <c r="B15" s="36">
        <f>COUNT(C3:C12)</f>
        <v>6</v>
      </c>
      <c r="C15" s="36">
        <f>COUNT(D3:D12)</f>
        <v>10</v>
      </c>
      <c r="D15" s="31"/>
      <c r="E15" s="31"/>
      <c r="H15" s="30" t="s">
        <v>50</v>
      </c>
      <c r="I15" s="36">
        <f>COUNT(J3:J8)</f>
        <v>6</v>
      </c>
      <c r="J15" s="36">
        <f>COUNT(K3:K12)</f>
        <v>10</v>
      </c>
      <c r="K15" s="31"/>
      <c r="L15" s="31"/>
      <c r="O15" s="30" t="s">
        <v>50</v>
      </c>
      <c r="P15" s="36">
        <f>COUNT(Q3:Q8)</f>
        <v>6</v>
      </c>
      <c r="Q15" s="36">
        <f>COUNT(R3:R12)</f>
        <v>10</v>
      </c>
      <c r="R15" s="31"/>
      <c r="S15" s="31"/>
    </row>
    <row r="16" spans="1:20" ht="15.6" x14ac:dyDescent="0.35">
      <c r="A16" s="30" t="s">
        <v>68</v>
      </c>
      <c r="B16" s="33">
        <f>AVERAGE(C3:C8)</f>
        <v>6.5</v>
      </c>
      <c r="C16" s="33">
        <f>AVERAGE(D3:D12)</f>
        <v>9.6999999999999993</v>
      </c>
      <c r="D16" s="30" t="s">
        <v>70</v>
      </c>
      <c r="E16" s="31">
        <f>AVERAGE(C3:D12)</f>
        <v>8.5</v>
      </c>
      <c r="H16" s="30" t="s">
        <v>68</v>
      </c>
      <c r="I16" s="33">
        <f>AVERAGE(J3:J8)</f>
        <v>6.5</v>
      </c>
      <c r="J16" s="33">
        <f>AVERAGE(K3:K12)</f>
        <v>9.6999999999999993</v>
      </c>
      <c r="K16" s="30" t="s">
        <v>70</v>
      </c>
      <c r="L16" s="31">
        <f>AVERAGE(J3:K12)</f>
        <v>8.5</v>
      </c>
      <c r="O16" s="30" t="s">
        <v>68</v>
      </c>
      <c r="P16" s="33">
        <f>AVERAGE(Q3:Q8)</f>
        <v>8.3333333333333339</v>
      </c>
      <c r="Q16" s="33">
        <f>AVERAGE(R3:R12)</f>
        <v>8.6</v>
      </c>
      <c r="R16" s="30" t="s">
        <v>70</v>
      </c>
      <c r="S16" s="31">
        <f>AVERAGE(Q3:R12)</f>
        <v>8.5</v>
      </c>
    </row>
    <row r="17" spans="1:19" ht="16.8" x14ac:dyDescent="0.35">
      <c r="A17" s="30" t="s">
        <v>69</v>
      </c>
      <c r="B17" s="33">
        <f>B15*(B16-$E$16)^2</f>
        <v>24</v>
      </c>
      <c r="C17" s="33">
        <f>C15*(C16-$E$16)^2</f>
        <v>14.399999999999984</v>
      </c>
      <c r="D17" s="31"/>
      <c r="E17" s="31"/>
      <c r="H17" s="30" t="s">
        <v>69</v>
      </c>
      <c r="I17" s="33">
        <f>I15*(I16-$L$16)^2</f>
        <v>24</v>
      </c>
      <c r="J17" s="33">
        <f>J15*(J16-$L$16)^2</f>
        <v>14.399999999999984</v>
      </c>
      <c r="K17" s="31"/>
      <c r="L17" s="31"/>
      <c r="O17" s="30" t="s">
        <v>69</v>
      </c>
      <c r="P17" s="33">
        <f>P15*(P16-$S$16)^2</f>
        <v>0.16666666666666549</v>
      </c>
      <c r="Q17" s="33">
        <f>Q15*(Q16-$S$16)^2</f>
        <v>9.9999999999999284E-2</v>
      </c>
      <c r="R17" s="31"/>
      <c r="S17" s="31"/>
    </row>
    <row r="19" spans="1:19" x14ac:dyDescent="0.3">
      <c r="A19" s="24" t="s">
        <v>51</v>
      </c>
      <c r="B19" s="23">
        <f>(SUM(B15:C15)-1)*((SUM(B17:C17)/SUM(E3:F12)))</f>
        <v>1.6941176470588228</v>
      </c>
      <c r="H19" s="24" t="s">
        <v>51</v>
      </c>
      <c r="I19" s="23">
        <f>(SUM(I15:J15)-1)*((SUM(I17:J17)/SUM(L3:M12)))</f>
        <v>1.6941176470588228</v>
      </c>
      <c r="O19" s="24" t="s">
        <v>51</v>
      </c>
      <c r="P19" s="23">
        <f>(SUM(P15:Q15)-1)*((SUM(P17:Q17)/SUM(S3:T12)))</f>
        <v>1.1764705882352858E-2</v>
      </c>
    </row>
    <row r="20" spans="1:19" ht="15" thickBot="1" x14ac:dyDescent="0.35">
      <c r="A20" s="24" t="s">
        <v>52</v>
      </c>
      <c r="B20">
        <f>COUNT(A3:B3)-1</f>
        <v>1</v>
      </c>
      <c r="H20" s="24" t="s">
        <v>52</v>
      </c>
      <c r="I20" s="56">
        <f>COUNT(H3:I3)-1</f>
        <v>1</v>
      </c>
      <c r="O20" s="24" t="s">
        <v>52</v>
      </c>
      <c r="P20" s="56">
        <f>COUNT(O3:P3)-1</f>
        <v>1</v>
      </c>
    </row>
    <row r="21" spans="1:19" ht="15" thickBot="1" x14ac:dyDescent="0.35">
      <c r="A21" s="37" t="s">
        <v>53</v>
      </c>
      <c r="B21" s="25">
        <f>CHIDIST(B19,B20)</f>
        <v>0.19305906087643568</v>
      </c>
      <c r="H21" s="37" t="s">
        <v>53</v>
      </c>
      <c r="I21" s="25">
        <f>CHIDIST(I19,I20)</f>
        <v>0.19305906087643568</v>
      </c>
      <c r="O21" s="37" t="s">
        <v>53</v>
      </c>
      <c r="P21" s="25">
        <f>CHIDIST(P19,P20)</f>
        <v>0.91362666106285939</v>
      </c>
    </row>
    <row r="22" spans="1:19" x14ac:dyDescent="0.3">
      <c r="A22" s="35" t="s">
        <v>65</v>
      </c>
      <c r="H22" s="35" t="s">
        <v>89</v>
      </c>
      <c r="O22" s="35" t="s">
        <v>90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623119-C8A8-4394-9A0D-14527C1F5ED4}">
  <sheetPr codeName="Sheet3"/>
  <dimension ref="A1:L5"/>
  <sheetViews>
    <sheetView zoomScale="70" zoomScaleNormal="70" workbookViewId="0">
      <selection activeCell="F35" sqref="F35"/>
    </sheetView>
  </sheetViews>
  <sheetFormatPr defaultRowHeight="14.4" x14ac:dyDescent="0.3"/>
  <cols>
    <col min="1" max="1" width="21.5546875" bestFit="1" customWidth="1"/>
    <col min="2" max="2" width="17.5546875" bestFit="1" customWidth="1"/>
    <col min="3" max="3" width="18.109375" bestFit="1" customWidth="1"/>
    <col min="4" max="4" width="22.6640625" bestFit="1" customWidth="1"/>
    <col min="8" max="8" width="21.6640625" bestFit="1" customWidth="1"/>
    <col min="10" max="10" width="10.6640625" bestFit="1" customWidth="1"/>
    <col min="11" max="11" width="14.5546875" bestFit="1" customWidth="1"/>
    <col min="12" max="12" width="22.33203125" bestFit="1" customWidth="1"/>
    <col min="13" max="13" width="18.5546875" bestFit="1" customWidth="1"/>
    <col min="14" max="14" width="19.109375" bestFit="1" customWidth="1"/>
    <col min="15" max="15" width="25" bestFit="1" customWidth="1"/>
  </cols>
  <sheetData>
    <row r="1" spans="1:12" ht="15.6" x14ac:dyDescent="0.3">
      <c r="A1" s="72" t="s">
        <v>81</v>
      </c>
      <c r="B1" s="73" t="s">
        <v>82</v>
      </c>
      <c r="C1" s="73" t="s">
        <v>83</v>
      </c>
      <c r="D1" s="73" t="s">
        <v>84</v>
      </c>
      <c r="I1" t="s">
        <v>85</v>
      </c>
      <c r="J1" t="s">
        <v>47</v>
      </c>
      <c r="K1" t="s">
        <v>162</v>
      </c>
      <c r="L1" t="s">
        <v>163</v>
      </c>
    </row>
    <row r="2" spans="1:12" ht="15.6" x14ac:dyDescent="0.3">
      <c r="A2" s="74" t="s">
        <v>85</v>
      </c>
      <c r="B2" s="76">
        <v>13.193333333333277</v>
      </c>
      <c r="C2" s="76">
        <v>8.0150000000001658</v>
      </c>
      <c r="D2" s="76">
        <f>C2+B2</f>
        <v>21.208333333333442</v>
      </c>
      <c r="H2" t="s">
        <v>82</v>
      </c>
      <c r="I2" s="68">
        <v>13.193333333333277</v>
      </c>
      <c r="J2" s="68">
        <v>17.910209999999985</v>
      </c>
      <c r="K2" s="56">
        <v>3.867158490211752</v>
      </c>
      <c r="L2" s="56">
        <v>4.0027205141236388</v>
      </c>
    </row>
    <row r="3" spans="1:12" ht="15.6" x14ac:dyDescent="0.3">
      <c r="A3" s="74" t="s">
        <v>47</v>
      </c>
      <c r="B3" s="76">
        <v>17.910209999999985</v>
      </c>
      <c r="C3" s="76">
        <v>8.3638000000000119</v>
      </c>
      <c r="D3" s="76">
        <f>C3+B3</f>
        <v>26.274009999999997</v>
      </c>
      <c r="H3" t="s">
        <v>83</v>
      </c>
      <c r="I3" s="68">
        <v>8.0150000000001658</v>
      </c>
      <c r="J3" s="68">
        <v>8.3638000000000119</v>
      </c>
      <c r="K3" s="56">
        <v>3.5871376843330842</v>
      </c>
      <c r="L3" s="56">
        <v>4.6009813187691062</v>
      </c>
    </row>
    <row r="4" spans="1:12" ht="15.6" x14ac:dyDescent="0.3">
      <c r="A4" s="75" t="s">
        <v>160</v>
      </c>
      <c r="B4" s="76">
        <v>3.867158490211752</v>
      </c>
      <c r="C4" s="76">
        <v>3.5871376843330842</v>
      </c>
      <c r="D4" s="76">
        <v>1.1042555870442368</v>
      </c>
      <c r="H4" t="s">
        <v>84</v>
      </c>
      <c r="I4" s="68">
        <v>21.208333333333442</v>
      </c>
      <c r="J4" s="68">
        <v>26.274009999999997</v>
      </c>
      <c r="K4" s="56">
        <v>1.1042555870442368</v>
      </c>
      <c r="L4" s="56">
        <v>1.3109066050244043</v>
      </c>
    </row>
    <row r="5" spans="1:12" ht="15.6" x14ac:dyDescent="0.3">
      <c r="A5" s="75" t="s">
        <v>161</v>
      </c>
      <c r="B5" s="76">
        <v>4.0027205141236388</v>
      </c>
      <c r="C5" s="76">
        <v>4.6009813187691062</v>
      </c>
      <c r="D5" s="76">
        <v>1.3109066050244043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79488-AAB3-498E-A2A0-F6E6AA98DB0C}">
  <sheetPr codeName="Sheet4"/>
  <dimension ref="A1:T55"/>
  <sheetViews>
    <sheetView zoomScale="60" zoomScaleNormal="60" workbookViewId="0">
      <selection activeCell="Q33" sqref="Q33"/>
    </sheetView>
  </sheetViews>
  <sheetFormatPr defaultRowHeight="14.4" x14ac:dyDescent="0.3"/>
  <cols>
    <col min="1" max="1" width="21.33203125" customWidth="1"/>
    <col min="2" max="2" width="19.88671875" bestFit="1" customWidth="1"/>
    <col min="3" max="3" width="19.33203125" bestFit="1" customWidth="1"/>
    <col min="4" max="4" width="23" bestFit="1" customWidth="1"/>
    <col min="8" max="8" width="22.109375" bestFit="1" customWidth="1"/>
    <col min="9" max="9" width="19.88671875" bestFit="1" customWidth="1"/>
    <col min="10" max="10" width="19.33203125" bestFit="1" customWidth="1"/>
    <col min="11" max="11" width="23" bestFit="1" customWidth="1"/>
    <col min="18" max="18" width="21.88671875" bestFit="1" customWidth="1"/>
    <col min="19" max="19" width="13.6640625" bestFit="1" customWidth="1"/>
    <col min="20" max="20" width="17.88671875" bestFit="1" customWidth="1"/>
  </cols>
  <sheetData>
    <row r="1" spans="1:20" x14ac:dyDescent="0.3">
      <c r="A1" t="s">
        <v>91</v>
      </c>
      <c r="B1" t="s">
        <v>92</v>
      </c>
      <c r="C1" t="s">
        <v>93</v>
      </c>
      <c r="D1" t="s">
        <v>97</v>
      </c>
      <c r="H1" t="s">
        <v>91</v>
      </c>
      <c r="I1" t="s">
        <v>92</v>
      </c>
      <c r="J1" t="s">
        <v>93</v>
      </c>
      <c r="K1" t="s">
        <v>97</v>
      </c>
    </row>
    <row r="2" spans="1:20" x14ac:dyDescent="0.3">
      <c r="A2" t="s">
        <v>94</v>
      </c>
      <c r="B2" s="57">
        <v>1412.941</v>
      </c>
      <c r="C2" s="57">
        <v>933.95420000000001</v>
      </c>
      <c r="D2" s="56">
        <f>B2-C2</f>
        <v>478.98680000000002</v>
      </c>
      <c r="H2" t="s">
        <v>116</v>
      </c>
      <c r="I2" s="56">
        <v>1342.26</v>
      </c>
      <c r="J2" s="56">
        <v>995.4</v>
      </c>
      <c r="K2" s="56">
        <f>I2-J2</f>
        <v>346.86</v>
      </c>
    </row>
    <row r="3" spans="1:20" x14ac:dyDescent="0.3">
      <c r="A3" t="s">
        <v>95</v>
      </c>
      <c r="B3" s="57">
        <v>1339.527</v>
      </c>
      <c r="C3" s="57">
        <v>1055.337</v>
      </c>
      <c r="D3" s="56">
        <f t="shared" ref="D3:D11" si="0">B3-C3</f>
        <v>284.19000000000005</v>
      </c>
      <c r="H3" t="s">
        <v>117</v>
      </c>
      <c r="I3" s="56">
        <v>1305.2</v>
      </c>
      <c r="J3" s="56">
        <v>946.36</v>
      </c>
      <c r="K3" s="56">
        <f t="shared" ref="K3:K7" si="1">I3-J3</f>
        <v>358.84000000000003</v>
      </c>
      <c r="S3" t="s">
        <v>172</v>
      </c>
      <c r="T3" t="s">
        <v>147</v>
      </c>
    </row>
    <row r="4" spans="1:20" x14ac:dyDescent="0.3">
      <c r="A4" t="s">
        <v>96</v>
      </c>
      <c r="B4" s="57">
        <v>1329.2950000000001</v>
      </c>
      <c r="C4" s="57">
        <v>991.08799999999997</v>
      </c>
      <c r="D4" s="56">
        <f t="shared" si="0"/>
        <v>338.20700000000011</v>
      </c>
      <c r="H4" t="s">
        <v>118</v>
      </c>
      <c r="I4" s="56">
        <v>1441.55</v>
      </c>
      <c r="J4" s="56">
        <v>646.27</v>
      </c>
      <c r="K4" s="56">
        <f t="shared" si="1"/>
        <v>795.28</v>
      </c>
      <c r="R4" t="s">
        <v>152</v>
      </c>
      <c r="S4" s="68">
        <v>1367.4801000000002</v>
      </c>
      <c r="T4" s="68">
        <v>22.939621688879434</v>
      </c>
    </row>
    <row r="5" spans="1:20" x14ac:dyDescent="0.3">
      <c r="A5" t="s">
        <v>109</v>
      </c>
      <c r="B5" s="57">
        <v>1415.74</v>
      </c>
      <c r="C5" s="57">
        <v>1047.8430000000001</v>
      </c>
      <c r="D5" s="56">
        <f t="shared" si="0"/>
        <v>367.89699999999993</v>
      </c>
      <c r="H5" t="s">
        <v>119</v>
      </c>
      <c r="I5" s="56">
        <v>1489.73</v>
      </c>
      <c r="J5" s="56">
        <v>444.1</v>
      </c>
      <c r="K5" s="56">
        <f t="shared" si="1"/>
        <v>1045.6300000000001</v>
      </c>
      <c r="R5" t="s">
        <v>151</v>
      </c>
      <c r="S5" s="68">
        <v>953.45025999999996</v>
      </c>
      <c r="T5" s="68">
        <v>69.508167025518105</v>
      </c>
    </row>
    <row r="6" spans="1:20" x14ac:dyDescent="0.3">
      <c r="A6" t="s">
        <v>110</v>
      </c>
      <c r="B6" s="57">
        <v>1403.0050000000001</v>
      </c>
      <c r="C6" s="57">
        <v>1008.948</v>
      </c>
      <c r="D6" s="56">
        <f t="shared" si="0"/>
        <v>394.05700000000013</v>
      </c>
      <c r="H6" t="s">
        <v>120</v>
      </c>
      <c r="I6" s="56">
        <v>1353.22</v>
      </c>
      <c r="J6" s="56">
        <v>894.98</v>
      </c>
      <c r="K6" s="56">
        <f t="shared" si="1"/>
        <v>458.24</v>
      </c>
      <c r="R6" t="s">
        <v>154</v>
      </c>
      <c r="S6" s="68">
        <v>1376.2849999999999</v>
      </c>
      <c r="T6" s="68">
        <v>53.102050944857012</v>
      </c>
    </row>
    <row r="7" spans="1:20" x14ac:dyDescent="0.3">
      <c r="A7" t="s">
        <v>111</v>
      </c>
      <c r="B7" s="57">
        <v>1296.585</v>
      </c>
      <c r="C7" s="57">
        <v>1049.498</v>
      </c>
      <c r="D7" s="56">
        <f t="shared" si="0"/>
        <v>247.08699999999999</v>
      </c>
      <c r="H7" t="s">
        <v>121</v>
      </c>
      <c r="I7" s="56">
        <v>1325.75</v>
      </c>
      <c r="J7" s="56">
        <v>997.97</v>
      </c>
      <c r="K7" s="56">
        <f t="shared" si="1"/>
        <v>327.78</v>
      </c>
      <c r="R7" t="s">
        <v>153</v>
      </c>
      <c r="S7" s="68">
        <v>820.84666666666669</v>
      </c>
      <c r="T7" s="68">
        <v>165.11911490625656</v>
      </c>
    </row>
    <row r="8" spans="1:20" x14ac:dyDescent="0.3">
      <c r="A8" t="s">
        <v>112</v>
      </c>
      <c r="B8" s="57">
        <v>1383.59</v>
      </c>
      <c r="C8" s="57">
        <v>983.68</v>
      </c>
      <c r="D8" s="56">
        <f t="shared" si="0"/>
        <v>399.90999999999997</v>
      </c>
      <c r="H8" s="35" t="s">
        <v>98</v>
      </c>
      <c r="I8" s="58">
        <f>AVERAGE(I2:I7)</f>
        <v>1376.2849999999999</v>
      </c>
      <c r="J8" s="58">
        <f t="shared" ref="J8:K8" si="2">AVERAGE(J2:J7)</f>
        <v>820.84666666666669</v>
      </c>
      <c r="K8" s="58">
        <f t="shared" si="2"/>
        <v>555.43833333333339</v>
      </c>
    </row>
    <row r="9" spans="1:20" x14ac:dyDescent="0.3">
      <c r="A9" t="s">
        <v>113</v>
      </c>
      <c r="B9" s="57">
        <v>1380.7940000000001</v>
      </c>
      <c r="C9" s="57">
        <v>777.78020000000004</v>
      </c>
      <c r="D9" s="56">
        <f t="shared" si="0"/>
        <v>603.01380000000006</v>
      </c>
      <c r="H9" s="35" t="s">
        <v>99</v>
      </c>
      <c r="I9" s="58">
        <f>MIN(I2:I7)</f>
        <v>1305.2</v>
      </c>
      <c r="J9" s="58">
        <f t="shared" ref="J9:K9" si="3">MIN(J2:J7)</f>
        <v>444.1</v>
      </c>
      <c r="K9" s="58">
        <f t="shared" si="3"/>
        <v>327.78</v>
      </c>
    </row>
    <row r="10" spans="1:20" x14ac:dyDescent="0.3">
      <c r="A10" t="s">
        <v>114</v>
      </c>
      <c r="B10" s="57">
        <v>1363.8879999999999</v>
      </c>
      <c r="C10" s="57">
        <v>977.88499999999999</v>
      </c>
      <c r="D10" s="56">
        <f t="shared" si="0"/>
        <v>386.00299999999993</v>
      </c>
      <c r="H10" s="35" t="s">
        <v>100</v>
      </c>
      <c r="I10" s="58">
        <f>MAX(I2:I7)</f>
        <v>1489.73</v>
      </c>
      <c r="J10" s="58">
        <f t="shared" ref="J10:K10" si="4">MAX(J2:J7)</f>
        <v>997.97</v>
      </c>
      <c r="K10" s="58">
        <f t="shared" si="4"/>
        <v>1045.6300000000001</v>
      </c>
    </row>
    <row r="11" spans="1:20" x14ac:dyDescent="0.3">
      <c r="A11" t="s">
        <v>115</v>
      </c>
      <c r="B11" s="57">
        <v>1349.4359999999999</v>
      </c>
      <c r="C11" s="57">
        <v>708.48919999999998</v>
      </c>
      <c r="D11" s="56">
        <f t="shared" si="0"/>
        <v>640.94679999999994</v>
      </c>
      <c r="H11" s="35" t="s">
        <v>101</v>
      </c>
      <c r="I11" s="58">
        <f>I10-I9</f>
        <v>184.52999999999997</v>
      </c>
      <c r="J11" s="58">
        <f t="shared" ref="J11:K11" si="5">J10-J9</f>
        <v>553.87</v>
      </c>
      <c r="K11" s="58">
        <f t="shared" si="5"/>
        <v>717.85000000000014</v>
      </c>
    </row>
    <row r="12" spans="1:20" x14ac:dyDescent="0.3">
      <c r="A12" s="35" t="s">
        <v>98</v>
      </c>
      <c r="B12" s="58">
        <f>AVERAGE(B2:B11)</f>
        <v>1367.4801000000002</v>
      </c>
      <c r="C12" s="58">
        <f>AVERAGE(C2:C11)</f>
        <v>953.45025999999996</v>
      </c>
      <c r="D12" s="58">
        <f>AVERAGE(D2:D11)</f>
        <v>414.02983999999998</v>
      </c>
      <c r="H12" s="35" t="s">
        <v>146</v>
      </c>
      <c r="I12" s="58">
        <f>_xlfn.STDEV.P(I2:I7)</f>
        <v>66.364958813618884</v>
      </c>
      <c r="J12" s="58">
        <f t="shared" ref="J12:K12" si="6">_xlfn.STDEV.P(J2:J7)</f>
        <v>206.35969920397633</v>
      </c>
      <c r="K12" s="58">
        <f t="shared" si="6"/>
        <v>271.18368734228017</v>
      </c>
    </row>
    <row r="13" spans="1:20" x14ac:dyDescent="0.3">
      <c r="A13" s="35" t="s">
        <v>99</v>
      </c>
      <c r="B13" s="58">
        <f>MIN(B2:B11)</f>
        <v>1296.585</v>
      </c>
      <c r="C13" s="58">
        <f t="shared" ref="C13:D13" si="7">MIN(C2:C11)</f>
        <v>708.48919999999998</v>
      </c>
      <c r="D13" s="58">
        <f t="shared" si="7"/>
        <v>247.08699999999999</v>
      </c>
      <c r="H13" s="35" t="s">
        <v>147</v>
      </c>
      <c r="I13" s="58">
        <f>_xlfn.CONFIDENCE.NORM(0.05,I12,6)</f>
        <v>53.102050944857012</v>
      </c>
      <c r="J13" s="58">
        <f t="shared" ref="J13:K13" si="8">_xlfn.CONFIDENCE.NORM(0.05,J12,6)</f>
        <v>165.11911490625656</v>
      </c>
      <c r="K13" s="58">
        <f t="shared" si="8"/>
        <v>216.98815516644004</v>
      </c>
    </row>
    <row r="14" spans="1:20" x14ac:dyDescent="0.3">
      <c r="A14" s="35" t="s">
        <v>100</v>
      </c>
      <c r="B14" s="58">
        <f>MAX(B2:B11)</f>
        <v>1415.74</v>
      </c>
      <c r="C14" s="58">
        <f t="shared" ref="C14:D14" si="9">MAX(C2:C11)</f>
        <v>1055.337</v>
      </c>
      <c r="D14" s="58">
        <f t="shared" si="9"/>
        <v>640.94679999999994</v>
      </c>
    </row>
    <row r="15" spans="1:20" x14ac:dyDescent="0.3">
      <c r="A15" s="35" t="s">
        <v>101</v>
      </c>
      <c r="B15" s="58">
        <f>B14-B13</f>
        <v>119.15499999999997</v>
      </c>
      <c r="C15" s="58">
        <f t="shared" ref="C15:D15" si="10">C14-C13</f>
        <v>346.84780000000001</v>
      </c>
      <c r="D15" s="58">
        <f t="shared" si="10"/>
        <v>393.85979999999995</v>
      </c>
    </row>
    <row r="16" spans="1:20" x14ac:dyDescent="0.3">
      <c r="A16" s="35" t="s">
        <v>146</v>
      </c>
      <c r="B16" s="58">
        <f>_xlfn.STDEV.P(B2:B11)</f>
        <v>37.011625607233199</v>
      </c>
      <c r="C16" s="58">
        <f t="shared" ref="C16:D16" si="11">_xlfn.STDEV.P(C2:C11)</f>
        <v>112.14702184215388</v>
      </c>
      <c r="D16" s="58">
        <f t="shared" si="11"/>
        <v>120.58817370524541</v>
      </c>
    </row>
    <row r="17" spans="1:5" x14ac:dyDescent="0.3">
      <c r="A17" s="35" t="s">
        <v>147</v>
      </c>
      <c r="B17" s="58">
        <f>_xlfn.CONFIDENCE.NORM(0.05,B16,10)</f>
        <v>22.939621688879434</v>
      </c>
      <c r="C17" s="58">
        <f t="shared" ref="C17:D17" si="12">_xlfn.CONFIDENCE.NORM(0.05,C16,10)</f>
        <v>69.508167025518105</v>
      </c>
      <c r="D17" s="58">
        <f t="shared" si="12"/>
        <v>74.739951017190648</v>
      </c>
    </row>
    <row r="18" spans="1:5" x14ac:dyDescent="0.3">
      <c r="A18" s="35"/>
      <c r="B18" s="56"/>
    </row>
    <row r="19" spans="1:5" x14ac:dyDescent="0.3">
      <c r="A19" s="35"/>
      <c r="B19" s="56"/>
    </row>
    <row r="20" spans="1:5" x14ac:dyDescent="0.3">
      <c r="A20" s="35"/>
    </row>
    <row r="21" spans="1:5" x14ac:dyDescent="0.3">
      <c r="A21" s="35"/>
    </row>
    <row r="22" spans="1:5" x14ac:dyDescent="0.3">
      <c r="A22" s="35"/>
    </row>
    <row r="23" spans="1:5" x14ac:dyDescent="0.3">
      <c r="A23" s="35"/>
    </row>
    <row r="24" spans="1:5" x14ac:dyDescent="0.3">
      <c r="A24" s="35"/>
    </row>
    <row r="25" spans="1:5" ht="15" thickBot="1" x14ac:dyDescent="0.35"/>
    <row r="26" spans="1:5" x14ac:dyDescent="0.3">
      <c r="A26" s="59"/>
      <c r="B26" s="60"/>
      <c r="C26" s="60"/>
      <c r="D26" s="60"/>
      <c r="E26" s="61"/>
    </row>
    <row r="27" spans="1:5" x14ac:dyDescent="0.3">
      <c r="A27" s="62" t="s">
        <v>106</v>
      </c>
      <c r="E27" s="63"/>
    </row>
    <row r="28" spans="1:5" x14ac:dyDescent="0.3">
      <c r="A28" s="62" t="s">
        <v>107</v>
      </c>
      <c r="E28" s="63"/>
    </row>
    <row r="29" spans="1:5" x14ac:dyDescent="0.3">
      <c r="A29" s="62" t="s">
        <v>108</v>
      </c>
      <c r="E29" s="63"/>
    </row>
    <row r="30" spans="1:5" x14ac:dyDescent="0.3">
      <c r="A30" s="62" t="s">
        <v>102</v>
      </c>
      <c r="E30" s="63"/>
    </row>
    <row r="31" spans="1:5" x14ac:dyDescent="0.3">
      <c r="A31" s="62" t="s">
        <v>103</v>
      </c>
      <c r="E31" s="63"/>
    </row>
    <row r="32" spans="1:5" x14ac:dyDescent="0.3">
      <c r="A32" s="62" t="s">
        <v>104</v>
      </c>
      <c r="E32" s="63"/>
    </row>
    <row r="33" spans="1:5" x14ac:dyDescent="0.3">
      <c r="A33" s="64" t="s">
        <v>105</v>
      </c>
      <c r="E33" s="63"/>
    </row>
    <row r="34" spans="1:5" x14ac:dyDescent="0.3">
      <c r="A34" s="62"/>
      <c r="E34" s="63"/>
    </row>
    <row r="35" spans="1:5" x14ac:dyDescent="0.3">
      <c r="A35" s="62"/>
      <c r="E35" s="63"/>
    </row>
    <row r="36" spans="1:5" x14ac:dyDescent="0.3">
      <c r="A36" s="62"/>
      <c r="E36" s="63"/>
    </row>
    <row r="37" spans="1:5" x14ac:dyDescent="0.3">
      <c r="A37" s="62"/>
      <c r="E37" s="63"/>
    </row>
    <row r="38" spans="1:5" x14ac:dyDescent="0.3">
      <c r="A38" s="62"/>
      <c r="E38" s="63"/>
    </row>
    <row r="39" spans="1:5" x14ac:dyDescent="0.3">
      <c r="A39" s="62"/>
      <c r="E39" s="63"/>
    </row>
    <row r="40" spans="1:5" x14ac:dyDescent="0.3">
      <c r="A40" s="62"/>
      <c r="E40" s="63"/>
    </row>
    <row r="41" spans="1:5" x14ac:dyDescent="0.3">
      <c r="A41" s="62"/>
      <c r="E41" s="63"/>
    </row>
    <row r="42" spans="1:5" x14ac:dyDescent="0.3">
      <c r="A42" s="62"/>
      <c r="E42" s="63"/>
    </row>
    <row r="43" spans="1:5" x14ac:dyDescent="0.3">
      <c r="A43" s="62"/>
      <c r="E43" s="63"/>
    </row>
    <row r="44" spans="1:5" x14ac:dyDescent="0.3">
      <c r="A44" s="62"/>
      <c r="E44" s="63"/>
    </row>
    <row r="45" spans="1:5" x14ac:dyDescent="0.3">
      <c r="A45" s="62"/>
      <c r="E45" s="63"/>
    </row>
    <row r="46" spans="1:5" x14ac:dyDescent="0.3">
      <c r="A46" s="62"/>
      <c r="E46" s="63"/>
    </row>
    <row r="47" spans="1:5" x14ac:dyDescent="0.3">
      <c r="A47" s="62"/>
      <c r="E47" s="63"/>
    </row>
    <row r="48" spans="1:5" x14ac:dyDescent="0.3">
      <c r="A48" s="62"/>
      <c r="E48" s="63"/>
    </row>
    <row r="49" spans="1:5" x14ac:dyDescent="0.3">
      <c r="A49" s="62"/>
      <c r="E49" s="63"/>
    </row>
    <row r="50" spans="1:5" x14ac:dyDescent="0.3">
      <c r="A50" s="62"/>
      <c r="E50" s="63"/>
    </row>
    <row r="51" spans="1:5" x14ac:dyDescent="0.3">
      <c r="A51" s="62"/>
      <c r="E51" s="63"/>
    </row>
    <row r="52" spans="1:5" x14ac:dyDescent="0.3">
      <c r="A52" s="62"/>
      <c r="E52" s="63"/>
    </row>
    <row r="53" spans="1:5" x14ac:dyDescent="0.3">
      <c r="A53" s="62"/>
      <c r="E53" s="63"/>
    </row>
    <row r="54" spans="1:5" x14ac:dyDescent="0.3">
      <c r="A54" s="62"/>
      <c r="E54" s="63"/>
    </row>
    <row r="55" spans="1:5" ht="15" thickBot="1" x14ac:dyDescent="0.35">
      <c r="A55" s="65"/>
      <c r="B55" s="66"/>
      <c r="C55" s="66"/>
      <c r="D55" s="66"/>
      <c r="E55" s="67"/>
    </row>
  </sheetData>
  <sortState xmlns:xlrd2="http://schemas.microsoft.com/office/spreadsheetml/2017/richdata2" ref="K2:K11">
    <sortCondition ref="K2:K11"/>
  </sortState>
  <hyperlinks>
    <hyperlink ref="A33" r:id="rId1" xr:uid="{56A8C5BD-AB94-4C6A-8609-F668E9E67B9B}"/>
  </hyperlinks>
  <pageMargins left="0.7" right="0.7" top="0.75" bottom="0.75" header="0.3" footer="0.3"/>
  <pageSetup orientation="portrait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D0CD84-5D3F-4B25-8289-86E977E9052C}">
  <dimension ref="A1:U36"/>
  <sheetViews>
    <sheetView zoomScale="70" zoomScaleNormal="70" workbookViewId="0">
      <selection activeCell="S40" sqref="S40"/>
    </sheetView>
  </sheetViews>
  <sheetFormatPr defaultRowHeight="14.4" x14ac:dyDescent="0.3"/>
  <cols>
    <col min="1" max="1" width="16.33203125" bestFit="1" customWidth="1"/>
    <col min="2" max="2" width="10.5546875" bestFit="1" customWidth="1"/>
    <col min="3" max="3" width="10.6640625" bestFit="1" customWidth="1"/>
    <col min="4" max="4" width="18.6640625" bestFit="1" customWidth="1"/>
    <col min="5" max="5" width="17.109375" bestFit="1" customWidth="1"/>
    <col min="6" max="6" width="21.88671875" bestFit="1" customWidth="1"/>
    <col min="7" max="7" width="20.88671875" bestFit="1" customWidth="1"/>
    <col min="19" max="19" width="16" bestFit="1" customWidth="1"/>
    <col min="20" max="20" width="12.21875" bestFit="1" customWidth="1"/>
    <col min="21" max="21" width="11.77734375" bestFit="1" customWidth="1"/>
  </cols>
  <sheetData>
    <row r="1" spans="1:21" x14ac:dyDescent="0.3">
      <c r="A1" s="35" t="s">
        <v>124</v>
      </c>
      <c r="B1" t="s">
        <v>37</v>
      </c>
      <c r="C1" t="s">
        <v>122</v>
      </c>
      <c r="D1" t="s">
        <v>167</v>
      </c>
      <c r="E1" t="s">
        <v>168</v>
      </c>
      <c r="F1" t="s">
        <v>171</v>
      </c>
      <c r="G1" t="s">
        <v>170</v>
      </c>
      <c r="T1" t="s">
        <v>172</v>
      </c>
      <c r="U1" t="s">
        <v>148</v>
      </c>
    </row>
    <row r="2" spans="1:21" x14ac:dyDescent="0.3">
      <c r="A2" t="s">
        <v>94</v>
      </c>
      <c r="B2" s="56">
        <v>1600.9280000000001</v>
      </c>
      <c r="C2" s="57">
        <v>933.95420000000001</v>
      </c>
      <c r="D2" s="56">
        <v>1298.9639999999999</v>
      </c>
      <c r="E2" s="56">
        <v>1308.528</v>
      </c>
      <c r="F2" s="68">
        <f>D2-C2</f>
        <v>365.00979999999993</v>
      </c>
      <c r="G2" s="68">
        <f>E2-C2</f>
        <v>374.57380000000001</v>
      </c>
      <c r="I2" s="56"/>
      <c r="S2" t="s">
        <v>155</v>
      </c>
      <c r="T2" s="68">
        <v>381.1</v>
      </c>
      <c r="U2" s="56">
        <v>74.42</v>
      </c>
    </row>
    <row r="3" spans="1:21" x14ac:dyDescent="0.3">
      <c r="A3" t="s">
        <v>95</v>
      </c>
      <c r="B3" s="56">
        <v>2672.23</v>
      </c>
      <c r="C3" s="57">
        <v>1055.337</v>
      </c>
      <c r="D3" s="56">
        <v>1257.1400000000001</v>
      </c>
      <c r="E3" s="56">
        <v>1334.354</v>
      </c>
      <c r="F3" s="68">
        <f t="shared" ref="F3:F11" si="0">D3-C3</f>
        <v>201.80300000000011</v>
      </c>
      <c r="G3" s="68">
        <f t="shared" ref="G3:G11" si="1">E3-C3</f>
        <v>279.01700000000005</v>
      </c>
      <c r="I3" s="56"/>
      <c r="S3" t="s">
        <v>156</v>
      </c>
      <c r="T3" s="68">
        <v>416.46</v>
      </c>
      <c r="U3" s="56">
        <v>261.73</v>
      </c>
    </row>
    <row r="4" spans="1:21" x14ac:dyDescent="0.3">
      <c r="A4" t="s">
        <v>96</v>
      </c>
      <c r="B4" s="56">
        <v>2681.33</v>
      </c>
      <c r="C4" s="57">
        <v>991.08799999999997</v>
      </c>
      <c r="D4" s="56">
        <v>1303.115</v>
      </c>
      <c r="E4" s="56">
        <v>1305.298</v>
      </c>
      <c r="F4" s="68">
        <f t="shared" si="0"/>
        <v>312.02700000000004</v>
      </c>
      <c r="G4" s="68">
        <f t="shared" si="1"/>
        <v>314.21000000000004</v>
      </c>
      <c r="I4" s="56"/>
    </row>
    <row r="5" spans="1:21" x14ac:dyDescent="0.3">
      <c r="A5" t="s">
        <v>109</v>
      </c>
      <c r="B5" s="56">
        <v>2728.2919999999999</v>
      </c>
      <c r="C5" s="57">
        <v>1047.8430000000001</v>
      </c>
      <c r="D5" s="56">
        <v>1315.6559999999999</v>
      </c>
      <c r="E5" s="56">
        <v>1317.826</v>
      </c>
      <c r="F5" s="68">
        <f t="shared" si="0"/>
        <v>267.81299999999987</v>
      </c>
      <c r="G5" s="68">
        <f t="shared" si="1"/>
        <v>269.98299999999995</v>
      </c>
      <c r="I5" s="56"/>
    </row>
    <row r="6" spans="1:21" x14ac:dyDescent="0.3">
      <c r="A6" t="s">
        <v>110</v>
      </c>
      <c r="B6" s="56">
        <v>2581.011</v>
      </c>
      <c r="C6" s="57">
        <v>1008.948</v>
      </c>
      <c r="D6" s="56">
        <v>1322.095</v>
      </c>
      <c r="E6" s="56">
        <v>1371.075</v>
      </c>
      <c r="F6" s="68">
        <f t="shared" si="0"/>
        <v>313.14700000000005</v>
      </c>
      <c r="G6" s="68">
        <f t="shared" si="1"/>
        <v>362.12700000000007</v>
      </c>
      <c r="I6" s="56"/>
    </row>
    <row r="7" spans="1:21" x14ac:dyDescent="0.3">
      <c r="A7" t="s">
        <v>111</v>
      </c>
      <c r="B7" s="56">
        <v>2584.5219999999999</v>
      </c>
      <c r="C7" s="57">
        <v>1049.498</v>
      </c>
      <c r="D7" s="56">
        <v>1275.7280000000001</v>
      </c>
      <c r="E7" s="56">
        <v>1296.681</v>
      </c>
      <c r="F7" s="68">
        <f t="shared" si="0"/>
        <v>226.23000000000002</v>
      </c>
      <c r="G7" s="68">
        <f t="shared" si="1"/>
        <v>247.18299999999999</v>
      </c>
      <c r="I7" s="56"/>
    </row>
    <row r="8" spans="1:21" x14ac:dyDescent="0.3">
      <c r="A8" t="s">
        <v>112</v>
      </c>
      <c r="B8" s="56">
        <v>112.69</v>
      </c>
      <c r="C8" s="57">
        <v>983.68</v>
      </c>
      <c r="D8" s="56">
        <v>1297.443</v>
      </c>
      <c r="E8" s="56">
        <v>1371.9829999999999</v>
      </c>
      <c r="F8" s="68">
        <f t="shared" si="0"/>
        <v>313.76300000000003</v>
      </c>
      <c r="G8" s="68">
        <f t="shared" si="1"/>
        <v>388.303</v>
      </c>
      <c r="I8" s="56"/>
    </row>
    <row r="9" spans="1:21" x14ac:dyDescent="0.3">
      <c r="A9" t="s">
        <v>113</v>
      </c>
      <c r="B9" s="56">
        <v>193.423</v>
      </c>
      <c r="C9" s="57">
        <v>777.78020000000004</v>
      </c>
      <c r="D9" s="56">
        <v>1307.374</v>
      </c>
      <c r="E9" s="56">
        <v>1341.1</v>
      </c>
      <c r="F9" s="68">
        <f t="shared" si="0"/>
        <v>529.59379999999999</v>
      </c>
      <c r="G9" s="68">
        <f t="shared" si="1"/>
        <v>563.31979999999987</v>
      </c>
      <c r="I9" s="56"/>
    </row>
    <row r="10" spans="1:21" x14ac:dyDescent="0.3">
      <c r="A10" t="s">
        <v>114</v>
      </c>
      <c r="B10" s="56">
        <v>109.67700000000001</v>
      </c>
      <c r="C10" s="57">
        <v>977.88499999999999</v>
      </c>
      <c r="D10" s="56">
        <v>1307.682</v>
      </c>
      <c r="E10" s="56">
        <v>1353.5150000000001</v>
      </c>
      <c r="F10" s="68">
        <f t="shared" si="0"/>
        <v>329.79700000000003</v>
      </c>
      <c r="G10" s="68">
        <f t="shared" si="1"/>
        <v>375.63000000000011</v>
      </c>
      <c r="I10" s="56"/>
    </row>
    <row r="11" spans="1:21" x14ac:dyDescent="0.3">
      <c r="A11" t="s">
        <v>115</v>
      </c>
      <c r="B11" s="56">
        <v>136.559</v>
      </c>
      <c r="C11" s="57">
        <v>708.48919999999998</v>
      </c>
      <c r="D11" s="56">
        <v>1315.123</v>
      </c>
      <c r="E11" s="56">
        <v>1345.126</v>
      </c>
      <c r="F11" s="68">
        <f t="shared" si="0"/>
        <v>606.63380000000006</v>
      </c>
      <c r="G11" s="68">
        <f t="shared" si="1"/>
        <v>636.63679999999999</v>
      </c>
      <c r="I11" s="56"/>
    </row>
    <row r="12" spans="1:21" x14ac:dyDescent="0.3">
      <c r="A12" s="71" t="s">
        <v>134</v>
      </c>
      <c r="B12" s="56"/>
      <c r="C12" s="58">
        <f t="shared" ref="C12:D12" si="2">MAX(C2:C11)</f>
        <v>1055.337</v>
      </c>
      <c r="D12" s="58">
        <f t="shared" si="2"/>
        <v>1322.095</v>
      </c>
      <c r="E12" s="58"/>
      <c r="F12" s="58">
        <f>MAX(F2:F11)</f>
        <v>606.63380000000006</v>
      </c>
      <c r="G12" s="77">
        <f>MAX(G2:G11)</f>
        <v>636.63679999999999</v>
      </c>
    </row>
    <row r="13" spans="1:21" x14ac:dyDescent="0.3">
      <c r="A13" s="71" t="s">
        <v>133</v>
      </c>
      <c r="C13" s="58">
        <f t="shared" ref="C13:D13" si="3">MIN(C2:C11)</f>
        <v>708.48919999999998</v>
      </c>
      <c r="D13" s="58">
        <f t="shared" si="3"/>
        <v>1257.1400000000001</v>
      </c>
      <c r="E13" s="58"/>
      <c r="F13" s="58">
        <f>MIN(F2:F11)</f>
        <v>201.80300000000011</v>
      </c>
      <c r="G13" s="77">
        <f>MIN(G2:G11)</f>
        <v>247.18299999999999</v>
      </c>
    </row>
    <row r="14" spans="1:21" x14ac:dyDescent="0.3">
      <c r="A14" s="71" t="s">
        <v>98</v>
      </c>
      <c r="C14" s="58">
        <f t="shared" ref="C14:D14" si="4">AVERAGE(C2:C11)</f>
        <v>953.45025999999996</v>
      </c>
      <c r="D14" s="58">
        <f t="shared" si="4"/>
        <v>1300.0319999999999</v>
      </c>
      <c r="E14" s="58"/>
      <c r="F14" s="58">
        <f>AVERAGE(F2:F11)</f>
        <v>346.58173999999997</v>
      </c>
      <c r="G14" s="77">
        <f>AVERAGE(G2:G11)</f>
        <v>381.09834000000001</v>
      </c>
      <c r="J14" s="68"/>
    </row>
    <row r="15" spans="1:21" x14ac:dyDescent="0.3">
      <c r="A15" s="71" t="s">
        <v>145</v>
      </c>
      <c r="C15" s="58">
        <f t="shared" ref="C15:D15" si="5">_xlfn.STDEV.P(C2:C11)</f>
        <v>112.14702184215388</v>
      </c>
      <c r="D15" s="58">
        <f t="shared" si="5"/>
        <v>18.758485024116393</v>
      </c>
      <c r="E15" s="58"/>
      <c r="F15" s="58">
        <f>_xlfn.STDEV.P(F2:F11)</f>
        <v>121.15309726814438</v>
      </c>
      <c r="G15" s="77">
        <f>_xlfn.STDEV.P(G2:G11)</f>
        <v>120.06808207436482</v>
      </c>
      <c r="J15" s="68"/>
    </row>
    <row r="16" spans="1:21" x14ac:dyDescent="0.3">
      <c r="A16" s="35" t="s">
        <v>147</v>
      </c>
      <c r="C16" s="58">
        <f t="shared" ref="C16:D16" si="6">_xlfn.CONFIDENCE.NORM(0.05,C15,10)</f>
        <v>69.508167025518105</v>
      </c>
      <c r="D16" s="58">
        <f t="shared" si="6"/>
        <v>11.626415831506852</v>
      </c>
      <c r="E16" s="58"/>
      <c r="F16" s="58">
        <f>_xlfn.CONFIDENCE.NORM(0.05,F15,10)</f>
        <v>75.090087835107212</v>
      </c>
      <c r="G16" s="77">
        <f>_xlfn.CONFIDENCE.NORM(0.05,G15,10)</f>
        <v>74.417600808027686</v>
      </c>
      <c r="J16" s="68"/>
    </row>
    <row r="17" spans="1:10" x14ac:dyDescent="0.3">
      <c r="J17" s="68"/>
    </row>
    <row r="18" spans="1:10" x14ac:dyDescent="0.3">
      <c r="A18" s="35" t="s">
        <v>125</v>
      </c>
      <c r="B18" t="s">
        <v>123</v>
      </c>
      <c r="C18" t="s">
        <v>122</v>
      </c>
      <c r="D18" t="s">
        <v>167</v>
      </c>
      <c r="E18" t="s">
        <v>168</v>
      </c>
      <c r="F18" t="s">
        <v>126</v>
      </c>
      <c r="G18" t="s">
        <v>170</v>
      </c>
      <c r="J18" s="68"/>
    </row>
    <row r="19" spans="1:10" x14ac:dyDescent="0.3">
      <c r="A19" t="s">
        <v>116</v>
      </c>
      <c r="B19" s="68">
        <v>17847</v>
      </c>
      <c r="C19" s="56">
        <v>995.4</v>
      </c>
      <c r="D19">
        <v>1032.56</v>
      </c>
      <c r="E19">
        <v>1053.49</v>
      </c>
      <c r="F19" s="68">
        <f>D19-C19</f>
        <v>37.159999999999968</v>
      </c>
      <c r="G19" s="68">
        <f>E19-C19</f>
        <v>58.090000000000032</v>
      </c>
      <c r="J19" s="68"/>
    </row>
    <row r="20" spans="1:10" x14ac:dyDescent="0.3">
      <c r="A20" t="s">
        <v>117</v>
      </c>
      <c r="B20" s="68">
        <v>616209</v>
      </c>
      <c r="C20" s="56">
        <v>946.36</v>
      </c>
      <c r="D20">
        <v>1263.8699999999999</v>
      </c>
      <c r="E20">
        <v>1289.6300000000001</v>
      </c>
      <c r="F20" s="68">
        <f t="shared" ref="F20:F24" si="7">D20-C20</f>
        <v>317.50999999999988</v>
      </c>
      <c r="G20" s="68">
        <f t="shared" ref="G20:G24" si="8">E20-C20</f>
        <v>343.2700000000001</v>
      </c>
      <c r="J20" s="68"/>
    </row>
    <row r="21" spans="1:10" x14ac:dyDescent="0.3">
      <c r="A21" t="s">
        <v>118</v>
      </c>
      <c r="B21" s="68">
        <v>3491783</v>
      </c>
      <c r="C21" s="56">
        <v>646.27</v>
      </c>
      <c r="D21">
        <v>1352.83</v>
      </c>
      <c r="E21">
        <v>1352.83</v>
      </c>
      <c r="F21" s="68">
        <f t="shared" si="7"/>
        <v>706.56</v>
      </c>
      <c r="G21" s="68">
        <f t="shared" si="8"/>
        <v>706.56</v>
      </c>
    </row>
    <row r="22" spans="1:10" x14ac:dyDescent="0.3">
      <c r="A22" t="s">
        <v>119</v>
      </c>
      <c r="B22" s="68">
        <v>5843110</v>
      </c>
      <c r="C22" s="56">
        <v>444.1</v>
      </c>
      <c r="D22">
        <v>1308.3900000000001</v>
      </c>
      <c r="E22">
        <v>1386.27</v>
      </c>
      <c r="F22" s="68">
        <f t="shared" si="7"/>
        <v>864.29000000000008</v>
      </c>
      <c r="G22" s="68">
        <f t="shared" si="8"/>
        <v>942.17</v>
      </c>
    </row>
    <row r="23" spans="1:10" x14ac:dyDescent="0.3">
      <c r="A23" t="s">
        <v>120</v>
      </c>
      <c r="B23" s="68">
        <v>5816906</v>
      </c>
      <c r="C23" s="56">
        <v>894.98</v>
      </c>
      <c r="D23">
        <v>1279.1300000000001</v>
      </c>
      <c r="E23">
        <v>1311.4</v>
      </c>
      <c r="F23" s="68">
        <f t="shared" si="7"/>
        <v>384.15000000000009</v>
      </c>
      <c r="G23" s="68">
        <f t="shared" si="8"/>
        <v>416.42000000000007</v>
      </c>
    </row>
    <row r="24" spans="1:10" x14ac:dyDescent="0.3">
      <c r="A24" t="s">
        <v>121</v>
      </c>
      <c r="B24" s="68">
        <v>5835204</v>
      </c>
      <c r="C24" s="56">
        <v>997.97</v>
      </c>
      <c r="D24" s="56">
        <v>1030.2</v>
      </c>
      <c r="E24" s="56">
        <v>1030.2</v>
      </c>
      <c r="F24" s="68">
        <f t="shared" si="7"/>
        <v>32.230000000000018</v>
      </c>
      <c r="G24" s="68">
        <f t="shared" si="8"/>
        <v>32.230000000000018</v>
      </c>
    </row>
    <row r="25" spans="1:10" x14ac:dyDescent="0.3">
      <c r="A25" s="71" t="s">
        <v>134</v>
      </c>
      <c r="C25" s="58">
        <f t="shared" ref="C25:D25" si="9">MAX(C19:C24)</f>
        <v>997.97</v>
      </c>
      <c r="D25" s="58">
        <f t="shared" si="9"/>
        <v>1352.83</v>
      </c>
      <c r="E25" s="58"/>
      <c r="F25" s="58">
        <f>MAX(F19:F24)</f>
        <v>864.29000000000008</v>
      </c>
      <c r="G25" s="77">
        <f>MAX(G19:G24)</f>
        <v>942.17</v>
      </c>
    </row>
    <row r="26" spans="1:10" x14ac:dyDescent="0.3">
      <c r="A26" s="71" t="s">
        <v>133</v>
      </c>
      <c r="C26" s="58">
        <f t="shared" ref="C26:D26" si="10">MIN(C19:C24)</f>
        <v>444.1</v>
      </c>
      <c r="D26" s="58">
        <f t="shared" si="10"/>
        <v>1030.2</v>
      </c>
      <c r="E26" s="58"/>
      <c r="F26" s="58">
        <f>MIN(F19:F24)</f>
        <v>32.230000000000018</v>
      </c>
      <c r="G26" s="77">
        <f>MIN(G19:G24)</f>
        <v>32.230000000000018</v>
      </c>
    </row>
    <row r="27" spans="1:10" x14ac:dyDescent="0.3">
      <c r="A27" s="71" t="s">
        <v>98</v>
      </c>
      <c r="C27" s="58">
        <f t="shared" ref="C27:D27" si="11">AVERAGE(C19:C24)</f>
        <v>820.84666666666669</v>
      </c>
      <c r="D27" s="58">
        <f t="shared" si="11"/>
        <v>1211.1633333333332</v>
      </c>
      <c r="E27" s="58"/>
      <c r="F27" s="58">
        <f>AVERAGE(F19:F24)</f>
        <v>390.31666666666666</v>
      </c>
      <c r="G27" s="77">
        <f>AVERAGE(G19:G24)</f>
        <v>416.45666666666671</v>
      </c>
    </row>
    <row r="28" spans="1:10" x14ac:dyDescent="0.3">
      <c r="A28" s="71" t="s">
        <v>145</v>
      </c>
      <c r="C28" s="58">
        <f t="shared" ref="C28:D28" si="12">_xlfn.STDEV.P(C19:C24)</f>
        <v>206.35969920397633</v>
      </c>
      <c r="D28" s="58">
        <f t="shared" si="12"/>
        <v>130.10688447922016</v>
      </c>
      <c r="E28" s="58"/>
      <c r="F28" s="58">
        <f>_xlfn.STDEV.P(F19:F24)</f>
        <v>311.70100447205635</v>
      </c>
      <c r="G28" s="77">
        <f>_xlfn.STDEV.P(G19:G24)</f>
        <v>327.09518021857519</v>
      </c>
    </row>
    <row r="29" spans="1:10" x14ac:dyDescent="0.3">
      <c r="A29" s="35" t="s">
        <v>147</v>
      </c>
      <c r="C29" s="58">
        <f t="shared" ref="C29:D29" si="13">_xlfn.CONFIDENCE.NORM(0.05,C28,6)</f>
        <v>165.11911490625656</v>
      </c>
      <c r="D29" s="58">
        <f t="shared" si="13"/>
        <v>104.1052768117499</v>
      </c>
      <c r="E29" s="58"/>
      <c r="F29" s="58">
        <f>_xlfn.CONFIDENCE.NORM(0.05,F28,6)</f>
        <v>249.40816531692897</v>
      </c>
      <c r="G29" s="77">
        <f>_xlfn.CONFIDENCE.NORM(0.05,G28,6)</f>
        <v>261.72584499848364</v>
      </c>
    </row>
    <row r="33" spans="1:3" x14ac:dyDescent="0.3">
      <c r="C33" s="58"/>
    </row>
    <row r="34" spans="1:3" x14ac:dyDescent="0.3">
      <c r="A34" s="35"/>
    </row>
    <row r="35" spans="1:3" x14ac:dyDescent="0.3">
      <c r="A35" s="35"/>
      <c r="B35" s="56"/>
      <c r="C35" s="56"/>
    </row>
    <row r="36" spans="1:3" x14ac:dyDescent="0.3">
      <c r="A36" s="35"/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79B93-1C46-4F79-9E6A-5E7ACF6802E0}">
  <dimension ref="A1:P38"/>
  <sheetViews>
    <sheetView zoomScale="70" zoomScaleNormal="70" workbookViewId="0">
      <selection activeCell="N30" sqref="N30"/>
    </sheetView>
  </sheetViews>
  <sheetFormatPr defaultRowHeight="14.4" x14ac:dyDescent="0.3"/>
  <cols>
    <col min="2" max="3" width="11.5546875" bestFit="1" customWidth="1"/>
    <col min="4" max="4" width="16.33203125" bestFit="1" customWidth="1"/>
    <col min="5" max="5" width="17.33203125" bestFit="1" customWidth="1"/>
    <col min="6" max="6" width="17.33203125" customWidth="1"/>
    <col min="7" max="7" width="9.6640625" bestFit="1" customWidth="1"/>
    <col min="8" max="8" width="32" bestFit="1" customWidth="1"/>
    <col min="9" max="9" width="31" bestFit="1" customWidth="1"/>
    <col min="10" max="10" width="13" bestFit="1" customWidth="1"/>
    <col min="14" max="14" width="21.5546875" bestFit="1" customWidth="1"/>
    <col min="15" max="15" width="12.21875" bestFit="1" customWidth="1"/>
    <col min="16" max="16" width="11.77734375" bestFit="1" customWidth="1"/>
  </cols>
  <sheetData>
    <row r="1" spans="1:16" x14ac:dyDescent="0.3">
      <c r="C1" t="s">
        <v>129</v>
      </c>
      <c r="D1" t="s">
        <v>130</v>
      </c>
      <c r="E1" t="s">
        <v>131</v>
      </c>
      <c r="F1" t="s">
        <v>53</v>
      </c>
      <c r="G1" t="s">
        <v>132</v>
      </c>
      <c r="H1" t="s">
        <v>140</v>
      </c>
      <c r="I1" t="s">
        <v>141</v>
      </c>
    </row>
    <row r="2" spans="1:16" x14ac:dyDescent="0.3">
      <c r="A2" t="s">
        <v>47</v>
      </c>
      <c r="B2" t="s">
        <v>133</v>
      </c>
      <c r="C2" s="56">
        <v>997.05</v>
      </c>
      <c r="D2" s="56">
        <v>9.81</v>
      </c>
      <c r="E2" s="56">
        <v>2.36</v>
      </c>
      <c r="F2" s="56">
        <f>C2*D2*E2</f>
        <v>23083.302779999998</v>
      </c>
      <c r="G2" s="56">
        <f>F2/100</f>
        <v>230.83302779999997</v>
      </c>
      <c r="H2" s="56">
        <v>1000</v>
      </c>
      <c r="I2" s="56">
        <f>G2+H2</f>
        <v>1230.8330277999999</v>
      </c>
      <c r="K2" s="56"/>
      <c r="O2" t="s">
        <v>172</v>
      </c>
      <c r="P2" t="s">
        <v>148</v>
      </c>
    </row>
    <row r="3" spans="1:16" x14ac:dyDescent="0.3">
      <c r="A3" t="s">
        <v>47</v>
      </c>
      <c r="B3" t="s">
        <v>134</v>
      </c>
      <c r="C3" s="56">
        <v>997.05</v>
      </c>
      <c r="D3" s="56">
        <v>9.81</v>
      </c>
      <c r="E3" s="56">
        <v>4</v>
      </c>
      <c r="F3" s="56">
        <f>C3*D3*E3</f>
        <v>39124.241999999998</v>
      </c>
      <c r="G3" s="56">
        <f>F3/100</f>
        <v>391.24241999999998</v>
      </c>
      <c r="H3" s="56">
        <v>1000</v>
      </c>
      <c r="I3" s="56">
        <f>G3+H3</f>
        <v>1391.24242</v>
      </c>
      <c r="K3" s="56"/>
      <c r="N3" t="s">
        <v>151</v>
      </c>
      <c r="O3" s="56">
        <v>0.11426840936655787</v>
      </c>
      <c r="P3" s="56">
        <v>3.449448835385209E-2</v>
      </c>
    </row>
    <row r="4" spans="1:16" x14ac:dyDescent="0.3">
      <c r="A4" t="s">
        <v>139</v>
      </c>
      <c r="B4" t="s">
        <v>133</v>
      </c>
      <c r="C4" s="56">
        <v>997.05</v>
      </c>
      <c r="D4" s="56">
        <v>9.81</v>
      </c>
      <c r="E4" s="56">
        <v>2.36</v>
      </c>
      <c r="F4" s="56">
        <f>C4*D4*E4</f>
        <v>23083.302779999998</v>
      </c>
      <c r="G4" s="56">
        <f>F4/100</f>
        <v>230.83302779999997</v>
      </c>
      <c r="H4" s="56">
        <v>1021.102</v>
      </c>
      <c r="I4" s="56">
        <f t="shared" ref="I4:I5" si="0">G4+H4</f>
        <v>1251.9350277999999</v>
      </c>
      <c r="K4" s="56"/>
      <c r="N4" t="s">
        <v>152</v>
      </c>
      <c r="O4" s="56">
        <v>0.16747207906169287</v>
      </c>
      <c r="P4" s="56">
        <v>3.449448835385209E-2</v>
      </c>
    </row>
    <row r="5" spans="1:16" x14ac:dyDescent="0.3">
      <c r="A5" t="s">
        <v>139</v>
      </c>
      <c r="B5" t="s">
        <v>134</v>
      </c>
      <c r="C5" s="56">
        <v>997.05</v>
      </c>
      <c r="D5" s="56">
        <v>9.81</v>
      </c>
      <c r="E5" s="56">
        <v>4</v>
      </c>
      <c r="F5" s="56">
        <f>C5*D5*E5</f>
        <v>39124.241999999998</v>
      </c>
      <c r="G5" s="56">
        <f>F5/100</f>
        <v>391.24241999999998</v>
      </c>
      <c r="H5" s="56">
        <v>1021.102</v>
      </c>
      <c r="I5" s="56">
        <f t="shared" si="0"/>
        <v>1412.3444199999999</v>
      </c>
      <c r="K5" s="56"/>
      <c r="N5" t="s">
        <v>153</v>
      </c>
      <c r="O5" s="56">
        <v>0.20043519103476112</v>
      </c>
      <c r="P5" s="56">
        <v>0.10311294526849259</v>
      </c>
    </row>
    <row r="6" spans="1:16" x14ac:dyDescent="0.3">
      <c r="N6" t="s">
        <v>154</v>
      </c>
      <c r="O6" s="56">
        <v>0.25279401877286484</v>
      </c>
      <c r="P6" s="56">
        <v>0.10311294526849259</v>
      </c>
    </row>
    <row r="7" spans="1:16" x14ac:dyDescent="0.3">
      <c r="A7" s="35" t="s">
        <v>127</v>
      </c>
    </row>
    <row r="8" spans="1:16" x14ac:dyDescent="0.3">
      <c r="A8" s="35" t="s">
        <v>128</v>
      </c>
    </row>
    <row r="10" spans="1:16" x14ac:dyDescent="0.3">
      <c r="B10" s="97" t="s">
        <v>142</v>
      </c>
      <c r="C10" s="97"/>
      <c r="D10" s="35" t="s">
        <v>143</v>
      </c>
      <c r="E10" s="97" t="s">
        <v>164</v>
      </c>
      <c r="F10" s="97"/>
      <c r="G10" s="97" t="s">
        <v>144</v>
      </c>
      <c r="H10" s="97"/>
    </row>
    <row r="11" spans="1:16" x14ac:dyDescent="0.3">
      <c r="A11" s="35"/>
      <c r="B11" t="s">
        <v>135</v>
      </c>
      <c r="C11" t="s">
        <v>136</v>
      </c>
      <c r="D11" t="s">
        <v>122</v>
      </c>
      <c r="E11" t="s">
        <v>165</v>
      </c>
      <c r="F11" t="s">
        <v>166</v>
      </c>
      <c r="G11" t="s">
        <v>137</v>
      </c>
      <c r="H11" t="s">
        <v>138</v>
      </c>
    </row>
    <row r="12" spans="1:16" x14ac:dyDescent="0.3">
      <c r="A12" s="35" t="s">
        <v>94</v>
      </c>
      <c r="B12" s="56">
        <v>1230.8330277999999</v>
      </c>
      <c r="C12" s="56">
        <v>1391.24242</v>
      </c>
      <c r="D12" s="57">
        <v>933.95420000000001</v>
      </c>
      <c r="E12" s="56">
        <f>B12/D12</f>
        <v>1.3178730046933778</v>
      </c>
      <c r="F12" s="56">
        <f>C12/D12</f>
        <v>1.4896259581037272</v>
      </c>
      <c r="G12" s="56">
        <f t="shared" ref="G12:G21" si="1">LOG(B12/D12)</f>
        <v>0.11987356198924812</v>
      </c>
      <c r="H12" s="56">
        <f t="shared" ref="H12:H21" si="2">LOG(C12/D12)</f>
        <v>0.17307723168438316</v>
      </c>
    </row>
    <row r="13" spans="1:16" x14ac:dyDescent="0.3">
      <c r="A13" s="35" t="s">
        <v>95</v>
      </c>
      <c r="B13" s="56">
        <v>1230.8330277999999</v>
      </c>
      <c r="C13" s="56">
        <v>1391.24242</v>
      </c>
      <c r="D13" s="57">
        <v>1055.337</v>
      </c>
      <c r="E13" s="56">
        <f t="shared" ref="E13:E21" si="3">B13/D13</f>
        <v>1.166293826332252</v>
      </c>
      <c r="F13" s="56">
        <f t="shared" ref="F13:F21" si="4">C13/D13</f>
        <v>1.3182920905833873</v>
      </c>
      <c r="G13" s="56">
        <f t="shared" si="1"/>
        <v>6.6807976734525404E-2</v>
      </c>
      <c r="H13" s="56">
        <f t="shared" si="2"/>
        <v>0.12001164642966047</v>
      </c>
    </row>
    <row r="14" spans="1:16" x14ac:dyDescent="0.3">
      <c r="A14" s="35" t="s">
        <v>96</v>
      </c>
      <c r="B14" s="56">
        <v>1230.8330277999999</v>
      </c>
      <c r="C14" s="56">
        <v>1391.24242</v>
      </c>
      <c r="D14" s="57">
        <v>991.08799999999997</v>
      </c>
      <c r="E14" s="56">
        <f t="shared" si="3"/>
        <v>1.241900848158791</v>
      </c>
      <c r="F14" s="56">
        <f t="shared" si="4"/>
        <v>1.4037526637392441</v>
      </c>
      <c r="G14" s="56">
        <f t="shared" si="1"/>
        <v>9.4086923685622173E-2</v>
      </c>
      <c r="H14" s="56">
        <f t="shared" si="2"/>
        <v>0.14729059338075717</v>
      </c>
    </row>
    <row r="15" spans="1:16" x14ac:dyDescent="0.3">
      <c r="A15" s="35" t="s">
        <v>109</v>
      </c>
      <c r="B15" s="56">
        <v>1230.8330277999999</v>
      </c>
      <c r="C15" s="56">
        <v>1391.24242</v>
      </c>
      <c r="D15" s="57">
        <v>1047.8430000000001</v>
      </c>
      <c r="E15" s="56">
        <f t="shared" si="3"/>
        <v>1.1746349670704483</v>
      </c>
      <c r="F15" s="56">
        <f t="shared" si="4"/>
        <v>1.3277202977927036</v>
      </c>
      <c r="G15" s="56">
        <f t="shared" si="1"/>
        <v>6.990292497595739E-2</v>
      </c>
      <c r="H15" s="56">
        <f t="shared" si="2"/>
        <v>0.12310659467109239</v>
      </c>
    </row>
    <row r="16" spans="1:16" x14ac:dyDescent="0.3">
      <c r="A16" s="35" t="s">
        <v>110</v>
      </c>
      <c r="B16" s="56">
        <v>1230.8330277999999</v>
      </c>
      <c r="C16" s="56">
        <v>1391.24242</v>
      </c>
      <c r="D16" s="57">
        <v>1008.948</v>
      </c>
      <c r="E16" s="56">
        <f t="shared" si="3"/>
        <v>1.2199172086172922</v>
      </c>
      <c r="F16" s="56">
        <f t="shared" si="4"/>
        <v>1.3789039871232214</v>
      </c>
      <c r="G16" s="56">
        <f t="shared" si="1"/>
        <v>8.6330357674151384E-2</v>
      </c>
      <c r="H16" s="56">
        <f t="shared" si="2"/>
        <v>0.13953402736928641</v>
      </c>
    </row>
    <row r="17" spans="1:8" x14ac:dyDescent="0.3">
      <c r="A17" s="35" t="s">
        <v>111</v>
      </c>
      <c r="B17" s="56">
        <v>1230.8330277999999</v>
      </c>
      <c r="C17" s="56">
        <v>1391.24242</v>
      </c>
      <c r="D17" s="57">
        <v>1049.498</v>
      </c>
      <c r="E17" s="56">
        <f t="shared" si="3"/>
        <v>1.1727826330302675</v>
      </c>
      <c r="F17" s="56">
        <f t="shared" si="4"/>
        <v>1.3256265566966301</v>
      </c>
      <c r="G17" s="56">
        <f t="shared" si="1"/>
        <v>6.9217526162190013E-2</v>
      </c>
      <c r="H17" s="56">
        <f t="shared" si="2"/>
        <v>0.12242119585732504</v>
      </c>
    </row>
    <row r="18" spans="1:8" x14ac:dyDescent="0.3">
      <c r="A18" s="35" t="s">
        <v>112</v>
      </c>
      <c r="B18" s="56">
        <v>1230.8330277999999</v>
      </c>
      <c r="C18" s="56">
        <v>1391.24242</v>
      </c>
      <c r="D18" s="57">
        <v>983.68</v>
      </c>
      <c r="E18" s="56">
        <f t="shared" si="3"/>
        <v>1.2512534846698113</v>
      </c>
      <c r="F18" s="56">
        <f t="shared" si="4"/>
        <v>1.4143241907937543</v>
      </c>
      <c r="G18" s="56">
        <f t="shared" si="1"/>
        <v>9.7345299974498326E-2</v>
      </c>
      <c r="H18" s="56">
        <f t="shared" si="2"/>
        <v>0.15054896966963333</v>
      </c>
    </row>
    <row r="19" spans="1:8" x14ac:dyDescent="0.3">
      <c r="A19" s="35" t="s">
        <v>113</v>
      </c>
      <c r="B19" s="56">
        <v>1230.8330277999999</v>
      </c>
      <c r="C19" s="56">
        <v>1391.24242</v>
      </c>
      <c r="D19" s="57">
        <v>777.78020000000004</v>
      </c>
      <c r="E19" s="56">
        <f t="shared" si="3"/>
        <v>1.5824946788308571</v>
      </c>
      <c r="F19" s="56">
        <f t="shared" si="4"/>
        <v>1.7887346836548423</v>
      </c>
      <c r="G19" s="56">
        <f t="shared" si="1"/>
        <v>0.19934225836820388</v>
      </c>
      <c r="H19" s="56">
        <f t="shared" si="2"/>
        <v>0.25254592806333892</v>
      </c>
    </row>
    <row r="20" spans="1:8" x14ac:dyDescent="0.3">
      <c r="A20" s="35" t="s">
        <v>114</v>
      </c>
      <c r="B20" s="56">
        <v>1230.8330277999999</v>
      </c>
      <c r="C20" s="56">
        <v>1391.24242</v>
      </c>
      <c r="D20" s="57">
        <v>977.88499999999999</v>
      </c>
      <c r="E20" s="56">
        <f t="shared" si="3"/>
        <v>1.2586684812631341</v>
      </c>
      <c r="F20" s="56">
        <f t="shared" si="4"/>
        <v>1.4227055533114834</v>
      </c>
      <c r="G20" s="56">
        <f t="shared" si="1"/>
        <v>9.9911357020244423E-2</v>
      </c>
      <c r="H20" s="56">
        <f t="shared" si="2"/>
        <v>0.15311502671537938</v>
      </c>
    </row>
    <row r="21" spans="1:8" x14ac:dyDescent="0.3">
      <c r="A21" s="35" t="s">
        <v>115</v>
      </c>
      <c r="B21" s="56">
        <v>1230.8330277999999</v>
      </c>
      <c r="C21" s="56">
        <v>1391.24242</v>
      </c>
      <c r="D21" s="57">
        <v>708.48919999999998</v>
      </c>
      <c r="E21" s="56">
        <f t="shared" si="3"/>
        <v>1.7372643475722704</v>
      </c>
      <c r="F21" s="56">
        <f t="shared" si="4"/>
        <v>1.9636748450082233</v>
      </c>
      <c r="G21" s="56">
        <f t="shared" si="1"/>
        <v>0.23986590708093752</v>
      </c>
      <c r="H21" s="56">
        <f t="shared" si="2"/>
        <v>0.29306957677607259</v>
      </c>
    </row>
    <row r="22" spans="1:8" x14ac:dyDescent="0.3">
      <c r="A22" s="35"/>
      <c r="D22" s="35" t="s">
        <v>134</v>
      </c>
      <c r="E22" s="58">
        <f t="shared" ref="E22:F22" si="5">MAX(E12:E21)</f>
        <v>1.7372643475722704</v>
      </c>
      <c r="F22" s="58">
        <f t="shared" si="5"/>
        <v>1.9636748450082233</v>
      </c>
      <c r="G22" s="58">
        <f>MAX(G12:G21)</f>
        <v>0.23986590708093752</v>
      </c>
      <c r="H22" s="58">
        <f>MAX(H12:H21)</f>
        <v>0.29306957677607259</v>
      </c>
    </row>
    <row r="23" spans="1:8" x14ac:dyDescent="0.3">
      <c r="D23" s="35" t="s">
        <v>133</v>
      </c>
      <c r="E23" s="58">
        <f t="shared" ref="E23:F23" si="6">MIN(E12:E21)</f>
        <v>1.166293826332252</v>
      </c>
      <c r="F23" s="58">
        <f t="shared" si="6"/>
        <v>1.3182920905833873</v>
      </c>
      <c r="G23" s="58">
        <f>MIN(G12:G21)</f>
        <v>6.6807976734525404E-2</v>
      </c>
      <c r="H23" s="58">
        <f>MIN(H12:H21)</f>
        <v>0.12001164642966047</v>
      </c>
    </row>
    <row r="24" spans="1:8" x14ac:dyDescent="0.3">
      <c r="D24" s="35" t="s">
        <v>98</v>
      </c>
      <c r="E24" s="58">
        <f t="shared" ref="E24:F24" si="7">AVERAGE(E12:E21)</f>
        <v>1.3123083480238502</v>
      </c>
      <c r="F24" s="58">
        <f t="shared" si="7"/>
        <v>1.4833360826807218</v>
      </c>
      <c r="G24" s="58">
        <f>AVERAGE(G12:G21)</f>
        <v>0.11426840936655787</v>
      </c>
      <c r="H24" s="58">
        <f>AVERAGE(H12:H21)</f>
        <v>0.16747207906169287</v>
      </c>
    </row>
    <row r="25" spans="1:8" x14ac:dyDescent="0.3">
      <c r="D25" s="35" t="s">
        <v>145</v>
      </c>
      <c r="E25" s="58">
        <f t="shared" ref="E25:F25" si="8">_xlfn.STDEV.P(E12:E21)</f>
        <v>0.18260862962817845</v>
      </c>
      <c r="F25" s="58">
        <f t="shared" si="8"/>
        <v>0.20640725919655192</v>
      </c>
      <c r="G25" s="58">
        <f>_xlfn.STDEV.P(G12:G21)</f>
        <v>5.565467058616537E-2</v>
      </c>
      <c r="H25" s="58">
        <f>_xlfn.STDEV.P(H12:H21)</f>
        <v>5.5654670586165488E-2</v>
      </c>
    </row>
    <row r="26" spans="1:8" x14ac:dyDescent="0.3">
      <c r="D26" s="35" t="s">
        <v>147</v>
      </c>
      <c r="E26" s="58">
        <f t="shared" ref="E26:F26" si="9">_xlfn.CONFIDENCE.NORM(0.05,E25,10)</f>
        <v>0.11317992149948855</v>
      </c>
      <c r="F26" s="58">
        <f t="shared" si="9"/>
        <v>0.12793019388162288</v>
      </c>
      <c r="G26" s="58">
        <f>_xlfn.CONFIDENCE.NORM(0.05,G25,10)</f>
        <v>3.449448835385209E-2</v>
      </c>
      <c r="H26" s="58">
        <f>_xlfn.CONFIDENCE.NORM(0.05,H25,10)</f>
        <v>3.449448835385216E-2</v>
      </c>
    </row>
    <row r="28" spans="1:8" x14ac:dyDescent="0.3">
      <c r="A28" s="35" t="s">
        <v>116</v>
      </c>
      <c r="B28" s="56">
        <v>1251.9350277999999</v>
      </c>
      <c r="C28" s="56">
        <v>1412.3444199999999</v>
      </c>
      <c r="D28" s="56">
        <v>995.4</v>
      </c>
      <c r="E28" s="56">
        <f>B28/D28</f>
        <v>1.257720542294555</v>
      </c>
      <c r="F28" s="56">
        <f>C28/D28</f>
        <v>1.4188712276471769</v>
      </c>
      <c r="G28" s="56">
        <f t="shared" ref="G28:G33" si="10">LOG(B28/D28)</f>
        <v>9.9584154287396184E-2</v>
      </c>
      <c r="H28" s="56">
        <f t="shared" ref="H28:H33" si="11">LOG(C28/D28)</f>
        <v>0.15194298202549983</v>
      </c>
    </row>
    <row r="29" spans="1:8" x14ac:dyDescent="0.3">
      <c r="A29" s="35" t="s">
        <v>117</v>
      </c>
      <c r="B29" s="56">
        <v>1251.9350277999999</v>
      </c>
      <c r="C29" s="56">
        <v>1412.3444199999999</v>
      </c>
      <c r="D29" s="56">
        <v>946.36</v>
      </c>
      <c r="E29" s="56">
        <f t="shared" ref="E29:E33" si="12">B29/D29</f>
        <v>1.3228951221522465</v>
      </c>
      <c r="F29" s="56">
        <f t="shared" ref="F29:F33" si="13">C29/D29</f>
        <v>1.4923965721289993</v>
      </c>
      <c r="G29" s="56">
        <f t="shared" si="10"/>
        <v>0.12152541510511161</v>
      </c>
      <c r="H29" s="56">
        <f t="shared" si="11"/>
        <v>0.17388424284321527</v>
      </c>
    </row>
    <row r="30" spans="1:8" x14ac:dyDescent="0.3">
      <c r="A30" s="35" t="s">
        <v>118</v>
      </c>
      <c r="B30" s="56">
        <v>1251.9350277999999</v>
      </c>
      <c r="C30" s="56">
        <v>1412.3444199999999</v>
      </c>
      <c r="D30" s="56">
        <v>646.27</v>
      </c>
      <c r="E30" s="56">
        <f t="shared" si="12"/>
        <v>1.9371702659878998</v>
      </c>
      <c r="F30" s="56">
        <f t="shared" si="13"/>
        <v>2.1853782784285203</v>
      </c>
      <c r="G30" s="56">
        <f t="shared" si="10"/>
        <v>0.28716779435319056</v>
      </c>
      <c r="H30" s="56">
        <f t="shared" si="11"/>
        <v>0.33952662209129425</v>
      </c>
    </row>
    <row r="31" spans="1:8" x14ac:dyDescent="0.3">
      <c r="A31" s="35" t="s">
        <v>119</v>
      </c>
      <c r="B31" s="56">
        <v>1251.9350277999999</v>
      </c>
      <c r="C31" s="56">
        <v>1412.3444199999999</v>
      </c>
      <c r="D31" s="56">
        <v>444.1</v>
      </c>
      <c r="E31" s="56">
        <f t="shared" si="12"/>
        <v>2.8190385674397653</v>
      </c>
      <c r="F31" s="56">
        <f t="shared" si="13"/>
        <v>3.1802396307138028</v>
      </c>
      <c r="G31" s="56">
        <f t="shared" si="10"/>
        <v>0.45010101752172449</v>
      </c>
      <c r="H31" s="56">
        <f t="shared" si="11"/>
        <v>0.50245984525982823</v>
      </c>
    </row>
    <row r="32" spans="1:8" x14ac:dyDescent="0.3">
      <c r="A32" s="35" t="s">
        <v>120</v>
      </c>
      <c r="B32" s="56">
        <v>1251.9350277999999</v>
      </c>
      <c r="C32" s="56">
        <v>1412.3444199999999</v>
      </c>
      <c r="D32" s="56">
        <v>894.98</v>
      </c>
      <c r="E32" s="56">
        <f t="shared" si="12"/>
        <v>1.3988413459518647</v>
      </c>
      <c r="F32" s="56">
        <f t="shared" si="13"/>
        <v>1.578073722317817</v>
      </c>
      <c r="G32" s="56">
        <f t="shared" si="10"/>
        <v>0.14576846039254832</v>
      </c>
      <c r="H32" s="56">
        <f t="shared" si="11"/>
        <v>0.198127288130652</v>
      </c>
    </row>
    <row r="33" spans="1:8" x14ac:dyDescent="0.3">
      <c r="A33" s="35" t="s">
        <v>121</v>
      </c>
      <c r="B33" s="56">
        <v>1251.9350277999999</v>
      </c>
      <c r="C33" s="56">
        <v>1412.3444199999999</v>
      </c>
      <c r="D33" s="56">
        <v>997.97</v>
      </c>
      <c r="E33" s="56">
        <f t="shared" si="12"/>
        <v>1.2544816254997644</v>
      </c>
      <c r="F33" s="56">
        <f t="shared" si="13"/>
        <v>1.4152173111416173</v>
      </c>
      <c r="G33" s="56">
        <f t="shared" si="10"/>
        <v>9.8464304548595671E-2</v>
      </c>
      <c r="H33" s="56">
        <f t="shared" si="11"/>
        <v>0.15082313228669936</v>
      </c>
    </row>
    <row r="34" spans="1:8" x14ac:dyDescent="0.3">
      <c r="D34" s="35" t="s">
        <v>134</v>
      </c>
      <c r="E34" s="58">
        <f t="shared" ref="E34:F34" si="14">MAX(E28:E33)</f>
        <v>2.8190385674397653</v>
      </c>
      <c r="F34" s="58">
        <f t="shared" si="14"/>
        <v>3.1802396307138028</v>
      </c>
      <c r="G34" s="58">
        <f>MAX(G28:G33)</f>
        <v>0.45010101752172449</v>
      </c>
      <c r="H34" s="58">
        <f>MAX(H28:H33)</f>
        <v>0.50245984525982823</v>
      </c>
    </row>
    <row r="35" spans="1:8" x14ac:dyDescent="0.3">
      <c r="D35" s="35" t="s">
        <v>133</v>
      </c>
      <c r="E35" s="58">
        <f t="shared" ref="E35:F35" si="15">MIN(E28:E33)</f>
        <v>1.2544816254997644</v>
      </c>
      <c r="F35" s="58">
        <f t="shared" si="15"/>
        <v>1.4152173111416173</v>
      </c>
      <c r="G35" s="58">
        <f>MIN(G28:G33)</f>
        <v>9.8464304548595671E-2</v>
      </c>
      <c r="H35" s="58">
        <f>MIN(H28:H33)</f>
        <v>0.15082313228669936</v>
      </c>
    </row>
    <row r="36" spans="1:8" x14ac:dyDescent="0.3">
      <c r="D36" s="35" t="s">
        <v>98</v>
      </c>
      <c r="E36" s="58">
        <f t="shared" ref="E36:F36" si="16">AVERAGE(E28:E33)</f>
        <v>1.665024578221016</v>
      </c>
      <c r="F36" s="58">
        <f t="shared" si="16"/>
        <v>1.8783627903963225</v>
      </c>
      <c r="G36" s="58">
        <f>AVERAGE(G28:G33)</f>
        <v>0.20043519103476112</v>
      </c>
      <c r="H36" s="58">
        <f>AVERAGE(H28:H33)</f>
        <v>0.25279401877286484</v>
      </c>
    </row>
    <row r="37" spans="1:8" x14ac:dyDescent="0.3">
      <c r="D37" s="35" t="s">
        <v>145</v>
      </c>
      <c r="E37" s="58">
        <f t="shared" ref="E37:F37" si="17">_xlfn.STDEV.P(E28:E33)</f>
        <v>0.5668861929060236</v>
      </c>
      <c r="F37" s="58">
        <f t="shared" si="17"/>
        <v>0.6395208485641718</v>
      </c>
      <c r="G37" s="58">
        <f>_xlfn.STDEV.P(G28:G33)</f>
        <v>0.12886670560051519</v>
      </c>
      <c r="H37" s="58">
        <f>_xlfn.STDEV.P(H28:H33)</f>
        <v>0.12886670560051516</v>
      </c>
    </row>
    <row r="38" spans="1:8" x14ac:dyDescent="0.3">
      <c r="D38" s="35" t="s">
        <v>147</v>
      </c>
      <c r="E38" s="58">
        <f t="shared" ref="E38:F38" si="18">_xlfn.CONFIDENCE.NORM(0.05,E37,6)</f>
        <v>0.45359509044785612</v>
      </c>
      <c r="F38" s="58">
        <f t="shared" si="18"/>
        <v>0.51171385152406468</v>
      </c>
      <c r="G38" s="58">
        <f>_xlfn.CONFIDENCE.NORM(0.05,G37,6)</f>
        <v>0.10311294526849259</v>
      </c>
      <c r="H38" s="58">
        <f>_xlfn.CONFIDENCE.NORM(0.05,H37,6)</f>
        <v>0.10311294526849256</v>
      </c>
    </row>
  </sheetData>
  <mergeCells count="3">
    <mergeCell ref="B10:C10"/>
    <mergeCell ref="E10:F10"/>
    <mergeCell ref="G10:H10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0D90F-4A90-4F68-811F-B73E3EBB1515}">
  <dimension ref="A1:V37"/>
  <sheetViews>
    <sheetView zoomScale="70" zoomScaleNormal="70" workbookViewId="0">
      <selection activeCell="T26" sqref="T26"/>
    </sheetView>
  </sheetViews>
  <sheetFormatPr defaultRowHeight="14.4" x14ac:dyDescent="0.3"/>
  <cols>
    <col min="2" max="2" width="10.33203125" bestFit="1" customWidth="1"/>
    <col min="3" max="3" width="10.5546875" bestFit="1" customWidth="1"/>
    <col min="21" max="21" width="10.33203125" bestFit="1" customWidth="1"/>
    <col min="22" max="22" width="10.5546875" bestFit="1" customWidth="1"/>
  </cols>
  <sheetData>
    <row r="1" spans="1:22" x14ac:dyDescent="0.3">
      <c r="A1" t="s">
        <v>91</v>
      </c>
      <c r="B1" t="s">
        <v>158</v>
      </c>
      <c r="E1" t="s">
        <v>169</v>
      </c>
      <c r="T1" t="s">
        <v>91</v>
      </c>
      <c r="U1" t="s">
        <v>149</v>
      </c>
      <c r="V1" t="s">
        <v>150</v>
      </c>
    </row>
    <row r="2" spans="1:22" x14ac:dyDescent="0.3">
      <c r="A2" t="s">
        <v>121</v>
      </c>
      <c r="B2" s="68">
        <v>32.230000000000018</v>
      </c>
      <c r="D2" t="s">
        <v>121</v>
      </c>
      <c r="E2" s="68">
        <v>32.230000000000018</v>
      </c>
      <c r="T2" s="35" t="s">
        <v>94</v>
      </c>
      <c r="U2" s="56">
        <v>0.11987356198924812</v>
      </c>
      <c r="V2" s="56">
        <v>0.17307723168438316</v>
      </c>
    </row>
    <row r="3" spans="1:22" x14ac:dyDescent="0.3">
      <c r="A3" t="s">
        <v>116</v>
      </c>
      <c r="B3" s="68">
        <v>37.159999999999968</v>
      </c>
      <c r="D3" t="s">
        <v>116</v>
      </c>
      <c r="E3" s="68">
        <v>58.090000000000032</v>
      </c>
      <c r="T3" s="35" t="s">
        <v>95</v>
      </c>
      <c r="U3" s="56">
        <v>6.6807976734525404E-2</v>
      </c>
      <c r="V3" s="56">
        <v>0.12001164642966047</v>
      </c>
    </row>
    <row r="4" spans="1:22" x14ac:dyDescent="0.3">
      <c r="A4" t="s">
        <v>95</v>
      </c>
      <c r="B4" s="68">
        <v>201.80300000000011</v>
      </c>
      <c r="D4" t="s">
        <v>111</v>
      </c>
      <c r="E4" s="68">
        <v>247.18299999999999</v>
      </c>
      <c r="T4" s="35" t="s">
        <v>96</v>
      </c>
      <c r="U4" s="56">
        <v>9.4086923685622173E-2</v>
      </c>
      <c r="V4" s="56">
        <v>0.14729059338075717</v>
      </c>
    </row>
    <row r="5" spans="1:22" x14ac:dyDescent="0.3">
      <c r="A5" t="s">
        <v>111</v>
      </c>
      <c r="B5" s="68">
        <v>226.23000000000002</v>
      </c>
      <c r="D5" t="s">
        <v>109</v>
      </c>
      <c r="E5" s="68">
        <v>269.98299999999995</v>
      </c>
      <c r="T5" s="35" t="s">
        <v>109</v>
      </c>
      <c r="U5" s="56">
        <v>6.990292497595739E-2</v>
      </c>
      <c r="V5" s="56">
        <v>0.12310659467109239</v>
      </c>
    </row>
    <row r="6" spans="1:22" x14ac:dyDescent="0.3">
      <c r="A6" t="s">
        <v>109</v>
      </c>
      <c r="B6" s="68">
        <v>267.81299999999987</v>
      </c>
      <c r="D6" t="s">
        <v>95</v>
      </c>
      <c r="E6" s="68">
        <v>279.01700000000005</v>
      </c>
      <c r="T6" s="35" t="s">
        <v>110</v>
      </c>
      <c r="U6" s="56">
        <v>8.6330357674151384E-2</v>
      </c>
      <c r="V6" s="56">
        <v>0.13953402736928641</v>
      </c>
    </row>
    <row r="7" spans="1:22" x14ac:dyDescent="0.3">
      <c r="A7" t="s">
        <v>96</v>
      </c>
      <c r="B7" s="68">
        <v>312.02700000000004</v>
      </c>
      <c r="D7" t="s">
        <v>96</v>
      </c>
      <c r="E7" s="68">
        <v>314.21000000000004</v>
      </c>
      <c r="T7" s="35" t="s">
        <v>111</v>
      </c>
      <c r="U7" s="56">
        <v>6.9217526162190013E-2</v>
      </c>
      <c r="V7" s="56">
        <v>0.12242119585732504</v>
      </c>
    </row>
    <row r="8" spans="1:22" x14ac:dyDescent="0.3">
      <c r="A8" t="s">
        <v>110</v>
      </c>
      <c r="B8" s="68">
        <v>313.14700000000005</v>
      </c>
      <c r="D8" t="s">
        <v>117</v>
      </c>
      <c r="E8" s="68">
        <v>343.2700000000001</v>
      </c>
      <c r="T8" s="35" t="s">
        <v>112</v>
      </c>
      <c r="U8" s="56">
        <v>9.7345299974498326E-2</v>
      </c>
      <c r="V8" s="56">
        <v>0.15054896966963333</v>
      </c>
    </row>
    <row r="9" spans="1:22" x14ac:dyDescent="0.3">
      <c r="A9" t="s">
        <v>112</v>
      </c>
      <c r="B9" s="68">
        <v>313.76300000000003</v>
      </c>
      <c r="D9" t="s">
        <v>110</v>
      </c>
      <c r="E9" s="68">
        <v>362.12700000000007</v>
      </c>
      <c r="T9" s="35" t="s">
        <v>113</v>
      </c>
      <c r="U9" s="56">
        <v>0.19934225836820388</v>
      </c>
      <c r="V9" s="56">
        <v>0.25254592806333892</v>
      </c>
    </row>
    <row r="10" spans="1:22" x14ac:dyDescent="0.3">
      <c r="A10" t="s">
        <v>117</v>
      </c>
      <c r="B10" s="68">
        <v>317.50999999999988</v>
      </c>
      <c r="D10" t="s">
        <v>94</v>
      </c>
      <c r="E10" s="68">
        <v>374.57380000000001</v>
      </c>
      <c r="T10" s="35" t="s">
        <v>114</v>
      </c>
      <c r="U10" s="56">
        <v>9.9911357020244423E-2</v>
      </c>
      <c r="V10" s="56">
        <v>0.15311502671537938</v>
      </c>
    </row>
    <row r="11" spans="1:22" x14ac:dyDescent="0.3">
      <c r="A11" t="s">
        <v>114</v>
      </c>
      <c r="B11" s="68">
        <v>329.79700000000003</v>
      </c>
      <c r="D11" t="s">
        <v>114</v>
      </c>
      <c r="E11" s="68">
        <v>375.63000000000011</v>
      </c>
      <c r="T11" s="35" t="s">
        <v>115</v>
      </c>
      <c r="U11" s="56">
        <v>0.23986590708093752</v>
      </c>
      <c r="V11" s="56">
        <v>0.29306957677607259</v>
      </c>
    </row>
    <row r="12" spans="1:22" x14ac:dyDescent="0.3">
      <c r="A12" t="s">
        <v>94</v>
      </c>
      <c r="B12" s="68">
        <v>365.00979999999993</v>
      </c>
      <c r="D12" t="s">
        <v>112</v>
      </c>
      <c r="E12" s="68">
        <v>388.303</v>
      </c>
      <c r="T12" s="35" t="s">
        <v>116</v>
      </c>
      <c r="U12" s="56">
        <v>9.9584154287396184E-2</v>
      </c>
      <c r="V12" s="56">
        <v>0.15194298202549983</v>
      </c>
    </row>
    <row r="13" spans="1:22" x14ac:dyDescent="0.3">
      <c r="A13" t="s">
        <v>120</v>
      </c>
      <c r="B13" s="68">
        <v>384.15000000000009</v>
      </c>
      <c r="D13" t="s">
        <v>120</v>
      </c>
      <c r="E13" s="68">
        <v>416.42000000000007</v>
      </c>
      <c r="T13" s="35" t="s">
        <v>117</v>
      </c>
      <c r="U13" s="56">
        <v>0.12152541510511161</v>
      </c>
      <c r="V13" s="56">
        <v>0.17388424284321527</v>
      </c>
    </row>
    <row r="14" spans="1:22" x14ac:dyDescent="0.3">
      <c r="A14" t="s">
        <v>113</v>
      </c>
      <c r="B14" s="68">
        <v>529.59379999999999</v>
      </c>
      <c r="D14" t="s">
        <v>113</v>
      </c>
      <c r="E14" s="68">
        <v>563.31979999999987</v>
      </c>
      <c r="T14" s="35" t="s">
        <v>118</v>
      </c>
      <c r="U14" s="56">
        <v>0.28716779435319056</v>
      </c>
      <c r="V14" s="56">
        <v>0.33952662209129425</v>
      </c>
    </row>
    <row r="15" spans="1:22" x14ac:dyDescent="0.3">
      <c r="A15" t="s">
        <v>115</v>
      </c>
      <c r="B15" s="68">
        <v>606.63380000000006</v>
      </c>
      <c r="D15" t="s">
        <v>115</v>
      </c>
      <c r="E15" s="68">
        <v>636.63679999999999</v>
      </c>
      <c r="T15" s="35" t="s">
        <v>119</v>
      </c>
      <c r="U15" s="56">
        <v>0.45010101752172449</v>
      </c>
      <c r="V15" s="56">
        <v>0.50245984525982823</v>
      </c>
    </row>
    <row r="16" spans="1:22" x14ac:dyDescent="0.3">
      <c r="A16" t="s">
        <v>118</v>
      </c>
      <c r="B16" s="68">
        <v>706.56</v>
      </c>
      <c r="D16" t="s">
        <v>118</v>
      </c>
      <c r="E16" s="68">
        <v>706.56</v>
      </c>
      <c r="T16" s="35" t="s">
        <v>120</v>
      </c>
      <c r="U16" s="56">
        <v>0.14576846039254832</v>
      </c>
      <c r="V16" s="56">
        <v>0.198127288130652</v>
      </c>
    </row>
    <row r="17" spans="1:22" x14ac:dyDescent="0.3">
      <c r="A17" t="s">
        <v>119</v>
      </c>
      <c r="B17" s="68">
        <v>864.29000000000008</v>
      </c>
      <c r="D17" t="s">
        <v>119</v>
      </c>
      <c r="E17" s="68">
        <v>942.17</v>
      </c>
      <c r="T17" s="35" t="s">
        <v>121</v>
      </c>
      <c r="U17" s="56">
        <v>9.8464304548595671E-2</v>
      </c>
      <c r="V17" s="56">
        <v>0.15082313228669936</v>
      </c>
    </row>
    <row r="21" spans="1:22" x14ac:dyDescent="0.3">
      <c r="A21" t="s">
        <v>91</v>
      </c>
      <c r="B21" t="s">
        <v>149</v>
      </c>
      <c r="C21" t="s">
        <v>150</v>
      </c>
      <c r="T21" s="35"/>
      <c r="U21" s="56"/>
    </row>
    <row r="22" spans="1:22" x14ac:dyDescent="0.3">
      <c r="A22" s="35" t="s">
        <v>95</v>
      </c>
      <c r="B22" s="56">
        <v>6.6807976734525404E-2</v>
      </c>
      <c r="C22" s="56">
        <v>0.12001164642966047</v>
      </c>
      <c r="T22" s="35"/>
      <c r="U22" s="56"/>
    </row>
    <row r="23" spans="1:22" x14ac:dyDescent="0.3">
      <c r="A23" s="35" t="s">
        <v>111</v>
      </c>
      <c r="B23" s="56">
        <v>6.9217526162190013E-2</v>
      </c>
      <c r="C23" s="56">
        <v>0.12242119585732504</v>
      </c>
      <c r="T23" s="35"/>
      <c r="U23" s="56"/>
    </row>
    <row r="24" spans="1:22" x14ac:dyDescent="0.3">
      <c r="A24" s="35" t="s">
        <v>109</v>
      </c>
      <c r="B24" s="56">
        <v>6.990292497595739E-2</v>
      </c>
      <c r="C24" s="56">
        <v>0.12310659467109239</v>
      </c>
      <c r="T24" s="35"/>
      <c r="U24" s="56"/>
    </row>
    <row r="25" spans="1:22" x14ac:dyDescent="0.3">
      <c r="A25" s="35" t="s">
        <v>110</v>
      </c>
      <c r="B25" s="56">
        <v>8.6330357674151384E-2</v>
      </c>
      <c r="C25" s="56">
        <v>0.13953402736928641</v>
      </c>
      <c r="T25" s="35"/>
      <c r="U25" s="56"/>
    </row>
    <row r="26" spans="1:22" x14ac:dyDescent="0.3">
      <c r="A26" s="35" t="s">
        <v>96</v>
      </c>
      <c r="B26" s="56">
        <v>9.4086923685622173E-2</v>
      </c>
      <c r="C26" s="56">
        <v>0.14729059338075717</v>
      </c>
      <c r="T26" s="35"/>
      <c r="U26" s="56"/>
    </row>
    <row r="27" spans="1:22" x14ac:dyDescent="0.3">
      <c r="A27" s="35" t="s">
        <v>112</v>
      </c>
      <c r="B27" s="56">
        <v>9.7345299974498326E-2</v>
      </c>
      <c r="C27" s="56">
        <v>0.15054896966963333</v>
      </c>
      <c r="T27" s="35"/>
      <c r="U27" s="56"/>
    </row>
    <row r="28" spans="1:22" x14ac:dyDescent="0.3">
      <c r="A28" s="35" t="s">
        <v>121</v>
      </c>
      <c r="B28" s="56">
        <v>9.8464304548595671E-2</v>
      </c>
      <c r="C28" s="56">
        <v>0.15082313228669936</v>
      </c>
      <c r="T28" s="35"/>
      <c r="U28" s="56"/>
    </row>
    <row r="29" spans="1:22" x14ac:dyDescent="0.3">
      <c r="A29" s="35" t="s">
        <v>116</v>
      </c>
      <c r="B29" s="56">
        <v>9.9584154287396184E-2</v>
      </c>
      <c r="C29" s="56">
        <v>0.15194298202549983</v>
      </c>
      <c r="T29" s="35"/>
      <c r="U29" s="56"/>
    </row>
    <row r="30" spans="1:22" x14ac:dyDescent="0.3">
      <c r="A30" s="35" t="s">
        <v>114</v>
      </c>
      <c r="B30" s="56">
        <v>9.9911357020244423E-2</v>
      </c>
      <c r="C30" s="56">
        <v>0.15311502671537938</v>
      </c>
      <c r="T30" s="35"/>
      <c r="U30" s="56"/>
    </row>
    <row r="31" spans="1:22" x14ac:dyDescent="0.3">
      <c r="A31" s="35" t="s">
        <v>94</v>
      </c>
      <c r="B31" s="56">
        <v>0.11987356198924812</v>
      </c>
      <c r="C31" s="56">
        <v>0.17307723168438316</v>
      </c>
      <c r="T31" s="35"/>
      <c r="U31" s="56"/>
    </row>
    <row r="32" spans="1:22" x14ac:dyDescent="0.3">
      <c r="A32" s="35" t="s">
        <v>117</v>
      </c>
      <c r="B32" s="56">
        <v>0.12152541510511161</v>
      </c>
      <c r="C32" s="56">
        <v>0.17388424284321527</v>
      </c>
      <c r="T32" s="35"/>
      <c r="U32" s="56"/>
    </row>
    <row r="33" spans="1:21" x14ac:dyDescent="0.3">
      <c r="A33" s="35" t="s">
        <v>120</v>
      </c>
      <c r="B33" s="56">
        <v>0.14576846039254832</v>
      </c>
      <c r="C33" s="56">
        <v>0.198127288130652</v>
      </c>
      <c r="T33" s="35"/>
      <c r="U33" s="56"/>
    </row>
    <row r="34" spans="1:21" x14ac:dyDescent="0.3">
      <c r="A34" s="35" t="s">
        <v>113</v>
      </c>
      <c r="B34" s="56">
        <v>0.19934225836820388</v>
      </c>
      <c r="C34" s="56">
        <v>0.25254592806333892</v>
      </c>
      <c r="T34" s="35"/>
      <c r="U34" s="56"/>
    </row>
    <row r="35" spans="1:21" x14ac:dyDescent="0.3">
      <c r="A35" s="35" t="s">
        <v>115</v>
      </c>
      <c r="B35" s="56">
        <v>0.23986590708093752</v>
      </c>
      <c r="C35" s="56">
        <v>0.29306957677607259</v>
      </c>
      <c r="T35" s="35"/>
      <c r="U35" s="56"/>
    </row>
    <row r="36" spans="1:21" x14ac:dyDescent="0.3">
      <c r="A36" s="35" t="s">
        <v>118</v>
      </c>
      <c r="B36" s="56">
        <v>0.28716779435319056</v>
      </c>
      <c r="C36" s="56">
        <v>0.33952662209129425</v>
      </c>
      <c r="T36" s="35"/>
      <c r="U36" s="56"/>
    </row>
    <row r="37" spans="1:21" x14ac:dyDescent="0.3">
      <c r="A37" s="35" t="s">
        <v>119</v>
      </c>
      <c r="B37" s="56">
        <v>0.45010101752172449</v>
      </c>
      <c r="C37" s="56">
        <v>0.50245984525982823</v>
      </c>
    </row>
  </sheetData>
  <sortState xmlns:xlrd2="http://schemas.microsoft.com/office/spreadsheetml/2017/richdata2" ref="D2:E17">
    <sortCondition ref="E2:E17"/>
  </sortState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FF5A46-8467-4DA5-9801-ABE4A3F3FA9D}">
  <dimension ref="A1:O102"/>
  <sheetViews>
    <sheetView zoomScale="70" zoomScaleNormal="70" workbookViewId="0">
      <selection sqref="A1:O1048576"/>
    </sheetView>
  </sheetViews>
  <sheetFormatPr defaultColWidth="9.109375" defaultRowHeight="14.4" x14ac:dyDescent="0.3"/>
  <cols>
    <col min="1" max="1" width="21" style="80" bestFit="1" customWidth="1"/>
    <col min="2" max="7" width="17.33203125" style="56" bestFit="1" customWidth="1"/>
    <col min="8" max="8" width="34" style="78" bestFit="1" customWidth="1"/>
    <col min="9" max="14" width="17.33203125" style="56" bestFit="1" customWidth="1"/>
    <col min="15" max="15" width="34" bestFit="1" customWidth="1"/>
  </cols>
  <sheetData>
    <row r="1" spans="1:15" ht="15" thickBot="1" x14ac:dyDescent="0.35">
      <c r="B1" s="56" t="s">
        <v>3</v>
      </c>
      <c r="C1" s="56" t="s">
        <v>4</v>
      </c>
      <c r="D1" s="56" t="s">
        <v>14</v>
      </c>
      <c r="E1" s="56" t="s">
        <v>15</v>
      </c>
      <c r="F1" s="56" t="s">
        <v>73</v>
      </c>
      <c r="G1" s="56" t="s">
        <v>18</v>
      </c>
      <c r="I1" s="56" t="s">
        <v>3</v>
      </c>
      <c r="J1" s="56" t="s">
        <v>4</v>
      </c>
      <c r="K1" s="56" t="s">
        <v>14</v>
      </c>
      <c r="L1" s="56" t="s">
        <v>15</v>
      </c>
      <c r="M1" s="56" t="s">
        <v>73</v>
      </c>
      <c r="N1" s="56" t="s">
        <v>18</v>
      </c>
    </row>
    <row r="2" spans="1:15" s="35" customFormat="1" ht="15" thickBot="1" x14ac:dyDescent="0.35">
      <c r="A2" s="81" t="s">
        <v>173</v>
      </c>
      <c r="B2" s="98" t="s">
        <v>184</v>
      </c>
      <c r="C2" s="99"/>
      <c r="D2" s="99"/>
      <c r="E2" s="99"/>
      <c r="F2" s="99"/>
      <c r="G2" s="100"/>
      <c r="H2" s="79" t="s">
        <v>176</v>
      </c>
      <c r="I2" s="98" t="s">
        <v>175</v>
      </c>
      <c r="J2" s="99"/>
      <c r="K2" s="99"/>
      <c r="L2" s="99"/>
      <c r="M2" s="99"/>
      <c r="N2" s="100"/>
      <c r="O2" s="79" t="s">
        <v>177</v>
      </c>
    </row>
    <row r="3" spans="1:15" x14ac:dyDescent="0.3">
      <c r="A3" s="89">
        <v>0</v>
      </c>
      <c r="B3" s="90">
        <v>10.6929408469988</v>
      </c>
      <c r="C3" s="91">
        <v>24.7465464013451</v>
      </c>
      <c r="D3" s="91">
        <v>24.013622380425002</v>
      </c>
      <c r="E3" s="91">
        <v>16.113953796170801</v>
      </c>
      <c r="F3" s="91">
        <v>20.1478734694896</v>
      </c>
      <c r="G3" s="92">
        <v>18.866349149449</v>
      </c>
      <c r="H3" s="93">
        <f t="shared" ref="H3:H34" si="0">AVERAGE(B3:G3)</f>
        <v>19.096881007313048</v>
      </c>
      <c r="I3" s="90">
        <v>1023.88654363724</v>
      </c>
      <c r="J3" s="91">
        <v>1009.54116268148</v>
      </c>
      <c r="K3" s="91">
        <v>1012.96585025959</v>
      </c>
      <c r="L3" s="91">
        <v>1036.41222195162</v>
      </c>
      <c r="M3" s="91">
        <v>1014.04388105088</v>
      </c>
      <c r="N3" s="91">
        <v>1034.29847018341</v>
      </c>
      <c r="O3" s="93">
        <f>AVERAGE(I3:N3)</f>
        <v>1021.85802162737</v>
      </c>
    </row>
    <row r="4" spans="1:15" x14ac:dyDescent="0.3">
      <c r="A4" s="82">
        <v>1.01010101010101E-2</v>
      </c>
      <c r="B4" s="84">
        <v>10.6929408469988</v>
      </c>
      <c r="C4" s="56">
        <v>24.7465464013451</v>
      </c>
      <c r="D4" s="56">
        <v>24.013622380425002</v>
      </c>
      <c r="E4" s="56">
        <v>16.113953796170801</v>
      </c>
      <c r="F4" s="56">
        <v>20.1478734694896</v>
      </c>
      <c r="G4" s="85">
        <v>18.866349149449</v>
      </c>
      <c r="H4" s="94">
        <f t="shared" si="0"/>
        <v>19.096881007313048</v>
      </c>
      <c r="I4" s="84">
        <v>1023.88654363724</v>
      </c>
      <c r="J4" s="56">
        <v>1009.54116268148</v>
      </c>
      <c r="K4" s="56">
        <v>1012.96585025959</v>
      </c>
      <c r="L4" s="56">
        <v>1036.41222195162</v>
      </c>
      <c r="M4" s="56">
        <v>1014.04388105088</v>
      </c>
      <c r="N4" s="56">
        <v>1034.29847018341</v>
      </c>
      <c r="O4" s="94">
        <f t="shared" ref="O4:O67" si="1">AVERAGE(I4:N4)</f>
        <v>1021.85802162737</v>
      </c>
    </row>
    <row r="5" spans="1:15" x14ac:dyDescent="0.3">
      <c r="A5" s="82">
        <v>2.02020202020202E-2</v>
      </c>
      <c r="B5" s="84">
        <v>10.5160355966705</v>
      </c>
      <c r="C5" s="56">
        <v>13.979660372928199</v>
      </c>
      <c r="D5" s="56">
        <v>19.841751055669199</v>
      </c>
      <c r="E5" s="56">
        <v>8.8120802987189695</v>
      </c>
      <c r="F5" s="56">
        <v>8.6272163672934497</v>
      </c>
      <c r="G5" s="85">
        <v>12.397919723394599</v>
      </c>
      <c r="H5" s="94">
        <f t="shared" si="0"/>
        <v>12.362443902445818</v>
      </c>
      <c r="I5" s="84">
        <v>1050.31453869814</v>
      </c>
      <c r="J5" s="56">
        <v>1025.9793622341599</v>
      </c>
      <c r="K5" s="56">
        <v>1053.04104333077</v>
      </c>
      <c r="L5" s="56">
        <v>1051.11433085573</v>
      </c>
      <c r="M5" s="56">
        <v>1029.36479348839</v>
      </c>
      <c r="N5" s="56">
        <v>1063.52437355746</v>
      </c>
      <c r="O5" s="94">
        <f t="shared" si="1"/>
        <v>1045.5564070274415</v>
      </c>
    </row>
    <row r="6" spans="1:15" x14ac:dyDescent="0.3">
      <c r="A6" s="82">
        <v>3.03030303030303E-2</v>
      </c>
      <c r="B6" s="84">
        <v>15.150772509625</v>
      </c>
      <c r="C6" s="56">
        <v>9.2530216188184902</v>
      </c>
      <c r="D6" s="56">
        <v>10.7950602431506</v>
      </c>
      <c r="E6" s="56">
        <v>11.557943633843101</v>
      </c>
      <c r="F6" s="56">
        <v>12.130615670533</v>
      </c>
      <c r="G6" s="85">
        <v>10.5016296645938</v>
      </c>
      <c r="H6" s="94">
        <f t="shared" si="0"/>
        <v>11.564840556760666</v>
      </c>
      <c r="I6" s="84">
        <v>1057.0564474489299</v>
      </c>
      <c r="J6" s="56">
        <v>1017.7331786905499</v>
      </c>
      <c r="K6" s="56">
        <v>1046.30833866233</v>
      </c>
      <c r="L6" s="56">
        <v>1041.82195819084</v>
      </c>
      <c r="M6" s="56">
        <v>1027.1543004632099</v>
      </c>
      <c r="N6" s="56">
        <v>1052.19808307363</v>
      </c>
      <c r="O6" s="94">
        <f t="shared" si="1"/>
        <v>1040.378717754915</v>
      </c>
    </row>
    <row r="7" spans="1:15" x14ac:dyDescent="0.3">
      <c r="A7" s="82">
        <v>4.0404040404040401E-2</v>
      </c>
      <c r="B7" s="84">
        <v>11.6240647339172</v>
      </c>
      <c r="C7" s="56">
        <v>12.0275767793678</v>
      </c>
      <c r="D7" s="56">
        <v>10.9064299466344</v>
      </c>
      <c r="E7" s="56">
        <v>9.6899133672408198</v>
      </c>
      <c r="F7" s="56">
        <v>12.608930803968899</v>
      </c>
      <c r="G7" s="85">
        <v>10.3482285924616</v>
      </c>
      <c r="H7" s="94">
        <f t="shared" si="0"/>
        <v>11.200857370598454</v>
      </c>
      <c r="I7" s="84">
        <v>1068.36966999643</v>
      </c>
      <c r="J7" s="56">
        <v>1033.76285751621</v>
      </c>
      <c r="K7" s="56">
        <v>1043.7467135128099</v>
      </c>
      <c r="L7" s="56">
        <v>1048.20213147614</v>
      </c>
      <c r="M7" s="56">
        <v>1034.8981177477201</v>
      </c>
      <c r="N7" s="56">
        <v>1054.0694022488201</v>
      </c>
      <c r="O7" s="94">
        <f t="shared" si="1"/>
        <v>1047.1748154163552</v>
      </c>
    </row>
    <row r="8" spans="1:15" x14ac:dyDescent="0.3">
      <c r="A8" s="82">
        <v>5.0505050505050497E-2</v>
      </c>
      <c r="B8" s="84">
        <v>11.402429451148199</v>
      </c>
      <c r="C8" s="56">
        <v>9.3773082764119202</v>
      </c>
      <c r="D8" s="56">
        <v>8.6067969127572503</v>
      </c>
      <c r="E8" s="56">
        <v>10.1562010388765</v>
      </c>
      <c r="F8" s="56">
        <v>10.313255765273199</v>
      </c>
      <c r="G8" s="85">
        <v>12.1016869716582</v>
      </c>
      <c r="H8" s="94">
        <f t="shared" si="0"/>
        <v>10.326279736020878</v>
      </c>
      <c r="I8" s="84">
        <v>1076.6414894218201</v>
      </c>
      <c r="J8" s="56">
        <v>1035.52454116636</v>
      </c>
      <c r="K8" s="56">
        <v>1032.10882373397</v>
      </c>
      <c r="L8" s="56">
        <v>1048.0834052683199</v>
      </c>
      <c r="M8" s="56">
        <v>1037.98557892961</v>
      </c>
      <c r="N8" s="56">
        <v>1047.6849874565801</v>
      </c>
      <c r="O8" s="94">
        <f t="shared" si="1"/>
        <v>1046.3381376627767</v>
      </c>
    </row>
    <row r="9" spans="1:15" x14ac:dyDescent="0.3">
      <c r="A9" s="82">
        <v>6.0606060606060601E-2</v>
      </c>
      <c r="B9" s="84">
        <v>12.473694153856499</v>
      </c>
      <c r="C9" s="56">
        <v>10.9083174756221</v>
      </c>
      <c r="D9" s="56">
        <v>10.9841427846298</v>
      </c>
      <c r="E9" s="56">
        <v>9.58259418266646</v>
      </c>
      <c r="F9" s="56">
        <v>10.3209977835578</v>
      </c>
      <c r="G9" s="85">
        <v>9.1538857647761898</v>
      </c>
      <c r="H9" s="94">
        <f t="shared" si="0"/>
        <v>10.570605357518142</v>
      </c>
      <c r="I9" s="84">
        <v>1092.4455635802501</v>
      </c>
      <c r="J9" s="56">
        <v>1043.2077412386</v>
      </c>
      <c r="K9" s="56">
        <v>1049.22134656812</v>
      </c>
      <c r="L9" s="56">
        <v>1055.0551838863701</v>
      </c>
      <c r="M9" s="56">
        <v>1050.6197226628899</v>
      </c>
      <c r="N9" s="56">
        <v>1048.7748740238801</v>
      </c>
      <c r="O9" s="94">
        <f t="shared" si="1"/>
        <v>1056.5540719933517</v>
      </c>
    </row>
    <row r="10" spans="1:15" x14ac:dyDescent="0.3">
      <c r="A10" s="82">
        <v>7.0707070707070704E-2</v>
      </c>
      <c r="B10" s="84">
        <v>11.1567079980516</v>
      </c>
      <c r="C10" s="56">
        <v>9.6628145423317999</v>
      </c>
      <c r="D10" s="56">
        <v>12.231246568823099</v>
      </c>
      <c r="E10" s="56">
        <v>11.0297420065789</v>
      </c>
      <c r="F10" s="56">
        <v>9.8109009476984905</v>
      </c>
      <c r="G10" s="85">
        <v>10.2453887183622</v>
      </c>
      <c r="H10" s="94">
        <f t="shared" si="0"/>
        <v>10.689466796974349</v>
      </c>
      <c r="I10" s="84">
        <v>1099.1917246727</v>
      </c>
      <c r="J10" s="56">
        <v>1043.8596627079501</v>
      </c>
      <c r="K10" s="56">
        <v>1066.73549181968</v>
      </c>
      <c r="L10" s="56">
        <v>1059.7411607951401</v>
      </c>
      <c r="M10" s="56">
        <v>1058.13801229657</v>
      </c>
      <c r="N10" s="56">
        <v>1049.56163296113</v>
      </c>
      <c r="O10" s="94">
        <f t="shared" si="1"/>
        <v>1062.8712808755283</v>
      </c>
    </row>
    <row r="11" spans="1:15" x14ac:dyDescent="0.3">
      <c r="A11" s="82">
        <v>8.0808080808080801E-2</v>
      </c>
      <c r="B11" s="84">
        <v>10.554396897318799</v>
      </c>
      <c r="C11" s="56">
        <v>11.6135394161068</v>
      </c>
      <c r="D11" s="56">
        <v>18.897430629794901</v>
      </c>
      <c r="E11" s="56">
        <v>13.129735301079901</v>
      </c>
      <c r="F11" s="56">
        <v>9.6105862333495793</v>
      </c>
      <c r="G11" s="85">
        <v>9.91822471858152</v>
      </c>
      <c r="H11" s="94">
        <f t="shared" si="0"/>
        <v>12.287318866038584</v>
      </c>
      <c r="I11" s="84">
        <v>1105.4743783809499</v>
      </c>
      <c r="J11" s="56">
        <v>1046.38709412197</v>
      </c>
      <c r="K11" s="56">
        <v>1084.21761035703</v>
      </c>
      <c r="L11" s="56">
        <v>1063.1239611660801</v>
      </c>
      <c r="M11" s="56">
        <v>1067.5033004248901</v>
      </c>
      <c r="N11" s="56">
        <v>1055.0226343755401</v>
      </c>
      <c r="O11" s="94">
        <f t="shared" si="1"/>
        <v>1070.2881631377434</v>
      </c>
    </row>
    <row r="12" spans="1:15" x14ac:dyDescent="0.3">
      <c r="A12" s="82">
        <v>9.0909090909090898E-2</v>
      </c>
      <c r="B12" s="84">
        <v>11.936024881337699</v>
      </c>
      <c r="C12" s="56">
        <v>10.684983137574299</v>
      </c>
      <c r="D12" s="56">
        <v>11.7464874646355</v>
      </c>
      <c r="E12" s="56">
        <v>10.201020383095599</v>
      </c>
      <c r="F12" s="56">
        <v>9.3388219280926297</v>
      </c>
      <c r="G12" s="85">
        <v>9.5038893761874501</v>
      </c>
      <c r="H12" s="94">
        <f t="shared" si="0"/>
        <v>10.568537861820529</v>
      </c>
      <c r="I12" s="84">
        <v>1114.2177446189401</v>
      </c>
      <c r="J12" s="56">
        <v>1041.73620459173</v>
      </c>
      <c r="K12" s="56">
        <v>1106.7913594945401</v>
      </c>
      <c r="L12" s="56">
        <v>1066.44392989435</v>
      </c>
      <c r="M12" s="56">
        <v>1074.6617956048401</v>
      </c>
      <c r="N12" s="56">
        <v>1060.2687330379899</v>
      </c>
      <c r="O12" s="94">
        <f t="shared" si="1"/>
        <v>1077.3532945403983</v>
      </c>
    </row>
    <row r="13" spans="1:15" x14ac:dyDescent="0.3">
      <c r="A13" s="82">
        <v>0.10101010101010099</v>
      </c>
      <c r="B13" s="84">
        <v>8.5581455508018998</v>
      </c>
      <c r="C13" s="56">
        <v>8.2547619967537997</v>
      </c>
      <c r="D13" s="56">
        <v>11.536465760452201</v>
      </c>
      <c r="E13" s="56">
        <v>10.536660623171301</v>
      </c>
      <c r="F13" s="56">
        <v>10.265996695360201</v>
      </c>
      <c r="G13" s="85">
        <v>9.6963143380268004</v>
      </c>
      <c r="H13" s="94">
        <f t="shared" si="0"/>
        <v>9.808057494094367</v>
      </c>
      <c r="I13" s="84">
        <v>1122.1984482284099</v>
      </c>
      <c r="J13" s="56">
        <v>1036.2835545921</v>
      </c>
      <c r="K13" s="56">
        <v>1120.5451702067101</v>
      </c>
      <c r="L13" s="56">
        <v>1071.33521089282</v>
      </c>
      <c r="M13" s="56">
        <v>1082.4796705380299</v>
      </c>
      <c r="N13" s="56">
        <v>1067.37095584248</v>
      </c>
      <c r="O13" s="94">
        <f t="shared" si="1"/>
        <v>1083.3688350500915</v>
      </c>
    </row>
    <row r="14" spans="1:15" x14ac:dyDescent="0.3">
      <c r="A14" s="82">
        <v>0.11111111111111099</v>
      </c>
      <c r="B14" s="84">
        <v>9.6304932971519506</v>
      </c>
      <c r="C14" s="56">
        <v>10.017988993595701</v>
      </c>
      <c r="D14" s="56">
        <v>11.241577911103301</v>
      </c>
      <c r="E14" s="56">
        <v>10.024311455782</v>
      </c>
      <c r="F14" s="56">
        <v>9.848776803782</v>
      </c>
      <c r="G14" s="85">
        <v>9.96059365925049</v>
      </c>
      <c r="H14" s="94">
        <f t="shared" si="0"/>
        <v>10.120623686777574</v>
      </c>
      <c r="I14" s="84">
        <v>1131.5174300891299</v>
      </c>
      <c r="J14" s="56">
        <v>1046.9538014724501</v>
      </c>
      <c r="K14" s="56">
        <v>1134.75069764657</v>
      </c>
      <c r="L14" s="56">
        <v>1072.9630039695001</v>
      </c>
      <c r="M14" s="56">
        <v>1088.26252325724</v>
      </c>
      <c r="N14" s="56">
        <v>1074.31901450329</v>
      </c>
      <c r="O14" s="94">
        <f t="shared" si="1"/>
        <v>1091.4610784896968</v>
      </c>
    </row>
    <row r="15" spans="1:15" x14ac:dyDescent="0.3">
      <c r="A15" s="82">
        <v>0.12121212121212099</v>
      </c>
      <c r="B15" s="84">
        <v>11.08002001378</v>
      </c>
      <c r="C15" s="56">
        <v>9.6423883372937809</v>
      </c>
      <c r="D15" s="56">
        <v>11.3390528760217</v>
      </c>
      <c r="E15" s="56">
        <v>10.026976027063499</v>
      </c>
      <c r="F15" s="56">
        <v>9.5283294892251096</v>
      </c>
      <c r="G15" s="85">
        <v>9.7671007834879102</v>
      </c>
      <c r="H15" s="94">
        <f t="shared" si="0"/>
        <v>10.230644587812</v>
      </c>
      <c r="I15" s="84">
        <v>1145.13252697761</v>
      </c>
      <c r="J15" s="56">
        <v>1058.07925553628</v>
      </c>
      <c r="K15" s="56">
        <v>1142.70164790079</v>
      </c>
      <c r="L15" s="56">
        <v>1075.0658290885201</v>
      </c>
      <c r="M15" s="56">
        <v>1092.76521909749</v>
      </c>
      <c r="N15" s="56">
        <v>1081.40919068878</v>
      </c>
      <c r="O15" s="94">
        <f t="shared" si="1"/>
        <v>1099.1922782149118</v>
      </c>
    </row>
    <row r="16" spans="1:15" x14ac:dyDescent="0.3">
      <c r="A16" s="82">
        <v>0.13131313131313099</v>
      </c>
      <c r="B16" s="84">
        <v>10.855741883433</v>
      </c>
      <c r="C16" s="56">
        <v>11.231207518922099</v>
      </c>
      <c r="D16" s="56">
        <v>12.1726049676373</v>
      </c>
      <c r="E16" s="56">
        <v>9.9855759829446793</v>
      </c>
      <c r="F16" s="56">
        <v>9.2863807688518207</v>
      </c>
      <c r="G16" s="85">
        <v>9.4273786856350696</v>
      </c>
      <c r="H16" s="94">
        <f t="shared" si="0"/>
        <v>10.493148301237328</v>
      </c>
      <c r="I16" s="84">
        <v>1156.0657246286501</v>
      </c>
      <c r="J16" s="56">
        <v>1071.3083387767599</v>
      </c>
      <c r="K16" s="56">
        <v>1149.5124250921699</v>
      </c>
      <c r="L16" s="56">
        <v>1078.8647595237501</v>
      </c>
      <c r="M16" s="56">
        <v>1098.48045098388</v>
      </c>
      <c r="N16" s="56">
        <v>1086.9052341069</v>
      </c>
      <c r="O16" s="94">
        <f t="shared" si="1"/>
        <v>1106.856155518685</v>
      </c>
    </row>
    <row r="17" spans="1:15" x14ac:dyDescent="0.3">
      <c r="A17" s="82">
        <v>0.14141414141414099</v>
      </c>
      <c r="B17" s="84">
        <v>9.6592097010812097</v>
      </c>
      <c r="C17" s="56">
        <v>10.0942506609994</v>
      </c>
      <c r="D17" s="56">
        <v>12.1813116329671</v>
      </c>
      <c r="E17" s="56">
        <v>10.2888628527927</v>
      </c>
      <c r="F17" s="56">
        <v>9.1903220997323594</v>
      </c>
      <c r="G17" s="85">
        <v>9.2200090414627507</v>
      </c>
      <c r="H17" s="94">
        <f t="shared" si="0"/>
        <v>10.105660998172587</v>
      </c>
      <c r="I17" s="84">
        <v>1166.2737018205501</v>
      </c>
      <c r="J17" s="56">
        <v>1090.87773925179</v>
      </c>
      <c r="K17" s="56">
        <v>1154.68297199982</v>
      </c>
      <c r="L17" s="56">
        <v>1082.89527464498</v>
      </c>
      <c r="M17" s="56">
        <v>1103.77499872825</v>
      </c>
      <c r="N17" s="56">
        <v>1094.1732414347</v>
      </c>
      <c r="O17" s="94">
        <f t="shared" si="1"/>
        <v>1115.4463213133483</v>
      </c>
    </row>
    <row r="18" spans="1:15" x14ac:dyDescent="0.3">
      <c r="A18" s="82">
        <v>0.15151515151515199</v>
      </c>
      <c r="B18" s="84">
        <v>13.186962483369401</v>
      </c>
      <c r="C18" s="56">
        <v>9.8086580746102605</v>
      </c>
      <c r="D18" s="56">
        <v>10.3681291517884</v>
      </c>
      <c r="E18" s="56">
        <v>10.3395360942999</v>
      </c>
      <c r="F18" s="56">
        <v>9.2608912549924405</v>
      </c>
      <c r="G18" s="85">
        <v>10.025705359170001</v>
      </c>
      <c r="H18" s="94">
        <f t="shared" si="0"/>
        <v>10.498313736371735</v>
      </c>
      <c r="I18" s="84">
        <v>1173.86870551481</v>
      </c>
      <c r="J18" s="56">
        <v>1109.5255864959499</v>
      </c>
      <c r="K18" s="56">
        <v>1165.2824225220099</v>
      </c>
      <c r="L18" s="56">
        <v>1084.8866693826401</v>
      </c>
      <c r="M18" s="56">
        <v>1111.15547914473</v>
      </c>
      <c r="N18" s="56">
        <v>1103.7526124758001</v>
      </c>
      <c r="O18" s="94">
        <f t="shared" si="1"/>
        <v>1124.7452459226567</v>
      </c>
    </row>
    <row r="19" spans="1:15" x14ac:dyDescent="0.3">
      <c r="A19" s="82">
        <v>0.16161616161616199</v>
      </c>
      <c r="B19" s="84">
        <v>13.4082378993725</v>
      </c>
      <c r="C19" s="56">
        <v>11.051850778355901</v>
      </c>
      <c r="D19" s="56">
        <v>10.8058185963258</v>
      </c>
      <c r="E19" s="56">
        <v>10.3531508334367</v>
      </c>
      <c r="F19" s="56">
        <v>9.7506816424712106</v>
      </c>
      <c r="G19" s="85">
        <v>10.142494773064801</v>
      </c>
      <c r="H19" s="94">
        <f t="shared" si="0"/>
        <v>10.918705753837818</v>
      </c>
      <c r="I19" s="84">
        <v>1182.8282872970301</v>
      </c>
      <c r="J19" s="56">
        <v>1129.2309896320201</v>
      </c>
      <c r="K19" s="56">
        <v>1179.7632431678701</v>
      </c>
      <c r="L19" s="56">
        <v>1085.0474165384401</v>
      </c>
      <c r="M19" s="56">
        <v>1118.4048149468699</v>
      </c>
      <c r="N19" s="56">
        <v>1113.2812333622501</v>
      </c>
      <c r="O19" s="94">
        <f t="shared" si="1"/>
        <v>1134.7593308240801</v>
      </c>
    </row>
    <row r="20" spans="1:15" x14ac:dyDescent="0.3">
      <c r="A20" s="82">
        <v>0.17171717171717199</v>
      </c>
      <c r="B20" s="84">
        <v>12.7654946885452</v>
      </c>
      <c r="C20" s="56">
        <v>11.0736494665957</v>
      </c>
      <c r="D20" s="56">
        <v>11.1324268943373</v>
      </c>
      <c r="E20" s="56">
        <v>10.271180749092601</v>
      </c>
      <c r="F20" s="56">
        <v>9.72195475216507</v>
      </c>
      <c r="G20" s="85">
        <v>10.530282953659301</v>
      </c>
      <c r="H20" s="94">
        <f t="shared" si="0"/>
        <v>10.915831584065861</v>
      </c>
      <c r="I20" s="84">
        <v>1183.41529690063</v>
      </c>
      <c r="J20" s="56">
        <v>1145.83900009586</v>
      </c>
      <c r="K20" s="56">
        <v>1193.02006606705</v>
      </c>
      <c r="L20" s="56">
        <v>1083.2377777592801</v>
      </c>
      <c r="M20" s="56">
        <v>1123.87434332153</v>
      </c>
      <c r="N20" s="56">
        <v>1121.67981045847</v>
      </c>
      <c r="O20" s="94">
        <f t="shared" si="1"/>
        <v>1141.8443824338035</v>
      </c>
    </row>
    <row r="21" spans="1:15" x14ac:dyDescent="0.3">
      <c r="A21" s="82">
        <v>0.18181818181818199</v>
      </c>
      <c r="B21" s="84">
        <v>13.977219457050399</v>
      </c>
      <c r="C21" s="56">
        <v>9.9903936875696306</v>
      </c>
      <c r="D21" s="56">
        <v>10.4307945398287</v>
      </c>
      <c r="E21" s="56">
        <v>9.6657725636554499</v>
      </c>
      <c r="F21" s="56">
        <v>9.5081384642030091</v>
      </c>
      <c r="G21" s="85">
        <v>9.9666385350097109</v>
      </c>
      <c r="H21" s="94">
        <f t="shared" si="0"/>
        <v>10.58982620788615</v>
      </c>
      <c r="I21" s="84">
        <v>1175.74892858921</v>
      </c>
      <c r="J21" s="56">
        <v>1163.08667442666</v>
      </c>
      <c r="K21" s="56">
        <v>1199.0295379822201</v>
      </c>
      <c r="L21" s="56">
        <v>1086.87938536315</v>
      </c>
      <c r="M21" s="56">
        <v>1130.3694963912701</v>
      </c>
      <c r="N21" s="56">
        <v>1129.33172660235</v>
      </c>
      <c r="O21" s="94">
        <f t="shared" si="1"/>
        <v>1147.4076248924769</v>
      </c>
    </row>
    <row r="22" spans="1:15" x14ac:dyDescent="0.3">
      <c r="A22" s="82">
        <v>0.19191919191919199</v>
      </c>
      <c r="B22" s="84">
        <v>8.74410608611886</v>
      </c>
      <c r="C22" s="56">
        <v>10.801697376577</v>
      </c>
      <c r="D22" s="56">
        <v>9.4787583785610092</v>
      </c>
      <c r="E22" s="56">
        <v>9.7305995868590305</v>
      </c>
      <c r="F22" s="56">
        <v>9.5714673614861301</v>
      </c>
      <c r="G22" s="85">
        <v>9.2010309840122506</v>
      </c>
      <c r="H22" s="94">
        <f t="shared" si="0"/>
        <v>9.5879432956023791</v>
      </c>
      <c r="I22" s="84">
        <v>1173.3307805448701</v>
      </c>
      <c r="J22" s="56">
        <v>1178.58130122639</v>
      </c>
      <c r="K22" s="56">
        <v>1200.8156454678201</v>
      </c>
      <c r="L22" s="56">
        <v>1087.43328073874</v>
      </c>
      <c r="M22" s="56">
        <v>1137.96089039395</v>
      </c>
      <c r="N22" s="56">
        <v>1134.38458319658</v>
      </c>
      <c r="O22" s="94">
        <f t="shared" si="1"/>
        <v>1152.084413594725</v>
      </c>
    </row>
    <row r="23" spans="1:15" x14ac:dyDescent="0.3">
      <c r="A23" s="82">
        <v>0.20202020202020199</v>
      </c>
      <c r="B23" s="84">
        <v>11.5277214746366</v>
      </c>
      <c r="C23" s="56">
        <v>13.5546503288208</v>
      </c>
      <c r="D23" s="56">
        <v>10.9198789066164</v>
      </c>
      <c r="E23" s="56">
        <v>10.3303586088918</v>
      </c>
      <c r="F23" s="56">
        <v>9.8323717831364394</v>
      </c>
      <c r="G23" s="85">
        <v>10.293486576361399</v>
      </c>
      <c r="H23" s="94">
        <f t="shared" si="0"/>
        <v>11.076411279743906</v>
      </c>
      <c r="I23" s="84">
        <v>1172.27395009372</v>
      </c>
      <c r="J23" s="56">
        <v>1215.0412150392999</v>
      </c>
      <c r="K23" s="56">
        <v>1205.1113470918201</v>
      </c>
      <c r="L23" s="56">
        <v>1093.3428097075</v>
      </c>
      <c r="M23" s="56">
        <v>1145.76281778214</v>
      </c>
      <c r="N23" s="56">
        <v>1141.5393500939999</v>
      </c>
      <c r="O23" s="94">
        <f t="shared" si="1"/>
        <v>1162.1785816347467</v>
      </c>
    </row>
    <row r="24" spans="1:15" x14ac:dyDescent="0.3">
      <c r="A24" s="82">
        <v>0.21212121212121199</v>
      </c>
      <c r="B24" s="84">
        <v>9.0747791590326905</v>
      </c>
      <c r="C24" s="56">
        <v>11.130869047453199</v>
      </c>
      <c r="D24" s="56">
        <v>8.7557975131710908</v>
      </c>
      <c r="E24" s="56">
        <v>10.5782189409728</v>
      </c>
      <c r="F24" s="56">
        <v>9.6742205297128692</v>
      </c>
      <c r="G24" s="85">
        <v>10.217658000798901</v>
      </c>
      <c r="H24" s="94">
        <f t="shared" si="0"/>
        <v>9.9052571985235911</v>
      </c>
      <c r="I24" s="84">
        <v>1174.48593741837</v>
      </c>
      <c r="J24" s="56">
        <v>1241.46236876476</v>
      </c>
      <c r="K24" s="56">
        <v>1200.1407840714401</v>
      </c>
      <c r="L24" s="56">
        <v>1097.6092561482101</v>
      </c>
      <c r="M24" s="56">
        <v>1151.7567444299</v>
      </c>
      <c r="N24" s="56">
        <v>1150.1997802009801</v>
      </c>
      <c r="O24" s="94">
        <f t="shared" si="1"/>
        <v>1169.2758118389434</v>
      </c>
    </row>
    <row r="25" spans="1:15" x14ac:dyDescent="0.3">
      <c r="A25" s="82">
        <v>0.22222222222222199</v>
      </c>
      <c r="B25" s="84">
        <v>10.7654468189747</v>
      </c>
      <c r="C25" s="56">
        <v>10.758163156997499</v>
      </c>
      <c r="D25" s="56">
        <v>19.111157130580398</v>
      </c>
      <c r="E25" s="56">
        <v>10.4137871334678</v>
      </c>
      <c r="F25" s="56">
        <v>9.3655872192364402</v>
      </c>
      <c r="G25" s="85">
        <v>10.043516673758599</v>
      </c>
      <c r="H25" s="94">
        <f t="shared" si="0"/>
        <v>11.742943022169241</v>
      </c>
      <c r="I25" s="84">
        <v>1183.2204686550699</v>
      </c>
      <c r="J25" s="56">
        <v>1251.6908785486601</v>
      </c>
      <c r="K25" s="56">
        <v>1205.6515085292699</v>
      </c>
      <c r="L25" s="56">
        <v>1098.74862003677</v>
      </c>
      <c r="M25" s="56">
        <v>1156.5757328086199</v>
      </c>
      <c r="N25" s="56">
        <v>1158.93138571297</v>
      </c>
      <c r="O25" s="94">
        <f t="shared" si="1"/>
        <v>1175.8030990485599</v>
      </c>
    </row>
    <row r="26" spans="1:15" x14ac:dyDescent="0.3">
      <c r="A26" s="82">
        <v>0.23232323232323199</v>
      </c>
      <c r="B26" s="84">
        <v>9.5275922524009502</v>
      </c>
      <c r="C26" s="56">
        <v>12.4200061696624</v>
      </c>
      <c r="D26" s="56">
        <v>12.960578833669301</v>
      </c>
      <c r="E26" s="56">
        <v>9.8060717913140198</v>
      </c>
      <c r="F26" s="56">
        <v>10.033798311544</v>
      </c>
      <c r="G26" s="85">
        <v>9.6114577852880796</v>
      </c>
      <c r="H26" s="94">
        <f t="shared" si="0"/>
        <v>10.726584190646458</v>
      </c>
      <c r="I26" s="84">
        <v>1194.5299909723401</v>
      </c>
      <c r="J26" s="56">
        <v>1261.1642651428999</v>
      </c>
      <c r="K26" s="56">
        <v>1222.8532495786501</v>
      </c>
      <c r="L26" s="56">
        <v>1096.2059500417699</v>
      </c>
      <c r="M26" s="56">
        <v>1164.43829880357</v>
      </c>
      <c r="N26" s="56">
        <v>1163.48589608157</v>
      </c>
      <c r="O26" s="94">
        <f t="shared" si="1"/>
        <v>1183.7796084367999</v>
      </c>
    </row>
    <row r="27" spans="1:15" x14ac:dyDescent="0.3">
      <c r="A27" s="82">
        <v>0.24242424242424199</v>
      </c>
      <c r="B27" s="84">
        <v>9.6682724546227501</v>
      </c>
      <c r="C27" s="56">
        <v>12.4798873632555</v>
      </c>
      <c r="D27" s="56">
        <v>10.3486731831853</v>
      </c>
      <c r="E27" s="56">
        <v>9.7678073618222907</v>
      </c>
      <c r="F27" s="56">
        <v>9.5353019487029798</v>
      </c>
      <c r="G27" s="85">
        <v>9.9815150840802804</v>
      </c>
      <c r="H27" s="94">
        <f t="shared" si="0"/>
        <v>10.29690956594485</v>
      </c>
      <c r="I27" s="84">
        <v>1210.68703045803</v>
      </c>
      <c r="J27" s="56">
        <v>1263.3178206815101</v>
      </c>
      <c r="K27" s="56">
        <v>1254.2843689916799</v>
      </c>
      <c r="L27" s="56">
        <v>1096.1070885986201</v>
      </c>
      <c r="M27" s="56">
        <v>1170.0233974238099</v>
      </c>
      <c r="N27" s="56">
        <v>1171.5985101510901</v>
      </c>
      <c r="O27" s="94">
        <f t="shared" si="1"/>
        <v>1194.3363693841231</v>
      </c>
    </row>
    <row r="28" spans="1:15" x14ac:dyDescent="0.3">
      <c r="A28" s="82">
        <v>0.25252525252525299</v>
      </c>
      <c r="B28" s="84">
        <v>14.343704628416001</v>
      </c>
      <c r="C28" s="56">
        <v>8.6741251790713108</v>
      </c>
      <c r="D28" s="56">
        <v>10.602481055012101</v>
      </c>
      <c r="E28" s="56">
        <v>9.8027302868947697</v>
      </c>
      <c r="F28" s="56">
        <v>10.023874289958799</v>
      </c>
      <c r="G28" s="85">
        <v>9.3948517906112503</v>
      </c>
      <c r="H28" s="94">
        <f t="shared" si="0"/>
        <v>10.473627871660705</v>
      </c>
      <c r="I28" s="84">
        <v>1232.95754023272</v>
      </c>
      <c r="J28" s="56">
        <v>1246.49623038952</v>
      </c>
      <c r="K28" s="56">
        <v>1284.1968192985601</v>
      </c>
      <c r="L28" s="56">
        <v>1101.34162327634</v>
      </c>
      <c r="M28" s="56">
        <v>1175.1324013129299</v>
      </c>
      <c r="N28" s="56">
        <v>1178.5010302723001</v>
      </c>
      <c r="O28" s="94">
        <f t="shared" si="1"/>
        <v>1203.104274130395</v>
      </c>
    </row>
    <row r="29" spans="1:15" x14ac:dyDescent="0.3">
      <c r="A29" s="82">
        <v>0.26262626262626299</v>
      </c>
      <c r="B29" s="84">
        <v>14.1837771321009</v>
      </c>
      <c r="C29" s="56">
        <v>8.58822845437364</v>
      </c>
      <c r="D29" s="56">
        <v>8.6670046970510093</v>
      </c>
      <c r="E29" s="56">
        <v>10.1712003146356</v>
      </c>
      <c r="F29" s="56">
        <v>9.0171500975070007</v>
      </c>
      <c r="G29" s="85">
        <v>10.033928636096899</v>
      </c>
      <c r="H29" s="94">
        <f t="shared" si="0"/>
        <v>10.110214888627509</v>
      </c>
      <c r="I29" s="84">
        <v>1249.37284507348</v>
      </c>
      <c r="J29" s="56">
        <v>1239.36614092326</v>
      </c>
      <c r="K29" s="56">
        <v>1315.0385964945499</v>
      </c>
      <c r="L29" s="56">
        <v>1109.53610957551</v>
      </c>
      <c r="M29" s="56">
        <v>1180.42467541817</v>
      </c>
      <c r="N29" s="56">
        <v>1189.3066113391801</v>
      </c>
      <c r="O29" s="94">
        <f t="shared" si="1"/>
        <v>1213.8408298040249</v>
      </c>
    </row>
    <row r="30" spans="1:15" x14ac:dyDescent="0.3">
      <c r="A30" s="82">
        <v>0.27272727272727298</v>
      </c>
      <c r="B30" s="84">
        <v>12.562301049353399</v>
      </c>
      <c r="C30" s="56">
        <v>12.372414502558399</v>
      </c>
      <c r="D30" s="56">
        <v>12.9137587682196</v>
      </c>
      <c r="E30" s="56">
        <v>10.645144152508299</v>
      </c>
      <c r="F30" s="56">
        <v>11.327860227534</v>
      </c>
      <c r="G30" s="85">
        <v>10.506773670891199</v>
      </c>
      <c r="H30" s="94">
        <f t="shared" si="0"/>
        <v>11.721375395177484</v>
      </c>
      <c r="I30" s="84">
        <v>1259.4431778911</v>
      </c>
      <c r="J30" s="56">
        <v>1235.2510899367901</v>
      </c>
      <c r="K30" s="56">
        <v>1355.1991653059599</v>
      </c>
      <c r="L30" s="56">
        <v>1118.3018108045101</v>
      </c>
      <c r="M30" s="56">
        <v>1182.3292419311299</v>
      </c>
      <c r="N30" s="56">
        <v>1199.10875156519</v>
      </c>
      <c r="O30" s="94">
        <f t="shared" si="1"/>
        <v>1224.93887290578</v>
      </c>
    </row>
    <row r="31" spans="1:15" x14ac:dyDescent="0.3">
      <c r="A31" s="82">
        <v>0.28282828282828298</v>
      </c>
      <c r="B31" s="84">
        <v>10.906911973217699</v>
      </c>
      <c r="C31" s="56">
        <v>7.8735734019500097</v>
      </c>
      <c r="D31" s="56">
        <v>13.355293545509801</v>
      </c>
      <c r="E31" s="56">
        <v>10.144053302243201</v>
      </c>
      <c r="F31" s="56">
        <v>8.3908352298844093</v>
      </c>
      <c r="G31" s="85">
        <v>10.560514954741899</v>
      </c>
      <c r="H31" s="94">
        <f t="shared" si="0"/>
        <v>10.205197067924503</v>
      </c>
      <c r="I31" s="84">
        <v>1265.6624282380701</v>
      </c>
      <c r="J31" s="56">
        <v>1215.46756363388</v>
      </c>
      <c r="K31" s="56">
        <v>1388.64895269926</v>
      </c>
      <c r="L31" s="56">
        <v>1125.73753150568</v>
      </c>
      <c r="M31" s="56">
        <v>1182.1913955349801</v>
      </c>
      <c r="N31" s="56">
        <v>1211.72171904738</v>
      </c>
      <c r="O31" s="94">
        <f t="shared" si="1"/>
        <v>1231.5715984432084</v>
      </c>
    </row>
    <row r="32" spans="1:15" x14ac:dyDescent="0.3">
      <c r="A32" s="82">
        <v>0.29292929292929298</v>
      </c>
      <c r="B32" s="84">
        <v>12.339370978563201</v>
      </c>
      <c r="C32" s="56">
        <v>10.679410556922999</v>
      </c>
      <c r="D32" s="56">
        <v>11.104605788156</v>
      </c>
      <c r="E32" s="56">
        <v>10.233222219646899</v>
      </c>
      <c r="F32" s="56">
        <v>9.0783372347804097</v>
      </c>
      <c r="G32" s="85">
        <v>10.3303763960997</v>
      </c>
      <c r="H32" s="94">
        <f t="shared" si="0"/>
        <v>10.627553862361534</v>
      </c>
      <c r="I32" s="84">
        <v>1269.7897279348399</v>
      </c>
      <c r="J32" s="56">
        <v>1208.99924461809</v>
      </c>
      <c r="K32" s="56">
        <v>1408.27102634729</v>
      </c>
      <c r="L32" s="56">
        <v>1133.17001651804</v>
      </c>
      <c r="M32" s="56">
        <v>1192.8770328360099</v>
      </c>
      <c r="N32" s="56">
        <v>1224.97420720016</v>
      </c>
      <c r="O32" s="94">
        <f t="shared" si="1"/>
        <v>1239.6802092424048</v>
      </c>
    </row>
    <row r="33" spans="1:15" x14ac:dyDescent="0.3">
      <c r="A33" s="82">
        <v>0.30303030303030298</v>
      </c>
      <c r="B33" s="84">
        <v>10.4509955587482</v>
      </c>
      <c r="C33" s="56">
        <v>12.1101388993117</v>
      </c>
      <c r="D33" s="56">
        <v>16.061910979676099</v>
      </c>
      <c r="E33" s="56">
        <v>10.2685470215441</v>
      </c>
      <c r="F33" s="56">
        <v>8.8521332402713302</v>
      </c>
      <c r="G33" s="85">
        <v>9.3481855812172707</v>
      </c>
      <c r="H33" s="94">
        <f t="shared" si="0"/>
        <v>11.18198521346145</v>
      </c>
      <c r="I33" s="84">
        <v>1271.6517073053201</v>
      </c>
      <c r="J33" s="56">
        <v>1201.0668467957601</v>
      </c>
      <c r="K33" s="56">
        <v>1423.35322666205</v>
      </c>
      <c r="L33" s="56">
        <v>1140.21106251834</v>
      </c>
      <c r="M33" s="56">
        <v>1209.07312795036</v>
      </c>
      <c r="N33" s="56">
        <v>1234.7862903631501</v>
      </c>
      <c r="O33" s="94">
        <f t="shared" si="1"/>
        <v>1246.6903769324967</v>
      </c>
    </row>
    <row r="34" spans="1:15" x14ac:dyDescent="0.3">
      <c r="A34" s="82">
        <v>0.31313131313131298</v>
      </c>
      <c r="B34" s="84">
        <v>11.215048138276201</v>
      </c>
      <c r="C34" s="56">
        <v>9.2797143117124907</v>
      </c>
      <c r="D34" s="56">
        <v>10.213021785372201</v>
      </c>
      <c r="E34" s="56">
        <v>10.005745361123999</v>
      </c>
      <c r="F34" s="56">
        <v>10.982515616598601</v>
      </c>
      <c r="G34" s="85">
        <v>11.9335556502334</v>
      </c>
      <c r="H34" s="94">
        <f t="shared" si="0"/>
        <v>10.604933477219483</v>
      </c>
      <c r="I34" s="84">
        <v>1272.3138221593799</v>
      </c>
      <c r="J34" s="56">
        <v>1172.1970188712701</v>
      </c>
      <c r="K34" s="56">
        <v>1423.85699135864</v>
      </c>
      <c r="L34" s="56">
        <v>1148.32240184491</v>
      </c>
      <c r="M34" s="56">
        <v>1226.4852960783301</v>
      </c>
      <c r="N34" s="56">
        <v>1248.5874683623599</v>
      </c>
      <c r="O34" s="94">
        <f t="shared" si="1"/>
        <v>1248.627166445815</v>
      </c>
    </row>
    <row r="35" spans="1:15" x14ac:dyDescent="0.3">
      <c r="A35" s="82">
        <v>0.32323232323232298</v>
      </c>
      <c r="B35" s="84">
        <v>9.8173609903243904</v>
      </c>
      <c r="C35" s="56">
        <v>7.5568007980149297</v>
      </c>
      <c r="D35" s="56">
        <v>10.303849857489</v>
      </c>
      <c r="E35" s="56">
        <v>10.219837471238799</v>
      </c>
      <c r="F35" s="56">
        <v>10.198561180736201</v>
      </c>
      <c r="G35" s="85">
        <v>14.1584604442442</v>
      </c>
      <c r="H35" s="94">
        <f t="shared" ref="H35:H66" si="2">AVERAGE(B35:G35)</f>
        <v>10.375811790341253</v>
      </c>
      <c r="I35" s="84">
        <v>1273.7426433047301</v>
      </c>
      <c r="J35" s="56">
        <v>1155.23683100318</v>
      </c>
      <c r="K35" s="56">
        <v>1428.5680828602301</v>
      </c>
      <c r="L35" s="56">
        <v>1158.4765531912501</v>
      </c>
      <c r="M35" s="56">
        <v>1244.74143542347</v>
      </c>
      <c r="N35" s="56">
        <v>1259.33586106197</v>
      </c>
      <c r="O35" s="94">
        <f t="shared" si="1"/>
        <v>1253.3502344741382</v>
      </c>
    </row>
    <row r="36" spans="1:15" x14ac:dyDescent="0.3">
      <c r="A36" s="82">
        <v>0.33333333333333298</v>
      </c>
      <c r="B36" s="84">
        <v>12.169462393045301</v>
      </c>
      <c r="C36" s="56">
        <v>10.864135132254701</v>
      </c>
      <c r="D36" s="56">
        <v>14.019640034387001</v>
      </c>
      <c r="E36" s="56">
        <v>10.170789240566901</v>
      </c>
      <c r="F36" s="56">
        <v>10.9362868111509</v>
      </c>
      <c r="G36" s="85">
        <v>8.7626244781601006</v>
      </c>
      <c r="H36" s="94">
        <f t="shared" si="2"/>
        <v>11.153823014927484</v>
      </c>
      <c r="I36" s="84">
        <v>1276.62110823334</v>
      </c>
      <c r="J36" s="56">
        <v>1152.14535522403</v>
      </c>
      <c r="K36" s="56">
        <v>1439.2192586993899</v>
      </c>
      <c r="L36" s="56">
        <v>1171.33070676689</v>
      </c>
      <c r="M36" s="56">
        <v>1266.3303266339699</v>
      </c>
      <c r="N36" s="56">
        <v>1262.5518497774201</v>
      </c>
      <c r="O36" s="94">
        <f t="shared" si="1"/>
        <v>1261.3664342225068</v>
      </c>
    </row>
    <row r="37" spans="1:15" x14ac:dyDescent="0.3">
      <c r="A37" s="82">
        <v>0.34343434343434298</v>
      </c>
      <c r="B37" s="84">
        <v>10.24518047335</v>
      </c>
      <c r="C37" s="56">
        <v>8.16332550655126</v>
      </c>
      <c r="D37" s="56">
        <v>11.7303110884568</v>
      </c>
      <c r="E37" s="56">
        <v>10.5612880174865</v>
      </c>
      <c r="F37" s="56">
        <v>12.2402248399609</v>
      </c>
      <c r="G37" s="85">
        <v>11.1258561668417</v>
      </c>
      <c r="H37" s="94">
        <f t="shared" si="2"/>
        <v>10.67769768210786</v>
      </c>
      <c r="I37" s="84">
        <v>1275.9036688957401</v>
      </c>
      <c r="J37" s="56">
        <v>1145.3073600759501</v>
      </c>
      <c r="K37" s="56">
        <v>1438.3309030834</v>
      </c>
      <c r="L37" s="56">
        <v>1180.87583245936</v>
      </c>
      <c r="M37" s="56">
        <v>1285.0344243515699</v>
      </c>
      <c r="N37" s="56">
        <v>1271.67626840396</v>
      </c>
      <c r="O37" s="94">
        <f t="shared" si="1"/>
        <v>1266.1880762116634</v>
      </c>
    </row>
    <row r="38" spans="1:15" x14ac:dyDescent="0.3">
      <c r="A38" s="82">
        <v>0.35353535353535398</v>
      </c>
      <c r="B38" s="84">
        <v>9.6476341098395206</v>
      </c>
      <c r="C38" s="56">
        <v>9.3187365418332497</v>
      </c>
      <c r="D38" s="56">
        <v>9.2509761121184706</v>
      </c>
      <c r="E38" s="56">
        <v>10.0051723903611</v>
      </c>
      <c r="F38" s="56">
        <v>12.885305073507199</v>
      </c>
      <c r="G38" s="85">
        <v>10.604305472102</v>
      </c>
      <c r="H38" s="94">
        <f t="shared" si="2"/>
        <v>10.285354949960256</v>
      </c>
      <c r="I38" s="84">
        <v>1273.9715056321199</v>
      </c>
      <c r="J38" s="56">
        <v>1149.5097770829</v>
      </c>
      <c r="K38" s="56">
        <v>1438.46455752714</v>
      </c>
      <c r="L38" s="56">
        <v>1184.76012490125</v>
      </c>
      <c r="M38" s="56">
        <v>1295.59695264072</v>
      </c>
      <c r="N38" s="56">
        <v>1277.5860414542101</v>
      </c>
      <c r="O38" s="94">
        <f t="shared" si="1"/>
        <v>1269.98149320639</v>
      </c>
    </row>
    <row r="39" spans="1:15" x14ac:dyDescent="0.3">
      <c r="A39" s="82">
        <v>0.36363636363636398</v>
      </c>
      <c r="B39" s="84">
        <v>10.6399018338864</v>
      </c>
      <c r="C39" s="56">
        <v>8.7211669296749204</v>
      </c>
      <c r="D39" s="56">
        <v>13.6635581448775</v>
      </c>
      <c r="E39" s="56">
        <v>10.1581599570017</v>
      </c>
      <c r="F39" s="56">
        <v>9.7214267991680394</v>
      </c>
      <c r="G39" s="85">
        <v>9.8680077660670609</v>
      </c>
      <c r="H39" s="94">
        <f t="shared" si="2"/>
        <v>10.462036905112603</v>
      </c>
      <c r="I39" s="84">
        <v>1274.1540483822801</v>
      </c>
      <c r="J39" s="56">
        <v>1162.7661642887299</v>
      </c>
      <c r="K39" s="56">
        <v>1431.17584357127</v>
      </c>
      <c r="L39" s="56">
        <v>1190.90468102417</v>
      </c>
      <c r="M39" s="56">
        <v>1296.07569754981</v>
      </c>
      <c r="N39" s="56">
        <v>1277.2054724960999</v>
      </c>
      <c r="O39" s="94">
        <f t="shared" si="1"/>
        <v>1272.0469845520599</v>
      </c>
    </row>
    <row r="40" spans="1:15" x14ac:dyDescent="0.3">
      <c r="A40" s="82">
        <v>0.37373737373737398</v>
      </c>
      <c r="B40" s="84">
        <v>10.638278803994</v>
      </c>
      <c r="C40" s="56">
        <v>9.0092985399730203</v>
      </c>
      <c r="D40" s="56">
        <v>15.562537519690901</v>
      </c>
      <c r="E40" s="56">
        <v>9.8120838483192792</v>
      </c>
      <c r="F40" s="56">
        <v>12.8424109558804</v>
      </c>
      <c r="G40" s="85">
        <v>10.715562274610299</v>
      </c>
      <c r="H40" s="94">
        <f t="shared" si="2"/>
        <v>11.430028657077983</v>
      </c>
      <c r="I40" s="84">
        <v>1272.76152913383</v>
      </c>
      <c r="J40" s="56">
        <v>1182.66552097164</v>
      </c>
      <c r="K40" s="56">
        <v>1432.51438322545</v>
      </c>
      <c r="L40" s="56">
        <v>1197.1100462842701</v>
      </c>
      <c r="M40" s="56">
        <v>1294.77812451302</v>
      </c>
      <c r="N40" s="56">
        <v>1282.19877098918</v>
      </c>
      <c r="O40" s="94">
        <f t="shared" si="1"/>
        <v>1277.0047291862315</v>
      </c>
    </row>
    <row r="41" spans="1:15" x14ac:dyDescent="0.3">
      <c r="A41" s="82">
        <v>0.38383838383838398</v>
      </c>
      <c r="B41" s="84">
        <v>10.564721449846999</v>
      </c>
      <c r="C41" s="56">
        <v>9.0942983537150202</v>
      </c>
      <c r="D41" s="56">
        <v>14.341378920516901</v>
      </c>
      <c r="E41" s="56">
        <v>10.9668976358049</v>
      </c>
      <c r="F41" s="56">
        <v>10.165650241373401</v>
      </c>
      <c r="G41" s="85">
        <v>9.5974339986743207</v>
      </c>
      <c r="H41" s="94">
        <f t="shared" si="2"/>
        <v>10.788396766655255</v>
      </c>
      <c r="I41" s="84">
        <v>1267.0857455441701</v>
      </c>
      <c r="J41" s="56">
        <v>1211.0313293167101</v>
      </c>
      <c r="K41" s="56">
        <v>1437.5142670151699</v>
      </c>
      <c r="L41" s="56">
        <v>1209.47174224539</v>
      </c>
      <c r="M41" s="56">
        <v>1298.31299874607</v>
      </c>
      <c r="N41" s="56">
        <v>1288.33653137336</v>
      </c>
      <c r="O41" s="94">
        <f t="shared" si="1"/>
        <v>1285.2921023734782</v>
      </c>
    </row>
    <row r="42" spans="1:15" x14ac:dyDescent="0.3">
      <c r="A42" s="82">
        <v>0.39393939393939398</v>
      </c>
      <c r="B42" s="84">
        <v>7.6085659466434796</v>
      </c>
      <c r="C42" s="56">
        <v>12.029315509653401</v>
      </c>
      <c r="D42" s="56">
        <v>16.548312115847601</v>
      </c>
      <c r="E42" s="56">
        <v>10.360699567971199</v>
      </c>
      <c r="F42" s="56">
        <v>12.3677318336733</v>
      </c>
      <c r="G42" s="85">
        <v>12.642457061077099</v>
      </c>
      <c r="H42" s="94">
        <f t="shared" si="2"/>
        <v>11.926180339144347</v>
      </c>
      <c r="I42" s="84">
        <v>1264.9871848810401</v>
      </c>
      <c r="J42" s="56">
        <v>1250.7208637793799</v>
      </c>
      <c r="K42" s="56">
        <v>1424.8288104942901</v>
      </c>
      <c r="L42" s="56">
        <v>1216.86148573623</v>
      </c>
      <c r="M42" s="56">
        <v>1315.00724180716</v>
      </c>
      <c r="N42" s="56">
        <v>1294.67159610818</v>
      </c>
      <c r="O42" s="94">
        <f t="shared" si="1"/>
        <v>1294.5128638010467</v>
      </c>
    </row>
    <row r="43" spans="1:15" x14ac:dyDescent="0.3">
      <c r="A43" s="82">
        <v>0.40404040404040398</v>
      </c>
      <c r="B43" s="84">
        <v>6.96732640593242</v>
      </c>
      <c r="C43" s="56">
        <v>17.4300567471806</v>
      </c>
      <c r="D43" s="56">
        <v>12.325992962950201</v>
      </c>
      <c r="E43" s="56">
        <v>10.299915619659901</v>
      </c>
      <c r="F43" s="56">
        <v>24.753331850413399</v>
      </c>
      <c r="G43" s="85">
        <v>11.934766882359099</v>
      </c>
      <c r="H43" s="94">
        <f t="shared" si="2"/>
        <v>13.951898411415938</v>
      </c>
      <c r="I43" s="84">
        <v>1272.6786915007799</v>
      </c>
      <c r="J43" s="56">
        <v>1276.01303320443</v>
      </c>
      <c r="K43" s="56">
        <v>1394.31712259815</v>
      </c>
      <c r="L43" s="56">
        <v>1223.04670926432</v>
      </c>
      <c r="M43" s="56">
        <v>1341.1248048125899</v>
      </c>
      <c r="N43" s="56">
        <v>1298.64568066846</v>
      </c>
      <c r="O43" s="94">
        <f t="shared" si="1"/>
        <v>1300.9710070081217</v>
      </c>
    </row>
    <row r="44" spans="1:15" x14ac:dyDescent="0.3">
      <c r="A44" s="82">
        <v>0.41414141414141398</v>
      </c>
      <c r="B44" s="84">
        <v>9.20418413214853</v>
      </c>
      <c r="C44" s="56">
        <v>7.7466082943479604</v>
      </c>
      <c r="D44" s="56">
        <v>12.307515682900799</v>
      </c>
      <c r="E44" s="56">
        <v>10.5284934086086</v>
      </c>
      <c r="F44" s="56">
        <v>13.428334576633199</v>
      </c>
      <c r="G44" s="85">
        <v>11.1748744566603</v>
      </c>
      <c r="H44" s="94">
        <f t="shared" si="2"/>
        <v>10.731668425216563</v>
      </c>
      <c r="I44" s="84">
        <v>1281.41295590401</v>
      </c>
      <c r="J44" s="56">
        <v>1266.58510344298</v>
      </c>
      <c r="K44" s="56">
        <v>1379.4409766762101</v>
      </c>
      <c r="L44" s="56">
        <v>1230.6979241904901</v>
      </c>
      <c r="M44" s="56">
        <v>1353.01670771977</v>
      </c>
      <c r="N44" s="56">
        <v>1297.0224614686099</v>
      </c>
      <c r="O44" s="94">
        <f t="shared" si="1"/>
        <v>1301.3626882336785</v>
      </c>
    </row>
    <row r="45" spans="1:15" x14ac:dyDescent="0.3">
      <c r="A45" s="82">
        <v>0.42424242424242398</v>
      </c>
      <c r="B45" s="84">
        <v>12.201891890730501</v>
      </c>
      <c r="C45" s="56">
        <v>13.0500515766924</v>
      </c>
      <c r="D45" s="56">
        <v>16.885415760063001</v>
      </c>
      <c r="E45" s="56">
        <v>12.665434633743001</v>
      </c>
      <c r="F45" s="56">
        <v>22.016770618493499</v>
      </c>
      <c r="G45" s="85">
        <v>9.03602239394713</v>
      </c>
      <c r="H45" s="94">
        <f t="shared" si="2"/>
        <v>14.309264478944923</v>
      </c>
      <c r="I45" s="84">
        <v>1286.82106407674</v>
      </c>
      <c r="J45" s="56">
        <v>1270.5305443022201</v>
      </c>
      <c r="K45" s="56">
        <v>1371.9034828824899</v>
      </c>
      <c r="L45" s="56">
        <v>1245.7643099817301</v>
      </c>
      <c r="M45" s="56">
        <v>1343.0416333738201</v>
      </c>
      <c r="N45" s="56">
        <v>1290.39206316742</v>
      </c>
      <c r="O45" s="94">
        <f t="shared" si="1"/>
        <v>1301.4088496307368</v>
      </c>
    </row>
    <row r="46" spans="1:15" x14ac:dyDescent="0.3">
      <c r="A46" s="82">
        <v>0.43434343434343398</v>
      </c>
      <c r="B46" s="84">
        <v>7.5249851752831196</v>
      </c>
      <c r="C46" s="56">
        <v>7.6320645068132604</v>
      </c>
      <c r="D46" s="56">
        <v>17.0987417810869</v>
      </c>
      <c r="E46" s="56">
        <v>7.5849248061683197</v>
      </c>
      <c r="F46" s="56">
        <v>15.0735659217444</v>
      </c>
      <c r="G46" s="85">
        <v>9.1925997584369803</v>
      </c>
      <c r="H46" s="94">
        <f t="shared" si="2"/>
        <v>10.684480324922163</v>
      </c>
      <c r="I46" s="84">
        <v>1289.6012011402399</v>
      </c>
      <c r="J46" s="56">
        <v>1263.23615030874</v>
      </c>
      <c r="K46" s="56">
        <v>1356.1726308013499</v>
      </c>
      <c r="L46" s="56">
        <v>1242.9472056935101</v>
      </c>
      <c r="M46" s="56">
        <v>1324.84467212291</v>
      </c>
      <c r="N46" s="56">
        <v>1283.64709190912</v>
      </c>
      <c r="O46" s="94">
        <f t="shared" si="1"/>
        <v>1293.4081586626451</v>
      </c>
    </row>
    <row r="47" spans="1:15" x14ac:dyDescent="0.3">
      <c r="A47" s="82">
        <v>0.44444444444444398</v>
      </c>
      <c r="B47" s="84">
        <v>11.1224884154127</v>
      </c>
      <c r="C47" s="56">
        <v>12.9441886432126</v>
      </c>
      <c r="D47" s="56">
        <v>11.977644125979101</v>
      </c>
      <c r="E47" s="56">
        <v>12.137507781127301</v>
      </c>
      <c r="F47" s="56">
        <v>14.1724481195305</v>
      </c>
      <c r="G47" s="85">
        <v>7.1384686006455302</v>
      </c>
      <c r="H47" s="94">
        <f t="shared" si="2"/>
        <v>11.582124280984621</v>
      </c>
      <c r="I47" s="84">
        <v>1302.0980683606599</v>
      </c>
      <c r="J47" s="56">
        <v>1272.84442655669</v>
      </c>
      <c r="K47" s="56">
        <v>1335.19684000507</v>
      </c>
      <c r="L47" s="56">
        <v>1269.8538087996899</v>
      </c>
      <c r="M47" s="56">
        <v>1313.9247551359099</v>
      </c>
      <c r="N47" s="56">
        <v>1285.41140912112</v>
      </c>
      <c r="O47" s="94">
        <f t="shared" si="1"/>
        <v>1296.5548846631898</v>
      </c>
    </row>
    <row r="48" spans="1:15" x14ac:dyDescent="0.3">
      <c r="A48" s="82">
        <v>0.45454545454545497</v>
      </c>
      <c r="B48" s="84">
        <v>23.884312837560401</v>
      </c>
      <c r="C48" s="56">
        <v>7.7283447711948901</v>
      </c>
      <c r="D48" s="56">
        <v>6.3701485144841996</v>
      </c>
      <c r="E48" s="56">
        <v>14.4149153700826</v>
      </c>
      <c r="F48" s="56">
        <v>5.8180289648254897</v>
      </c>
      <c r="G48" s="85">
        <v>16.205394681243099</v>
      </c>
      <c r="H48" s="94">
        <f t="shared" si="2"/>
        <v>12.403524189898448</v>
      </c>
      <c r="I48" s="84">
        <v>1318.22323277326</v>
      </c>
      <c r="J48" s="56">
        <v>1285.9558998714899</v>
      </c>
      <c r="K48" s="56">
        <v>1319.9116236257</v>
      </c>
      <c r="L48" s="56">
        <v>1300.12142997042</v>
      </c>
      <c r="M48" s="56">
        <v>1313.3360699892801</v>
      </c>
      <c r="N48" s="56">
        <v>1292.4729117183799</v>
      </c>
      <c r="O48" s="94">
        <f t="shared" si="1"/>
        <v>1305.0035279914216</v>
      </c>
    </row>
    <row r="49" spans="1:15" x14ac:dyDescent="0.3">
      <c r="A49" s="82">
        <v>0.46464646464646497</v>
      </c>
      <c r="B49" s="84">
        <v>15.6901115916733</v>
      </c>
      <c r="C49" s="56">
        <v>15.9232328640649</v>
      </c>
      <c r="D49" s="56">
        <v>12.525028808158799</v>
      </c>
      <c r="E49" s="56">
        <v>9.4760572302969095</v>
      </c>
      <c r="F49" s="56">
        <v>12.1268704496496</v>
      </c>
      <c r="G49" s="85">
        <v>26.057210972745199</v>
      </c>
      <c r="H49" s="94">
        <f t="shared" si="2"/>
        <v>15.299751986098117</v>
      </c>
      <c r="I49" s="84">
        <v>1317.63784081071</v>
      </c>
      <c r="J49" s="56">
        <v>1287.5158671664799</v>
      </c>
      <c r="K49" s="56">
        <v>1321.1695317737899</v>
      </c>
      <c r="L49" s="56">
        <v>1308.9615461451599</v>
      </c>
      <c r="M49" s="56">
        <v>1300.68176730766</v>
      </c>
      <c r="N49" s="56">
        <v>1291.4879232216399</v>
      </c>
      <c r="O49" s="94">
        <f t="shared" si="1"/>
        <v>1304.5757460709067</v>
      </c>
    </row>
    <row r="50" spans="1:15" x14ac:dyDescent="0.3">
      <c r="A50" s="82">
        <v>0.47474747474747497</v>
      </c>
      <c r="B50" s="84">
        <v>20.785658095396698</v>
      </c>
      <c r="C50" s="56">
        <v>9.8964924319052798</v>
      </c>
      <c r="D50" s="56">
        <v>18.355538166789898</v>
      </c>
      <c r="E50" s="56">
        <v>16.505619705423999</v>
      </c>
      <c r="F50" s="56">
        <v>11.9664255478722</v>
      </c>
      <c r="G50" s="85">
        <v>11.8961595579422</v>
      </c>
      <c r="H50" s="94">
        <f t="shared" si="2"/>
        <v>14.900982250888381</v>
      </c>
      <c r="I50" s="84">
        <v>1292.72765182699</v>
      </c>
      <c r="J50" s="56">
        <v>1292.07438215919</v>
      </c>
      <c r="K50" s="56">
        <v>1349.59742639469</v>
      </c>
      <c r="L50" s="56">
        <v>1388.44279140807</v>
      </c>
      <c r="M50" s="56">
        <v>1279.79029026939</v>
      </c>
      <c r="N50" s="56">
        <v>1284.0338099938399</v>
      </c>
      <c r="O50" s="94">
        <f t="shared" si="1"/>
        <v>1314.4443920086951</v>
      </c>
    </row>
    <row r="51" spans="1:15" x14ac:dyDescent="0.3">
      <c r="A51" s="82">
        <v>0.48484848484848497</v>
      </c>
      <c r="B51" s="84">
        <v>15.8123584562553</v>
      </c>
      <c r="C51" s="56">
        <v>17.6683900252401</v>
      </c>
      <c r="D51" s="56">
        <v>23.441503352542</v>
      </c>
      <c r="E51" s="56">
        <v>13.949337105431599</v>
      </c>
      <c r="F51" s="56">
        <v>25.748642810409301</v>
      </c>
      <c r="G51" s="85">
        <v>33.971213211589202</v>
      </c>
      <c r="H51" s="94">
        <f t="shared" si="2"/>
        <v>21.765240826911249</v>
      </c>
      <c r="I51" s="84">
        <v>1247.2693917157401</v>
      </c>
      <c r="J51" s="56">
        <v>1269.91664842043</v>
      </c>
      <c r="K51" s="56">
        <v>1334.62124889343</v>
      </c>
      <c r="L51" s="56">
        <v>1365.34931881181</v>
      </c>
      <c r="M51" s="56">
        <v>1261.27096826251</v>
      </c>
      <c r="N51" s="56">
        <v>1269.1705146014399</v>
      </c>
      <c r="O51" s="94">
        <f t="shared" si="1"/>
        <v>1291.2663484508932</v>
      </c>
    </row>
    <row r="52" spans="1:15" x14ac:dyDescent="0.3">
      <c r="A52" s="82">
        <v>0.49494949494949497</v>
      </c>
      <c r="B52" s="84">
        <v>17.639120162679301</v>
      </c>
      <c r="C52" s="56">
        <v>21.7166657540334</v>
      </c>
      <c r="D52" s="56">
        <v>24.869380625527</v>
      </c>
      <c r="E52" s="56">
        <v>21.527673148710502</v>
      </c>
      <c r="F52" s="56">
        <v>26.294457730561899</v>
      </c>
      <c r="G52" s="85">
        <v>28.134280738094098</v>
      </c>
      <c r="H52" s="94">
        <f t="shared" si="2"/>
        <v>23.363596359934366</v>
      </c>
      <c r="I52" s="84">
        <v>1170.47806443064</v>
      </c>
      <c r="J52" s="56">
        <v>1219.3549949395101</v>
      </c>
      <c r="K52" s="56">
        <v>1246.6158907025899</v>
      </c>
      <c r="L52" s="56">
        <v>1309.61134679867</v>
      </c>
      <c r="M52" s="56">
        <v>1212.44362632447</v>
      </c>
      <c r="N52" s="56">
        <v>1178.6442106617401</v>
      </c>
      <c r="O52" s="94">
        <f t="shared" si="1"/>
        <v>1222.8580223096033</v>
      </c>
    </row>
    <row r="53" spans="1:15" x14ac:dyDescent="0.3">
      <c r="A53" s="82">
        <v>0.50505050505050497</v>
      </c>
      <c r="B53" s="84">
        <v>39.476075027513097</v>
      </c>
      <c r="C53" s="56">
        <v>18.946111517351401</v>
      </c>
      <c r="D53" s="56">
        <v>34.165999929978497</v>
      </c>
      <c r="E53" s="56">
        <v>31.1695824515864</v>
      </c>
      <c r="F53" s="56">
        <v>24.495633869347401</v>
      </c>
      <c r="G53" s="85">
        <v>37.149105172057503</v>
      </c>
      <c r="H53" s="94">
        <f t="shared" si="2"/>
        <v>30.900417994639053</v>
      </c>
      <c r="I53" s="84">
        <v>1134.9590704330799</v>
      </c>
      <c r="J53" s="56">
        <v>1024.5070572135601</v>
      </c>
      <c r="K53" s="56">
        <v>967.74903167683203</v>
      </c>
      <c r="L53" s="56">
        <v>936.70260648682097</v>
      </c>
      <c r="M53" s="56">
        <v>976.96549014115601</v>
      </c>
      <c r="N53" s="56">
        <v>1138.55385834152</v>
      </c>
      <c r="O53" s="94">
        <f t="shared" si="1"/>
        <v>1029.906185715495</v>
      </c>
    </row>
    <row r="54" spans="1:15" x14ac:dyDescent="0.3">
      <c r="A54" s="82">
        <v>0.51515151515151503</v>
      </c>
      <c r="B54" s="84">
        <v>48.452823023169898</v>
      </c>
      <c r="C54" s="56">
        <v>8.7304074238047207</v>
      </c>
      <c r="D54" s="56">
        <v>50.259439273034801</v>
      </c>
      <c r="E54" s="56">
        <v>47.467098372485701</v>
      </c>
      <c r="F54" s="56">
        <v>40.210435946147001</v>
      </c>
      <c r="G54" s="85">
        <v>24.069751078648501</v>
      </c>
      <c r="H54" s="94">
        <f t="shared" si="2"/>
        <v>36.531659186215101</v>
      </c>
      <c r="I54" s="84">
        <v>1301.35826656362</v>
      </c>
      <c r="J54" s="56">
        <v>1209.8074196320199</v>
      </c>
      <c r="K54" s="56">
        <v>1121.65272723561</v>
      </c>
      <c r="L54" s="56">
        <v>1098.2676594827401</v>
      </c>
      <c r="M54" s="56">
        <v>1067.7102733818899</v>
      </c>
      <c r="N54" s="56">
        <v>1290.81509967953</v>
      </c>
      <c r="O54" s="94">
        <f t="shared" si="1"/>
        <v>1181.6019076625682</v>
      </c>
    </row>
    <row r="55" spans="1:15" x14ac:dyDescent="0.3">
      <c r="A55" s="82">
        <v>0.52525252525252497</v>
      </c>
      <c r="B55" s="84">
        <v>39.168485512811301</v>
      </c>
      <c r="C55" s="56">
        <v>37.631073214226703</v>
      </c>
      <c r="D55" s="56">
        <v>22.416462634131999</v>
      </c>
      <c r="E55" s="56">
        <v>45.943948199208201</v>
      </c>
      <c r="F55" s="56">
        <v>44.926650131972004</v>
      </c>
      <c r="G55" s="85">
        <v>16.044105394215102</v>
      </c>
      <c r="H55" s="94">
        <f t="shared" si="2"/>
        <v>34.355120847760887</v>
      </c>
      <c r="I55" s="84">
        <v>1251.26320950742</v>
      </c>
      <c r="J55" s="56">
        <v>1245.96755062548</v>
      </c>
      <c r="K55" s="56">
        <v>1193.5163123985201</v>
      </c>
      <c r="L55" s="56">
        <v>1271.7888200084101</v>
      </c>
      <c r="M55" s="56">
        <v>1251.4452129804999</v>
      </c>
      <c r="N55" s="56">
        <v>1244.76009332378</v>
      </c>
      <c r="O55" s="94">
        <f t="shared" si="1"/>
        <v>1243.1235331406849</v>
      </c>
    </row>
    <row r="56" spans="1:15" x14ac:dyDescent="0.3">
      <c r="A56" s="82">
        <v>0.53535353535353503</v>
      </c>
      <c r="B56" s="84">
        <v>23.366426236508701</v>
      </c>
      <c r="C56" s="56">
        <v>24.597992365091802</v>
      </c>
      <c r="D56" s="56">
        <v>18.307690975765301</v>
      </c>
      <c r="E56" s="56">
        <v>24.950395192668498</v>
      </c>
      <c r="F56" s="56">
        <v>26.556107240266801</v>
      </c>
      <c r="G56" s="85">
        <v>26.238382516891299</v>
      </c>
      <c r="H56" s="94">
        <f t="shared" si="2"/>
        <v>24.002832421198733</v>
      </c>
      <c r="I56" s="84">
        <v>1213.19724150452</v>
      </c>
      <c r="J56" s="56">
        <v>1202.0503111593</v>
      </c>
      <c r="K56" s="56">
        <v>1111.0819020086899</v>
      </c>
      <c r="L56" s="56">
        <v>1192.11555494347</v>
      </c>
      <c r="M56" s="56">
        <v>1198.40400969043</v>
      </c>
      <c r="N56" s="56">
        <v>1200.7177336543</v>
      </c>
      <c r="O56" s="94">
        <f t="shared" si="1"/>
        <v>1186.2611254934516</v>
      </c>
    </row>
    <row r="57" spans="1:15" x14ac:dyDescent="0.3">
      <c r="A57" s="82">
        <v>0.54545454545454497</v>
      </c>
      <c r="B57" s="84">
        <v>44.939810414922697</v>
      </c>
      <c r="C57" s="56">
        <v>24.3191309984533</v>
      </c>
      <c r="D57" s="56">
        <v>20.967734308275599</v>
      </c>
      <c r="E57" s="56">
        <v>25.4166297505495</v>
      </c>
      <c r="F57" s="56">
        <v>19.645453981452</v>
      </c>
      <c r="G57" s="85">
        <v>25.3683189276144</v>
      </c>
      <c r="H57" s="94">
        <f t="shared" si="2"/>
        <v>26.776179730211251</v>
      </c>
      <c r="I57" s="84">
        <v>1217.2682291108599</v>
      </c>
      <c r="J57" s="56">
        <v>1240.5882995270399</v>
      </c>
      <c r="K57" s="56">
        <v>1077.4860417515099</v>
      </c>
      <c r="L57" s="56">
        <v>1194.8140633272601</v>
      </c>
      <c r="M57" s="56">
        <v>1185.6655358413</v>
      </c>
      <c r="N57" s="56">
        <v>1139.4430605615701</v>
      </c>
      <c r="O57" s="94">
        <f t="shared" si="1"/>
        <v>1175.8775383532566</v>
      </c>
    </row>
    <row r="58" spans="1:15" x14ac:dyDescent="0.3">
      <c r="A58" s="82">
        <v>0.55555555555555602</v>
      </c>
      <c r="B58" s="84">
        <v>29.1312601647974</v>
      </c>
      <c r="C58" s="56">
        <v>32.1737932850927</v>
      </c>
      <c r="D58" s="56">
        <v>18.811783663216499</v>
      </c>
      <c r="E58" s="56">
        <v>22.3155959990276</v>
      </c>
      <c r="F58" s="56">
        <v>22.683821551138301</v>
      </c>
      <c r="G58" s="85">
        <v>22.336954823597001</v>
      </c>
      <c r="H58" s="94">
        <f t="shared" si="2"/>
        <v>24.575534914478251</v>
      </c>
      <c r="I58" s="84">
        <v>1233.4489527882799</v>
      </c>
      <c r="J58" s="56">
        <v>1219.76852207966</v>
      </c>
      <c r="K58" s="56">
        <v>1034.1566467093801</v>
      </c>
      <c r="L58" s="56">
        <v>1120.0909102615101</v>
      </c>
      <c r="M58" s="56">
        <v>1094.64009421168</v>
      </c>
      <c r="N58" s="56">
        <v>1106.3555162933701</v>
      </c>
      <c r="O58" s="94">
        <f t="shared" si="1"/>
        <v>1134.7434403906466</v>
      </c>
    </row>
    <row r="59" spans="1:15" x14ac:dyDescent="0.3">
      <c r="A59" s="82">
        <v>0.56565656565656597</v>
      </c>
      <c r="B59" s="84">
        <v>17.547979739462001</v>
      </c>
      <c r="C59" s="56">
        <v>15.195104793528801</v>
      </c>
      <c r="D59" s="56">
        <v>25.304025875694599</v>
      </c>
      <c r="E59" s="56">
        <v>14.152288501095301</v>
      </c>
      <c r="F59" s="56">
        <v>8.2763972164851207</v>
      </c>
      <c r="G59" s="85">
        <v>18.672761206190099</v>
      </c>
      <c r="H59" s="94">
        <f t="shared" si="2"/>
        <v>16.524759555409322</v>
      </c>
      <c r="I59" s="84">
        <v>1217.4371786644799</v>
      </c>
      <c r="J59" s="56">
        <v>1198.59089925997</v>
      </c>
      <c r="K59" s="56">
        <v>1040.7883344577001</v>
      </c>
      <c r="L59" s="56">
        <v>1088.0065455761901</v>
      </c>
      <c r="M59" s="56">
        <v>1052.2766358577101</v>
      </c>
      <c r="N59" s="56">
        <v>1070.0642722749501</v>
      </c>
      <c r="O59" s="94">
        <f t="shared" si="1"/>
        <v>1111.1939776818333</v>
      </c>
    </row>
    <row r="60" spans="1:15" x14ac:dyDescent="0.3">
      <c r="A60" s="82">
        <v>0.57575757575757602</v>
      </c>
      <c r="B60" s="84">
        <v>20.928046456500699</v>
      </c>
      <c r="C60" s="56">
        <v>9.9702017924627899</v>
      </c>
      <c r="D60" s="56">
        <v>24.6299233741601</v>
      </c>
      <c r="E60" s="56">
        <v>5.6455617414178096</v>
      </c>
      <c r="F60" s="56">
        <v>6.49543798252214</v>
      </c>
      <c r="G60" s="85">
        <v>18.4255617905329</v>
      </c>
      <c r="H60" s="94">
        <f t="shared" si="2"/>
        <v>14.349122189599406</v>
      </c>
      <c r="I60" s="84">
        <v>1174.6818367021001</v>
      </c>
      <c r="J60" s="56">
        <v>1160.0937455343601</v>
      </c>
      <c r="K60" s="56">
        <v>1026.9055357309601</v>
      </c>
      <c r="L60" s="56">
        <v>1052.84352105881</v>
      </c>
      <c r="M60" s="56">
        <v>1031.4889920604901</v>
      </c>
      <c r="N60" s="56">
        <v>1040.04099073723</v>
      </c>
      <c r="O60" s="94">
        <f t="shared" si="1"/>
        <v>1081.0091036373251</v>
      </c>
    </row>
    <row r="61" spans="1:15" x14ac:dyDescent="0.3">
      <c r="A61" s="82">
        <v>0.58585858585858597</v>
      </c>
      <c r="B61" s="84">
        <v>8.0473108630257997</v>
      </c>
      <c r="C61" s="56">
        <v>10.112864830088</v>
      </c>
      <c r="D61" s="56">
        <v>14.0114176724207</v>
      </c>
      <c r="E61" s="56">
        <v>12.3224147068424</v>
      </c>
      <c r="F61" s="56">
        <v>8.8525599021584505</v>
      </c>
      <c r="G61" s="85">
        <v>30.056192368866199</v>
      </c>
      <c r="H61" s="94">
        <f t="shared" si="2"/>
        <v>13.900460057233593</v>
      </c>
      <c r="I61" s="84">
        <v>1158.7381703882099</v>
      </c>
      <c r="J61" s="56">
        <v>1138.9305572532</v>
      </c>
      <c r="K61" s="56">
        <v>1026.53059059613</v>
      </c>
      <c r="L61" s="56">
        <v>1014.70317485981</v>
      </c>
      <c r="M61" s="56">
        <v>1018.44041951255</v>
      </c>
      <c r="N61" s="56">
        <v>1030.9507586242</v>
      </c>
      <c r="O61" s="94">
        <f t="shared" si="1"/>
        <v>1064.7156118723499</v>
      </c>
    </row>
    <row r="62" spans="1:15" x14ac:dyDescent="0.3">
      <c r="A62" s="82">
        <v>0.59595959595959602</v>
      </c>
      <c r="B62" s="84">
        <v>23.642403154448601</v>
      </c>
      <c r="C62" s="56">
        <v>7.9763714456992298</v>
      </c>
      <c r="D62" s="56">
        <v>13.865629152180199</v>
      </c>
      <c r="E62" s="56">
        <v>14.9802642229856</v>
      </c>
      <c r="F62" s="56">
        <v>3.6318148736522402</v>
      </c>
      <c r="G62" s="85">
        <v>22.921662230436201</v>
      </c>
      <c r="H62" s="94">
        <f t="shared" si="2"/>
        <v>14.503024179900345</v>
      </c>
      <c r="I62" s="84">
        <v>1130.62696563497</v>
      </c>
      <c r="J62" s="56">
        <v>1108.10402726758</v>
      </c>
      <c r="K62" s="56">
        <v>1050.40009737839</v>
      </c>
      <c r="L62" s="56">
        <v>1039.45107602914</v>
      </c>
      <c r="M62" s="56">
        <v>1005.04638043174</v>
      </c>
      <c r="N62" s="56">
        <v>1017.67242459529</v>
      </c>
      <c r="O62" s="94">
        <f t="shared" si="1"/>
        <v>1058.5501618895182</v>
      </c>
    </row>
    <row r="63" spans="1:15" x14ac:dyDescent="0.3">
      <c r="A63" s="82">
        <v>0.60606060606060597</v>
      </c>
      <c r="B63" s="84">
        <v>29.228638716153501</v>
      </c>
      <c r="C63" s="56">
        <v>8.8510443597937307</v>
      </c>
      <c r="D63" s="56">
        <v>21.0117129137397</v>
      </c>
      <c r="E63" s="56">
        <v>23.432628935633399</v>
      </c>
      <c r="F63" s="56">
        <v>5.0713911336945596</v>
      </c>
      <c r="G63" s="85">
        <v>12.7092520175245</v>
      </c>
      <c r="H63" s="94">
        <f t="shared" si="2"/>
        <v>16.717444679423235</v>
      </c>
      <c r="I63" s="84">
        <v>1094.4095383108499</v>
      </c>
      <c r="J63" s="56">
        <v>1092.2741830873199</v>
      </c>
      <c r="K63" s="56">
        <v>1060.8702911846799</v>
      </c>
      <c r="L63" s="56">
        <v>1047.1906394974501</v>
      </c>
      <c r="M63" s="56">
        <v>1025.30458838765</v>
      </c>
      <c r="N63" s="56">
        <v>1045.04557305043</v>
      </c>
      <c r="O63" s="94">
        <f t="shared" si="1"/>
        <v>1060.8491355863966</v>
      </c>
    </row>
    <row r="64" spans="1:15" x14ac:dyDescent="0.3">
      <c r="A64" s="82">
        <v>0.61616161616161602</v>
      </c>
      <c r="B64" s="84">
        <v>9.0882430863299604</v>
      </c>
      <c r="C64" s="56">
        <v>10.964075766948399</v>
      </c>
      <c r="D64" s="56">
        <v>14.954644284266401</v>
      </c>
      <c r="E64" s="56">
        <v>39.795610391420702</v>
      </c>
      <c r="F64" s="56">
        <v>8.7966572889133001</v>
      </c>
      <c r="G64" s="85">
        <v>14.420191820401801</v>
      </c>
      <c r="H64" s="94">
        <f t="shared" si="2"/>
        <v>16.336570439713427</v>
      </c>
      <c r="I64" s="84">
        <v>1071.79351399402</v>
      </c>
      <c r="J64" s="56">
        <v>1072.03150568451</v>
      </c>
      <c r="K64" s="56">
        <v>1067.4290596901201</v>
      </c>
      <c r="L64" s="56">
        <v>1000.10973244949</v>
      </c>
      <c r="M64" s="56">
        <v>1042.8665107148099</v>
      </c>
      <c r="N64" s="56">
        <v>1059.2247357619301</v>
      </c>
      <c r="O64" s="94">
        <f t="shared" si="1"/>
        <v>1052.2425097158134</v>
      </c>
    </row>
    <row r="65" spans="1:15" x14ac:dyDescent="0.3">
      <c r="A65" s="82">
        <v>0.62626262626262597</v>
      </c>
      <c r="B65" s="84">
        <v>10.3452668168466</v>
      </c>
      <c r="C65" s="56">
        <v>7.6046365747958999</v>
      </c>
      <c r="D65" s="56">
        <v>12.254420530109201</v>
      </c>
      <c r="E65" s="56">
        <v>24.524135286373099</v>
      </c>
      <c r="F65" s="56">
        <v>11.8268518998507</v>
      </c>
      <c r="G65" s="85">
        <v>11.808903072496699</v>
      </c>
      <c r="H65" s="94">
        <f t="shared" si="2"/>
        <v>13.060702363412034</v>
      </c>
      <c r="I65" s="84">
        <v>1053.14367393052</v>
      </c>
      <c r="J65" s="56">
        <v>1048.36082482037</v>
      </c>
      <c r="K65" s="56">
        <v>1085.5106879695199</v>
      </c>
      <c r="L65" s="56">
        <v>1051.1574917518301</v>
      </c>
      <c r="M65" s="56">
        <v>1053.75693332981</v>
      </c>
      <c r="N65" s="56">
        <v>1060.81782325122</v>
      </c>
      <c r="O65" s="94">
        <f t="shared" si="1"/>
        <v>1058.7912391755449</v>
      </c>
    </row>
    <row r="66" spans="1:15" x14ac:dyDescent="0.3">
      <c r="A66" s="82">
        <v>0.63636363636363602</v>
      </c>
      <c r="B66" s="84">
        <v>6.2228130541457203</v>
      </c>
      <c r="C66" s="56">
        <v>6.6465560643324197</v>
      </c>
      <c r="D66" s="56">
        <v>15.176936712477501</v>
      </c>
      <c r="E66" s="56">
        <v>27.1851918053218</v>
      </c>
      <c r="F66" s="56">
        <v>12.1392194024566</v>
      </c>
      <c r="G66" s="85">
        <v>12.674133590698499</v>
      </c>
      <c r="H66" s="94">
        <f t="shared" si="2"/>
        <v>13.340808438238758</v>
      </c>
      <c r="I66" s="84">
        <v>1035.8037783197401</v>
      </c>
      <c r="J66" s="56">
        <v>1018.23735833789</v>
      </c>
      <c r="K66" s="56">
        <v>1099.2157637098401</v>
      </c>
      <c r="L66" s="56">
        <v>1042.0860700513001</v>
      </c>
      <c r="M66" s="56">
        <v>1053.5497437476799</v>
      </c>
      <c r="N66" s="56">
        <v>1065.56246696893</v>
      </c>
      <c r="O66" s="94">
        <f t="shared" si="1"/>
        <v>1052.4091968558967</v>
      </c>
    </row>
    <row r="67" spans="1:15" x14ac:dyDescent="0.3">
      <c r="A67" s="82">
        <v>0.64646464646464696</v>
      </c>
      <c r="B67" s="84">
        <v>8.3923719046218004</v>
      </c>
      <c r="C67" s="56">
        <v>10.325819292091399</v>
      </c>
      <c r="D67" s="56">
        <v>13.498787602798</v>
      </c>
      <c r="E67" s="56">
        <v>16.5048031156497</v>
      </c>
      <c r="F67" s="56">
        <v>10.775551456186401</v>
      </c>
      <c r="G67" s="85">
        <v>17.217792558717001</v>
      </c>
      <c r="H67" s="94">
        <f t="shared" ref="H67:H98" si="3">AVERAGE(B67:G67)</f>
        <v>12.785854321677382</v>
      </c>
      <c r="I67" s="84">
        <v>1020.3746620793301</v>
      </c>
      <c r="J67" s="56">
        <v>1005.16158918982</v>
      </c>
      <c r="K67" s="56">
        <v>1107.71963146296</v>
      </c>
      <c r="L67" s="56">
        <v>1031.2323327077199</v>
      </c>
      <c r="M67" s="56">
        <v>1051.3471479703501</v>
      </c>
      <c r="N67" s="56">
        <v>1062.8904010133999</v>
      </c>
      <c r="O67" s="94">
        <f t="shared" si="1"/>
        <v>1046.4542940705967</v>
      </c>
    </row>
    <row r="68" spans="1:15" x14ac:dyDescent="0.3">
      <c r="A68" s="82">
        <v>0.65656565656565702</v>
      </c>
      <c r="B68" s="84">
        <v>10.9638265327286</v>
      </c>
      <c r="C68" s="56">
        <v>8.5424967780617997</v>
      </c>
      <c r="D68" s="56">
        <v>16.640476968555902</v>
      </c>
      <c r="E68" s="56">
        <v>9.7590048897352002</v>
      </c>
      <c r="F68" s="56">
        <v>9.5032791810057304</v>
      </c>
      <c r="G68" s="85">
        <v>10.2444160952939</v>
      </c>
      <c r="H68" s="94">
        <f t="shared" si="3"/>
        <v>10.942250074230188</v>
      </c>
      <c r="I68" s="84">
        <v>1023.57547520309</v>
      </c>
      <c r="J68" s="56">
        <v>1013.8839249293</v>
      </c>
      <c r="K68" s="56">
        <v>1091.5990827564999</v>
      </c>
      <c r="L68" s="56">
        <v>1033.4869491279101</v>
      </c>
      <c r="M68" s="56">
        <v>1049.49047538233</v>
      </c>
      <c r="N68" s="56">
        <v>1059.8924534711</v>
      </c>
      <c r="O68" s="94">
        <f t="shared" ref="O68:O102" si="4">AVERAGE(I68:N68)</f>
        <v>1045.3213934783716</v>
      </c>
    </row>
    <row r="69" spans="1:15" x14ac:dyDescent="0.3">
      <c r="A69" s="82">
        <v>0.66666666666666696</v>
      </c>
      <c r="B69" s="84">
        <v>12.042973816807001</v>
      </c>
      <c r="C69" s="56">
        <v>11.3497076428679</v>
      </c>
      <c r="D69" s="56">
        <v>19.899886017543398</v>
      </c>
      <c r="E69" s="56">
        <v>13.3638047063108</v>
      </c>
      <c r="F69" s="56">
        <v>9.6244995985104893</v>
      </c>
      <c r="G69" s="85">
        <v>15.0016642462256</v>
      </c>
      <c r="H69" s="94">
        <f t="shared" si="3"/>
        <v>13.547089338044197</v>
      </c>
      <c r="I69" s="84">
        <v>1028.19807680452</v>
      </c>
      <c r="J69" s="56">
        <v>1015.75597168055</v>
      </c>
      <c r="K69" s="56">
        <v>1099.3971805118799</v>
      </c>
      <c r="L69" s="56">
        <v>1035.20851178559</v>
      </c>
      <c r="M69" s="56">
        <v>1047.3225552664901</v>
      </c>
      <c r="N69" s="56">
        <v>1064.7029128198301</v>
      </c>
      <c r="O69" s="94">
        <f t="shared" si="4"/>
        <v>1048.4308681448099</v>
      </c>
    </row>
    <row r="70" spans="1:15" x14ac:dyDescent="0.3">
      <c r="A70" s="82">
        <v>0.67676767676767702</v>
      </c>
      <c r="B70" s="84">
        <v>10.8644619639208</v>
      </c>
      <c r="C70" s="56">
        <v>21.099204427486999</v>
      </c>
      <c r="D70" s="56">
        <v>17.628390451062099</v>
      </c>
      <c r="E70" s="56">
        <v>15.2435972850965</v>
      </c>
      <c r="F70" s="56">
        <v>9.2487940707783398</v>
      </c>
      <c r="G70" s="85">
        <v>13.1029468762019</v>
      </c>
      <c r="H70" s="94">
        <f t="shared" si="3"/>
        <v>14.53123251242444</v>
      </c>
      <c r="I70" s="84">
        <v>1025.4780301379301</v>
      </c>
      <c r="J70" s="56">
        <v>1041.1348168821</v>
      </c>
      <c r="K70" s="56">
        <v>1116.4463820763999</v>
      </c>
      <c r="L70" s="56">
        <v>1041.9648327387699</v>
      </c>
      <c r="M70" s="56">
        <v>1052.43873024309</v>
      </c>
      <c r="N70" s="56">
        <v>1061.09811340754</v>
      </c>
      <c r="O70" s="94">
        <f t="shared" si="4"/>
        <v>1056.4268175809716</v>
      </c>
    </row>
    <row r="71" spans="1:15" x14ac:dyDescent="0.3">
      <c r="A71" s="82">
        <v>0.68686868686868696</v>
      </c>
      <c r="B71" s="84">
        <v>6.4451690891124898</v>
      </c>
      <c r="C71" s="56">
        <v>21.5695394893052</v>
      </c>
      <c r="D71" s="56">
        <v>19.499304420034001</v>
      </c>
      <c r="E71" s="56">
        <v>10.5419581688494</v>
      </c>
      <c r="F71" s="56">
        <v>10.5781678917274</v>
      </c>
      <c r="G71" s="85">
        <v>13.920355278455901</v>
      </c>
      <c r="H71" s="94">
        <f t="shared" si="3"/>
        <v>13.759082389580731</v>
      </c>
      <c r="I71" s="84">
        <v>1027.95324544752</v>
      </c>
      <c r="J71" s="56">
        <v>1067.80647360121</v>
      </c>
      <c r="K71" s="56">
        <v>1091.9055841972399</v>
      </c>
      <c r="L71" s="56">
        <v>1040.6564368771301</v>
      </c>
      <c r="M71" s="56">
        <v>1057.01952614014</v>
      </c>
      <c r="N71" s="56">
        <v>1058.97294606332</v>
      </c>
      <c r="O71" s="94">
        <f t="shared" si="4"/>
        <v>1057.3857020544267</v>
      </c>
    </row>
    <row r="72" spans="1:15" x14ac:dyDescent="0.3">
      <c r="A72" s="82">
        <v>0.69696969696969702</v>
      </c>
      <c r="B72" s="84">
        <v>13.0292230182891</v>
      </c>
      <c r="C72" s="56">
        <v>12.572752367669899</v>
      </c>
      <c r="D72" s="56">
        <v>20.412319320078701</v>
      </c>
      <c r="E72" s="56">
        <v>10.966470724685999</v>
      </c>
      <c r="F72" s="56">
        <v>10.558225422734401</v>
      </c>
      <c r="G72" s="85">
        <v>12.261969681860201</v>
      </c>
      <c r="H72" s="94">
        <f t="shared" si="3"/>
        <v>13.300160089219716</v>
      </c>
      <c r="I72" s="84">
        <v>1030.60666192347</v>
      </c>
      <c r="J72" s="56">
        <v>1077.92168131827</v>
      </c>
      <c r="K72" s="56">
        <v>1080.7712292943199</v>
      </c>
      <c r="L72" s="56">
        <v>1046.0457318250301</v>
      </c>
      <c r="M72" s="56">
        <v>1059.3759831771399</v>
      </c>
      <c r="N72" s="56">
        <v>1057.4692349562599</v>
      </c>
      <c r="O72" s="94">
        <f t="shared" si="4"/>
        <v>1058.6984204157484</v>
      </c>
    </row>
    <row r="73" spans="1:15" x14ac:dyDescent="0.3">
      <c r="A73" s="82">
        <v>0.70707070707070696</v>
      </c>
      <c r="B73" s="84">
        <v>12.4931144013797</v>
      </c>
      <c r="C73" s="56">
        <v>18.4191622869462</v>
      </c>
      <c r="D73" s="56">
        <v>18.1972403864211</v>
      </c>
      <c r="E73" s="56">
        <v>12.858154952815299</v>
      </c>
      <c r="F73" s="56">
        <v>11.780335486910699</v>
      </c>
      <c r="G73" s="85">
        <v>10.419228763562201</v>
      </c>
      <c r="H73" s="94">
        <f t="shared" si="3"/>
        <v>14.027872713005868</v>
      </c>
      <c r="I73" s="84">
        <v>1038.78388575795</v>
      </c>
      <c r="J73" s="56">
        <v>1081.1762579034701</v>
      </c>
      <c r="K73" s="56">
        <v>1069.21040562342</v>
      </c>
      <c r="L73" s="56">
        <v>1052.99475525759</v>
      </c>
      <c r="M73" s="56">
        <v>1060.4801531809201</v>
      </c>
      <c r="N73" s="56">
        <v>1050.6422914017401</v>
      </c>
      <c r="O73" s="94">
        <f t="shared" si="4"/>
        <v>1058.8812915208484</v>
      </c>
    </row>
    <row r="74" spans="1:15" x14ac:dyDescent="0.3">
      <c r="A74" s="82">
        <v>0.71717171717171702</v>
      </c>
      <c r="B74" s="84">
        <v>13.7007421877772</v>
      </c>
      <c r="C74" s="56">
        <v>27.8201555207784</v>
      </c>
      <c r="D74" s="56">
        <v>18.261850527606601</v>
      </c>
      <c r="E74" s="56">
        <v>10.6572168010713</v>
      </c>
      <c r="F74" s="56">
        <v>7.8126915042209397</v>
      </c>
      <c r="G74" s="85">
        <v>10.3173511901611</v>
      </c>
      <c r="H74" s="94">
        <f t="shared" si="3"/>
        <v>14.761667955269258</v>
      </c>
      <c r="I74" s="84">
        <v>1049.9592493702</v>
      </c>
      <c r="J74" s="56">
        <v>1053.0564065992701</v>
      </c>
      <c r="K74" s="56">
        <v>1062.3969056456599</v>
      </c>
      <c r="L74" s="56">
        <v>1057.0678116018801</v>
      </c>
      <c r="M74" s="56">
        <v>1062.3189895637199</v>
      </c>
      <c r="N74" s="56">
        <v>1039.86671612077</v>
      </c>
      <c r="O74" s="94">
        <f t="shared" si="4"/>
        <v>1054.1110131502501</v>
      </c>
    </row>
    <row r="75" spans="1:15" x14ac:dyDescent="0.3">
      <c r="A75" s="82">
        <v>0.72727272727272696</v>
      </c>
      <c r="B75" s="84">
        <v>13.210868896808799</v>
      </c>
      <c r="C75" s="56">
        <v>17.389292312324802</v>
      </c>
      <c r="D75" s="56">
        <v>17.4419128115718</v>
      </c>
      <c r="E75" s="56">
        <v>12.225280322799099</v>
      </c>
      <c r="F75" s="56">
        <v>11.8438284638464</v>
      </c>
      <c r="G75" s="85">
        <v>8.2349506993597306</v>
      </c>
      <c r="H75" s="94">
        <f t="shared" si="3"/>
        <v>13.391022251118438</v>
      </c>
      <c r="I75" s="84">
        <v>1049.9428283858899</v>
      </c>
      <c r="J75" s="56">
        <v>1024.92779218838</v>
      </c>
      <c r="K75" s="56">
        <v>1060.85466812708</v>
      </c>
      <c r="L75" s="56">
        <v>1056.0162002826701</v>
      </c>
      <c r="M75" s="56">
        <v>1063.6683548114499</v>
      </c>
      <c r="N75" s="56">
        <v>1029.1263978884399</v>
      </c>
      <c r="O75" s="94">
        <f t="shared" si="4"/>
        <v>1047.4227069473184</v>
      </c>
    </row>
    <row r="76" spans="1:15" x14ac:dyDescent="0.3">
      <c r="A76" s="82">
        <v>0.73737373737373701</v>
      </c>
      <c r="B76" s="84">
        <v>12.0956262353809</v>
      </c>
      <c r="C76" s="56">
        <v>7.8656347791789099</v>
      </c>
      <c r="D76" s="56">
        <v>23.5704646981075</v>
      </c>
      <c r="E76" s="56">
        <v>11.011811296361699</v>
      </c>
      <c r="F76" s="56">
        <v>10.6347923698758</v>
      </c>
      <c r="G76" s="85">
        <v>8.1564776674532595</v>
      </c>
      <c r="H76" s="94">
        <f t="shared" si="3"/>
        <v>12.222467841059677</v>
      </c>
      <c r="I76" s="84">
        <v>1049.54945725589</v>
      </c>
      <c r="J76" s="56">
        <v>1023.15986005759</v>
      </c>
      <c r="K76" s="56">
        <v>1042.25497905732</v>
      </c>
      <c r="L76" s="56">
        <v>1052.7730080922699</v>
      </c>
      <c r="M76" s="56">
        <v>1046.5614882612699</v>
      </c>
      <c r="N76" s="56">
        <v>1023.52505776307</v>
      </c>
      <c r="O76" s="94">
        <f t="shared" si="4"/>
        <v>1039.6373084145682</v>
      </c>
    </row>
    <row r="77" spans="1:15" x14ac:dyDescent="0.3">
      <c r="A77" s="82">
        <v>0.74747474747474796</v>
      </c>
      <c r="B77" s="84">
        <v>13.1665835060068</v>
      </c>
      <c r="C77" s="56">
        <v>6.0519741550472101</v>
      </c>
      <c r="D77" s="56">
        <v>29.915488557812601</v>
      </c>
      <c r="E77" s="56">
        <v>11.0160673951343</v>
      </c>
      <c r="F77" s="56">
        <v>16.698751024938801</v>
      </c>
      <c r="G77" s="85">
        <v>15.355652822778699</v>
      </c>
      <c r="H77" s="94">
        <f t="shared" si="3"/>
        <v>15.367419576953068</v>
      </c>
      <c r="I77" s="84">
        <v>1053.10315837792</v>
      </c>
      <c r="J77" s="56">
        <v>1024.0710010430801</v>
      </c>
      <c r="K77" s="56">
        <v>1053.8105869353899</v>
      </c>
      <c r="L77" s="56">
        <v>1046.167323397</v>
      </c>
      <c r="M77" s="56">
        <v>1051.05516227367</v>
      </c>
      <c r="N77" s="56">
        <v>1032.6223776696499</v>
      </c>
      <c r="O77" s="94">
        <f t="shared" si="4"/>
        <v>1043.4716016161183</v>
      </c>
    </row>
    <row r="78" spans="1:15" x14ac:dyDescent="0.3">
      <c r="A78" s="82">
        <v>0.75757575757575801</v>
      </c>
      <c r="B78" s="84">
        <v>10.8945747278176</v>
      </c>
      <c r="C78" s="56">
        <v>12.268835932835101</v>
      </c>
      <c r="D78" s="56">
        <v>22.3414782141706</v>
      </c>
      <c r="E78" s="56">
        <v>7.68360890563756</v>
      </c>
      <c r="F78" s="56">
        <v>19.409765074348599</v>
      </c>
      <c r="G78" s="85">
        <v>8.7513430526101406</v>
      </c>
      <c r="H78" s="94">
        <f t="shared" si="3"/>
        <v>13.5582676512366</v>
      </c>
      <c r="I78" s="84">
        <v>1048.1085631368701</v>
      </c>
      <c r="J78" s="56">
        <v>1031.35956540335</v>
      </c>
      <c r="K78" s="56">
        <v>1046.97910725109</v>
      </c>
      <c r="L78" s="56">
        <v>1030.29853989403</v>
      </c>
      <c r="M78" s="56">
        <v>1050.6798025235601</v>
      </c>
      <c r="N78" s="56">
        <v>1023.67055948474</v>
      </c>
      <c r="O78" s="94">
        <f t="shared" si="4"/>
        <v>1038.51602294894</v>
      </c>
    </row>
    <row r="79" spans="1:15" x14ac:dyDescent="0.3">
      <c r="A79" s="82">
        <v>0.76767676767676796</v>
      </c>
      <c r="B79" s="84">
        <v>8.8516480951933598</v>
      </c>
      <c r="C79" s="56">
        <v>9.2091700123541802</v>
      </c>
      <c r="D79" s="56">
        <v>16.393223655541199</v>
      </c>
      <c r="E79" s="56">
        <v>6.9467725165352698</v>
      </c>
      <c r="F79" s="56">
        <v>10.9339020250569</v>
      </c>
      <c r="G79" s="85">
        <v>3.8025886458418401</v>
      </c>
      <c r="H79" s="94">
        <f t="shared" si="3"/>
        <v>9.3562174917537906</v>
      </c>
      <c r="I79" s="84">
        <v>1046.59357828265</v>
      </c>
      <c r="J79" s="56">
        <v>1039.5943623964299</v>
      </c>
      <c r="K79" s="56">
        <v>996.05905291629904</v>
      </c>
      <c r="L79" s="56">
        <v>1030.2797769116901</v>
      </c>
      <c r="M79" s="56">
        <v>1041.9820854950001</v>
      </c>
      <c r="N79" s="56">
        <v>1011.54526328258</v>
      </c>
      <c r="O79" s="94">
        <f t="shared" si="4"/>
        <v>1027.6756865474415</v>
      </c>
    </row>
    <row r="80" spans="1:15" x14ac:dyDescent="0.3">
      <c r="A80" s="82">
        <v>0.77777777777777801</v>
      </c>
      <c r="B80" s="84">
        <v>3.6607995425659099</v>
      </c>
      <c r="C80" s="56">
        <v>12.4319229639338</v>
      </c>
      <c r="D80" s="56">
        <v>9.5050244136604398</v>
      </c>
      <c r="E80" s="56">
        <v>12.3229758588528</v>
      </c>
      <c r="F80" s="56">
        <v>6.6785494552359799</v>
      </c>
      <c r="G80" s="85">
        <v>11.7468802951055</v>
      </c>
      <c r="H80" s="94">
        <f t="shared" si="3"/>
        <v>9.3910254215590712</v>
      </c>
      <c r="I80" s="84">
        <v>1048.24371766688</v>
      </c>
      <c r="J80" s="56">
        <v>1051.0414670098901</v>
      </c>
      <c r="K80" s="56">
        <v>1007.75658781434</v>
      </c>
      <c r="L80" s="56">
        <v>1028.16392660099</v>
      </c>
      <c r="M80" s="56">
        <v>1017.87266788564</v>
      </c>
      <c r="N80" s="56">
        <v>1019.23458297733</v>
      </c>
      <c r="O80" s="94">
        <f t="shared" si="4"/>
        <v>1028.7188249925118</v>
      </c>
    </row>
    <row r="81" spans="1:15" x14ac:dyDescent="0.3">
      <c r="A81" s="82">
        <v>0.78787878787878796</v>
      </c>
      <c r="B81" s="84">
        <v>13.469093620224299</v>
      </c>
      <c r="C81" s="56">
        <v>12.782046493983099</v>
      </c>
      <c r="D81" s="56">
        <v>10.8705057363008</v>
      </c>
      <c r="E81" s="56">
        <v>5.8794284219944997</v>
      </c>
      <c r="F81" s="56">
        <v>6.2917363602381604</v>
      </c>
      <c r="G81" s="85">
        <v>12.6235572037449</v>
      </c>
      <c r="H81" s="94">
        <f t="shared" si="3"/>
        <v>10.319394639414293</v>
      </c>
      <c r="I81" s="84">
        <v>1053.11910090428</v>
      </c>
      <c r="J81" s="56">
        <v>1055.71226686779</v>
      </c>
      <c r="K81" s="56">
        <v>1019.50096220493</v>
      </c>
      <c r="L81" s="56">
        <v>1014.37959481206</v>
      </c>
      <c r="M81" s="56">
        <v>1018.78388874066</v>
      </c>
      <c r="N81" s="56">
        <v>1028.9407821366401</v>
      </c>
      <c r="O81" s="94">
        <f t="shared" si="4"/>
        <v>1031.73943261106</v>
      </c>
    </row>
    <row r="82" spans="1:15" x14ac:dyDescent="0.3">
      <c r="A82" s="82">
        <v>0.79797979797979801</v>
      </c>
      <c r="B82" s="84">
        <v>16.926546190826201</v>
      </c>
      <c r="C82" s="56">
        <v>12.896714726018301</v>
      </c>
      <c r="D82" s="56">
        <v>12.241526837094</v>
      </c>
      <c r="E82" s="56">
        <v>4.5269349588014203</v>
      </c>
      <c r="F82" s="56">
        <v>6.9213411412881802</v>
      </c>
      <c r="G82" s="85">
        <v>11.5541017889845</v>
      </c>
      <c r="H82" s="94">
        <f t="shared" si="3"/>
        <v>10.844527607168766</v>
      </c>
      <c r="I82" s="84">
        <v>1063.5674905119799</v>
      </c>
      <c r="J82" s="56">
        <v>1055.6627219649099</v>
      </c>
      <c r="K82" s="56">
        <v>1016.77390837239</v>
      </c>
      <c r="L82" s="56">
        <v>1017.30115379518</v>
      </c>
      <c r="M82" s="56">
        <v>1032.1221361109999</v>
      </c>
      <c r="N82" s="56">
        <v>1027.61719052853</v>
      </c>
      <c r="O82" s="94">
        <f t="shared" si="4"/>
        <v>1035.5074335473316</v>
      </c>
    </row>
    <row r="83" spans="1:15" x14ac:dyDescent="0.3">
      <c r="A83" s="82">
        <v>0.80808080808080796</v>
      </c>
      <c r="B83" s="84">
        <v>14.570978564548099</v>
      </c>
      <c r="C83" s="56">
        <v>12.4758352404784</v>
      </c>
      <c r="D83" s="56">
        <v>14.6554869830402</v>
      </c>
      <c r="E83" s="56">
        <v>11.747559303512199</v>
      </c>
      <c r="F83" s="56">
        <v>10.331589252719301</v>
      </c>
      <c r="G83" s="85">
        <v>16.672033196380799</v>
      </c>
      <c r="H83" s="94">
        <f t="shared" si="3"/>
        <v>13.408913756779832</v>
      </c>
      <c r="I83" s="84">
        <v>1042.6207591682701</v>
      </c>
      <c r="J83" s="56">
        <v>1053.2329948546101</v>
      </c>
      <c r="K83" s="56">
        <v>1020.0245164223099</v>
      </c>
      <c r="L83" s="56">
        <v>1024.2971090205001</v>
      </c>
      <c r="M83" s="56">
        <v>1032.10372794417</v>
      </c>
      <c r="N83" s="56">
        <v>1027.55061811787</v>
      </c>
      <c r="O83" s="94">
        <f t="shared" si="4"/>
        <v>1033.3049542546216</v>
      </c>
    </row>
    <row r="84" spans="1:15" x14ac:dyDescent="0.3">
      <c r="A84" s="82">
        <v>0.81818181818181801</v>
      </c>
      <c r="B84" s="84">
        <v>21.326543046820099</v>
      </c>
      <c r="C84" s="56">
        <v>7.4141961073015397</v>
      </c>
      <c r="D84" s="56">
        <v>14.0133714504408</v>
      </c>
      <c r="E84" s="56">
        <v>13.5270640939677</v>
      </c>
      <c r="F84" s="56">
        <v>13.039164502812699</v>
      </c>
      <c r="G84" s="85">
        <v>12.3200155822894</v>
      </c>
      <c r="H84" s="94">
        <f t="shared" si="3"/>
        <v>13.606725797272041</v>
      </c>
      <c r="I84" s="84">
        <v>1039.0460868219</v>
      </c>
      <c r="J84" s="56">
        <v>1046.3572379349</v>
      </c>
      <c r="K84" s="56">
        <v>1026.6294997887401</v>
      </c>
      <c r="L84" s="56">
        <v>1029.1931029668599</v>
      </c>
      <c r="M84" s="56">
        <v>1033.3912492898401</v>
      </c>
      <c r="N84" s="56">
        <v>1019.75794053551</v>
      </c>
      <c r="O84" s="94">
        <f t="shared" si="4"/>
        <v>1032.3958528896248</v>
      </c>
    </row>
    <row r="85" spans="1:15" x14ac:dyDescent="0.3">
      <c r="A85" s="82">
        <v>0.82828282828282795</v>
      </c>
      <c r="B85" s="84">
        <v>19.881055205413901</v>
      </c>
      <c r="C85" s="56">
        <v>7.5135884592528903</v>
      </c>
      <c r="D85" s="56">
        <v>8.4451829605557798</v>
      </c>
      <c r="E85" s="56">
        <v>11.369023276957099</v>
      </c>
      <c r="F85" s="56">
        <v>9.3436612619785606</v>
      </c>
      <c r="G85" s="85">
        <v>14.6122865718993</v>
      </c>
      <c r="H85" s="94">
        <f t="shared" si="3"/>
        <v>11.860799622676256</v>
      </c>
      <c r="I85" s="84">
        <v>1061.77874183619</v>
      </c>
      <c r="J85" s="56">
        <v>1036.2849165519999</v>
      </c>
      <c r="K85" s="56">
        <v>1023.19395114011</v>
      </c>
      <c r="L85" s="56">
        <v>1027.6488941708301</v>
      </c>
      <c r="M85" s="56">
        <v>1021.34736483962</v>
      </c>
      <c r="N85" s="56">
        <v>1021.41868221159</v>
      </c>
      <c r="O85" s="94">
        <f t="shared" si="4"/>
        <v>1031.9454251250565</v>
      </c>
    </row>
    <row r="86" spans="1:15" x14ac:dyDescent="0.3">
      <c r="A86" s="82">
        <v>0.83838383838383801</v>
      </c>
      <c r="B86" s="84">
        <v>11.119326787352501</v>
      </c>
      <c r="C86" s="56">
        <v>12.458176223629</v>
      </c>
      <c r="D86" s="56">
        <v>9.2854986123347292</v>
      </c>
      <c r="E86" s="56">
        <v>13.955629325447401</v>
      </c>
      <c r="F86" s="56">
        <v>12.5657485627322</v>
      </c>
      <c r="G86" s="85">
        <v>25.213220521944301</v>
      </c>
      <c r="H86" s="94">
        <f t="shared" si="3"/>
        <v>14.099600005573356</v>
      </c>
      <c r="I86" s="84">
        <v>1051.5260448910101</v>
      </c>
      <c r="J86" s="56">
        <v>1050.37913573129</v>
      </c>
      <c r="K86" s="56">
        <v>1026.67874083162</v>
      </c>
      <c r="L86" s="56">
        <v>1031.91077938275</v>
      </c>
      <c r="M86" s="56">
        <v>1024.92585581208</v>
      </c>
      <c r="N86" s="56">
        <v>1018.26361925194</v>
      </c>
      <c r="O86" s="94">
        <f t="shared" si="4"/>
        <v>1033.9473626501151</v>
      </c>
    </row>
    <row r="87" spans="1:15" x14ac:dyDescent="0.3">
      <c r="A87" s="82">
        <v>0.84848484848484895</v>
      </c>
      <c r="B87" s="84">
        <v>17.446335177320002</v>
      </c>
      <c r="C87" s="56">
        <v>8.8616808221074805</v>
      </c>
      <c r="D87" s="56">
        <v>11.8210149128558</v>
      </c>
      <c r="E87" s="56">
        <v>16.764866854113301</v>
      </c>
      <c r="F87" s="56">
        <v>10.266053541010001</v>
      </c>
      <c r="G87" s="85">
        <v>42.1215169785999</v>
      </c>
      <c r="H87" s="94">
        <f t="shared" si="3"/>
        <v>17.880244714334413</v>
      </c>
      <c r="I87" s="84">
        <v>1044.13866475289</v>
      </c>
      <c r="J87" s="56">
        <v>1042.3288200387301</v>
      </c>
      <c r="K87" s="56">
        <v>1028.4374596011301</v>
      </c>
      <c r="L87" s="56">
        <v>1034.0362438960799</v>
      </c>
      <c r="M87" s="56">
        <v>1012.7660635416599</v>
      </c>
      <c r="N87" s="56">
        <v>1040.8124440644101</v>
      </c>
      <c r="O87" s="94">
        <f t="shared" si="4"/>
        <v>1033.7532826491499</v>
      </c>
    </row>
    <row r="88" spans="1:15" x14ac:dyDescent="0.3">
      <c r="A88" s="82">
        <v>0.85858585858585901</v>
      </c>
      <c r="B88" s="84">
        <v>12.5762149025028</v>
      </c>
      <c r="C88" s="56">
        <v>8.8715692193315494</v>
      </c>
      <c r="D88" s="56">
        <v>10.221524643230101</v>
      </c>
      <c r="E88" s="56">
        <v>35.167678083505699</v>
      </c>
      <c r="F88" s="56">
        <v>37.4658683044265</v>
      </c>
      <c r="G88" s="85">
        <v>42.723621496878401</v>
      </c>
      <c r="H88" s="94">
        <f t="shared" si="3"/>
        <v>24.504412774979173</v>
      </c>
      <c r="I88" s="84">
        <v>1024.6386819807301</v>
      </c>
      <c r="J88" s="56">
        <v>1031.0174931674501</v>
      </c>
      <c r="K88" s="56">
        <v>1029.59793567014</v>
      </c>
      <c r="L88" s="56">
        <v>1039.35211825548</v>
      </c>
      <c r="M88" s="56">
        <v>1033.5639274872101</v>
      </c>
      <c r="N88" s="56">
        <v>1038.1861521946901</v>
      </c>
      <c r="O88" s="94">
        <f t="shared" si="4"/>
        <v>1032.7260514592836</v>
      </c>
    </row>
    <row r="89" spans="1:15" x14ac:dyDescent="0.3">
      <c r="A89" s="82">
        <v>0.86868686868686895</v>
      </c>
      <c r="B89" s="84">
        <v>11.6350238381356</v>
      </c>
      <c r="C89" s="56">
        <v>7.96986399160836</v>
      </c>
      <c r="D89" s="56">
        <v>10.5323021772323</v>
      </c>
      <c r="E89" s="56">
        <v>47.762640336859398</v>
      </c>
      <c r="F89" s="56">
        <v>47.795578587168997</v>
      </c>
      <c r="G89" s="85">
        <v>18.519408867018999</v>
      </c>
      <c r="H89" s="94">
        <f t="shared" si="3"/>
        <v>24.035802966337275</v>
      </c>
      <c r="I89" s="84">
        <v>1021.0820325552</v>
      </c>
      <c r="J89" s="56">
        <v>1028.43970330619</v>
      </c>
      <c r="K89" s="56">
        <v>1024.81045170373</v>
      </c>
      <c r="L89" s="56">
        <v>1084.0243297649699</v>
      </c>
      <c r="M89" s="56">
        <v>1032.44301854589</v>
      </c>
      <c r="N89" s="56">
        <v>1018.1654906012</v>
      </c>
      <c r="O89" s="94">
        <f t="shared" si="4"/>
        <v>1034.8275044128634</v>
      </c>
    </row>
    <row r="90" spans="1:15" x14ac:dyDescent="0.3">
      <c r="A90" s="82">
        <v>0.87878787878787901</v>
      </c>
      <c r="B90" s="84">
        <v>14.3216797923019</v>
      </c>
      <c r="C90" s="56">
        <v>11.145422640958</v>
      </c>
      <c r="D90" s="56">
        <v>21.858366365481199</v>
      </c>
      <c r="E90" s="56">
        <v>45.651275794177501</v>
      </c>
      <c r="F90" s="56">
        <v>34.525019701471798</v>
      </c>
      <c r="G90" s="85">
        <v>18.554259496820301</v>
      </c>
      <c r="H90" s="94">
        <f t="shared" si="3"/>
        <v>24.342670631868447</v>
      </c>
      <c r="I90" s="84">
        <v>1050.05960261724</v>
      </c>
      <c r="J90" s="56">
        <v>1040.3926456791</v>
      </c>
      <c r="K90" s="56">
        <v>1044.0004055598499</v>
      </c>
      <c r="L90" s="56">
        <v>1061.9385971224301</v>
      </c>
      <c r="M90" s="56">
        <v>1009.7480980404</v>
      </c>
      <c r="N90" s="56">
        <v>1059.8995624919401</v>
      </c>
      <c r="O90" s="94">
        <f t="shared" si="4"/>
        <v>1044.3398185851599</v>
      </c>
    </row>
    <row r="91" spans="1:15" x14ac:dyDescent="0.3">
      <c r="A91" s="82">
        <v>0.88888888888888895</v>
      </c>
      <c r="B91" s="84">
        <v>11.6391523929721</v>
      </c>
      <c r="C91" s="56">
        <v>10.8685829774432</v>
      </c>
      <c r="D91" s="56">
        <v>14.814456789040101</v>
      </c>
      <c r="E91" s="56">
        <v>44.517766533789803</v>
      </c>
      <c r="F91" s="56">
        <v>42.853986564627</v>
      </c>
      <c r="G91" s="85">
        <v>14.110213898346201</v>
      </c>
      <c r="H91" s="94">
        <f t="shared" si="3"/>
        <v>23.134026526036397</v>
      </c>
      <c r="I91" s="84">
        <v>1046.83132634971</v>
      </c>
      <c r="J91" s="56">
        <v>1057.2839334154601</v>
      </c>
      <c r="K91" s="56">
        <v>1038.34365533247</v>
      </c>
      <c r="L91" s="56">
        <v>1063.29157103179</v>
      </c>
      <c r="M91" s="56">
        <v>1035.03374775061</v>
      </c>
      <c r="N91" s="56">
        <v>1070.5859190815399</v>
      </c>
      <c r="O91" s="94">
        <f t="shared" si="4"/>
        <v>1051.8950254935967</v>
      </c>
    </row>
    <row r="92" spans="1:15" x14ac:dyDescent="0.3">
      <c r="A92" s="82">
        <v>0.89898989898989901</v>
      </c>
      <c r="B92" s="84">
        <v>12.3200303089131</v>
      </c>
      <c r="C92" s="56">
        <v>11.0626676751296</v>
      </c>
      <c r="D92" s="56">
        <v>7.0359426848413804</v>
      </c>
      <c r="E92" s="56">
        <v>43.620128750051997</v>
      </c>
      <c r="F92" s="56">
        <v>33.771767410982498</v>
      </c>
      <c r="G92" s="85">
        <v>13.875244787333299</v>
      </c>
      <c r="H92" s="94">
        <f t="shared" si="3"/>
        <v>20.280963602875314</v>
      </c>
      <c r="I92" s="84">
        <v>1041.03973610036</v>
      </c>
      <c r="J92" s="56">
        <v>1050.7399672393501</v>
      </c>
      <c r="K92" s="56">
        <v>1013.49323131059</v>
      </c>
      <c r="L92" s="56">
        <v>1067.8846334392499</v>
      </c>
      <c r="M92" s="56">
        <v>1003.96735872231</v>
      </c>
      <c r="N92" s="56">
        <v>1097.45376199987</v>
      </c>
      <c r="O92" s="94">
        <f t="shared" si="4"/>
        <v>1045.763114801955</v>
      </c>
    </row>
    <row r="93" spans="1:15" x14ac:dyDescent="0.3">
      <c r="A93" s="82">
        <v>0.90909090909090895</v>
      </c>
      <c r="B93" s="84">
        <v>14.511114917689399</v>
      </c>
      <c r="C93" s="56">
        <v>12.114095498102101</v>
      </c>
      <c r="D93" s="56">
        <v>12.1290242876001</v>
      </c>
      <c r="E93" s="56">
        <v>22.927660259952599</v>
      </c>
      <c r="F93" s="56">
        <v>13.2923341014148</v>
      </c>
      <c r="G93" s="85">
        <v>18.190074711214699</v>
      </c>
      <c r="H93" s="94">
        <f t="shared" si="3"/>
        <v>15.527383962662284</v>
      </c>
      <c r="I93" s="84">
        <v>1036.95848500803</v>
      </c>
      <c r="J93" s="56">
        <v>1044.5519380757401</v>
      </c>
      <c r="K93" s="56">
        <v>1022.69259415205</v>
      </c>
      <c r="L93" s="56">
        <v>1074.6272241112899</v>
      </c>
      <c r="M93" s="56">
        <v>1008.18219100077</v>
      </c>
      <c r="N93" s="56">
        <v>1118.6070913371</v>
      </c>
      <c r="O93" s="94">
        <f t="shared" si="4"/>
        <v>1050.9365872808301</v>
      </c>
    </row>
    <row r="94" spans="1:15" x14ac:dyDescent="0.3">
      <c r="A94" s="82">
        <v>0.919191919191919</v>
      </c>
      <c r="B94" s="84">
        <v>12.501743287899499</v>
      </c>
      <c r="C94" s="56">
        <v>13.470960581451401</v>
      </c>
      <c r="D94" s="56">
        <v>12.922539524174899</v>
      </c>
      <c r="E94" s="56">
        <v>15.9326261965606</v>
      </c>
      <c r="F94" s="56">
        <v>23.709881139620599</v>
      </c>
      <c r="G94" s="85">
        <v>14.805740345889101</v>
      </c>
      <c r="H94" s="94">
        <f t="shared" si="3"/>
        <v>15.557248512599351</v>
      </c>
      <c r="I94" s="84">
        <v>1026.4559972841701</v>
      </c>
      <c r="J94" s="56">
        <v>1037.0206086830599</v>
      </c>
      <c r="K94" s="56">
        <v>1022.02071616517</v>
      </c>
      <c r="L94" s="56">
        <v>1090.9014288420401</v>
      </c>
      <c r="M94" s="56">
        <v>1022.24187167923</v>
      </c>
      <c r="N94" s="56">
        <v>1139.9015407294901</v>
      </c>
      <c r="O94" s="94">
        <f t="shared" si="4"/>
        <v>1056.4236938971933</v>
      </c>
    </row>
    <row r="95" spans="1:15" x14ac:dyDescent="0.3">
      <c r="A95" s="82">
        <v>0.92929292929292895</v>
      </c>
      <c r="B95" s="84">
        <v>11.8196621694469</v>
      </c>
      <c r="C95" s="56">
        <v>8.98090267805701</v>
      </c>
      <c r="D95" s="56">
        <v>7.4387307405633001</v>
      </c>
      <c r="E95" s="56">
        <v>18.202352957974401</v>
      </c>
      <c r="F95" s="56">
        <v>15.1579296105064</v>
      </c>
      <c r="G95" s="85">
        <v>9.3063863088119305</v>
      </c>
      <c r="H95" s="94">
        <f t="shared" si="3"/>
        <v>11.817660744226657</v>
      </c>
      <c r="I95" s="84">
        <v>1019.71243538551</v>
      </c>
      <c r="J95" s="56">
        <v>1025.04597233103</v>
      </c>
      <c r="K95" s="56">
        <v>1022.18669218232</v>
      </c>
      <c r="L95" s="56">
        <v>1110.1624853134799</v>
      </c>
      <c r="M95" s="56">
        <v>1038.1886337296701</v>
      </c>
      <c r="N95" s="56">
        <v>1156.9639335506399</v>
      </c>
      <c r="O95" s="94">
        <f t="shared" si="4"/>
        <v>1062.0433587487751</v>
      </c>
    </row>
    <row r="96" spans="1:15" x14ac:dyDescent="0.3">
      <c r="A96" s="82">
        <v>0.939393939393939</v>
      </c>
      <c r="B96" s="84">
        <v>16.6703308450222</v>
      </c>
      <c r="C96" s="56">
        <v>8.8771554117382401</v>
      </c>
      <c r="D96" s="56">
        <v>18.789380009829099</v>
      </c>
      <c r="E96" s="56">
        <v>12.1965797524159</v>
      </c>
      <c r="F96" s="56">
        <v>12.204854614029101</v>
      </c>
      <c r="G96" s="85">
        <v>15.0229234069706</v>
      </c>
      <c r="H96" s="94">
        <f t="shared" si="3"/>
        <v>13.960204006667524</v>
      </c>
      <c r="I96" s="84">
        <v>1028.6099574500299</v>
      </c>
      <c r="J96" s="56">
        <v>1024.32166882921</v>
      </c>
      <c r="K96" s="56">
        <v>1027.4837110481999</v>
      </c>
      <c r="L96" s="56">
        <v>1123.78339746955</v>
      </c>
      <c r="M96" s="56">
        <v>1048.6638209462701</v>
      </c>
      <c r="N96" s="56">
        <v>1159.9552102473699</v>
      </c>
      <c r="O96" s="94">
        <f t="shared" si="4"/>
        <v>1068.8029609984383</v>
      </c>
    </row>
    <row r="97" spans="1:15" x14ac:dyDescent="0.3">
      <c r="A97" s="82">
        <v>0.94949494949494995</v>
      </c>
      <c r="B97" s="84">
        <v>16.903492529791802</v>
      </c>
      <c r="C97" s="56">
        <v>7.6315061731210703</v>
      </c>
      <c r="D97" s="56">
        <v>33.275175336136797</v>
      </c>
      <c r="E97" s="56">
        <v>10.042040294278999</v>
      </c>
      <c r="F97" s="56">
        <v>8.4236962920065004</v>
      </c>
      <c r="G97" s="85">
        <v>13.476518692909799</v>
      </c>
      <c r="H97" s="94">
        <f t="shared" si="3"/>
        <v>14.958738219707493</v>
      </c>
      <c r="I97" s="84">
        <v>1011.13095669609</v>
      </c>
      <c r="J97" s="56">
        <v>1008.93142714987</v>
      </c>
      <c r="K97" s="56">
        <v>1027.0203086905101</v>
      </c>
      <c r="L97" s="56">
        <v>1130.9562356813501</v>
      </c>
      <c r="M97" s="56">
        <v>1068.2603256237001</v>
      </c>
      <c r="N97" s="56">
        <v>1164.2912741770399</v>
      </c>
      <c r="O97" s="94">
        <f t="shared" si="4"/>
        <v>1068.43175466976</v>
      </c>
    </row>
    <row r="98" spans="1:15" x14ac:dyDescent="0.3">
      <c r="A98" s="82">
        <v>0.95959595959596</v>
      </c>
      <c r="B98" s="84">
        <v>21.495087570180001</v>
      </c>
      <c r="C98" s="56">
        <v>31.472216262190301</v>
      </c>
      <c r="D98" s="56">
        <v>26.9359374118342</v>
      </c>
      <c r="E98" s="56">
        <v>14.3973756575839</v>
      </c>
      <c r="F98" s="56">
        <v>12.1117448240194</v>
      </c>
      <c r="G98" s="85">
        <v>15.713202646158001</v>
      </c>
      <c r="H98" s="94">
        <f t="shared" si="3"/>
        <v>20.354260728660964</v>
      </c>
      <c r="I98" s="84">
        <v>1022.35244229562</v>
      </c>
      <c r="J98" s="56">
        <v>1020.40119513813</v>
      </c>
      <c r="K98" s="56">
        <v>1034.31932733896</v>
      </c>
      <c r="L98" s="56">
        <v>1142.67575739467</v>
      </c>
      <c r="M98" s="56">
        <v>1095.1674940146499</v>
      </c>
      <c r="N98" s="56">
        <v>1154.2777358017699</v>
      </c>
      <c r="O98" s="94">
        <f t="shared" si="4"/>
        <v>1078.1989919973</v>
      </c>
    </row>
    <row r="99" spans="1:15" x14ac:dyDescent="0.3">
      <c r="A99" s="82">
        <v>0.96969696969696995</v>
      </c>
      <c r="B99" s="84">
        <v>24.687992106706599</v>
      </c>
      <c r="C99" s="56">
        <v>28.605290844041502</v>
      </c>
      <c r="D99" s="56">
        <v>21.377888665466699</v>
      </c>
      <c r="E99" s="56">
        <v>11.2493191122167</v>
      </c>
      <c r="F99" s="56">
        <v>16.068948683053101</v>
      </c>
      <c r="G99" s="85">
        <v>14.108604023717101</v>
      </c>
      <c r="H99" s="94">
        <f t="shared" ref="H99:H102" si="5">AVERAGE(B99:G99)</f>
        <v>19.34967390586695</v>
      </c>
      <c r="I99" s="84">
        <v>1039.0866202977099</v>
      </c>
      <c r="J99" s="56">
        <v>1075.0765824452201</v>
      </c>
      <c r="K99" s="56">
        <v>1019.7848147211801</v>
      </c>
      <c r="L99" s="56">
        <v>1156.3416569539099</v>
      </c>
      <c r="M99" s="56">
        <v>1136.50491013281</v>
      </c>
      <c r="N99" s="56">
        <v>1156.8857378596899</v>
      </c>
      <c r="O99" s="94">
        <f t="shared" si="4"/>
        <v>1097.2800537350865</v>
      </c>
    </row>
    <row r="100" spans="1:15" x14ac:dyDescent="0.3">
      <c r="A100" s="82">
        <v>0.97979797979798</v>
      </c>
      <c r="B100" s="84">
        <v>38.632377043716801</v>
      </c>
      <c r="C100" s="56">
        <v>35.066875764106499</v>
      </c>
      <c r="D100" s="56">
        <v>21.701557304684599</v>
      </c>
      <c r="E100" s="56">
        <v>10.4186053707349</v>
      </c>
      <c r="F100" s="56">
        <v>12.4065655521061</v>
      </c>
      <c r="G100" s="85">
        <v>11.270982920626899</v>
      </c>
      <c r="H100" s="94">
        <f t="shared" si="5"/>
        <v>21.582827325995964</v>
      </c>
      <c r="I100" s="84">
        <v>1091.0406323503501</v>
      </c>
      <c r="J100" s="56">
        <v>1126.5561337665799</v>
      </c>
      <c r="K100" s="56">
        <v>1057.52615026014</v>
      </c>
      <c r="L100" s="56">
        <v>1185.76407616745</v>
      </c>
      <c r="M100" s="56">
        <v>1171.43827148991</v>
      </c>
      <c r="N100" s="56">
        <v>1188.45363320151</v>
      </c>
      <c r="O100" s="94">
        <f t="shared" si="4"/>
        <v>1136.7964828726565</v>
      </c>
    </row>
    <row r="101" spans="1:15" x14ac:dyDescent="0.3">
      <c r="A101" s="82">
        <v>0.98989898989898994</v>
      </c>
      <c r="B101" s="84">
        <v>30.623933251845202</v>
      </c>
      <c r="C101" s="56">
        <v>31.938297761828402</v>
      </c>
      <c r="D101" s="56">
        <v>18.985137342987102</v>
      </c>
      <c r="E101" s="56">
        <v>11.4954113765566</v>
      </c>
      <c r="F101" s="56">
        <v>11.1429166858369</v>
      </c>
      <c r="G101" s="85">
        <v>16.662420470363301</v>
      </c>
      <c r="H101" s="94">
        <f t="shared" si="5"/>
        <v>20.14135281490292</v>
      </c>
      <c r="I101" s="84">
        <v>1135.0902938874699</v>
      </c>
      <c r="J101" s="56">
        <v>1165.8143457031699</v>
      </c>
      <c r="K101" s="56">
        <v>1109.04872230469</v>
      </c>
      <c r="L101" s="56">
        <v>1191.87226512181</v>
      </c>
      <c r="M101" s="56">
        <v>1170.9159770620499</v>
      </c>
      <c r="N101" s="56">
        <v>1201.6177612050201</v>
      </c>
      <c r="O101" s="94">
        <f t="shared" si="4"/>
        <v>1162.3932275473683</v>
      </c>
    </row>
    <row r="102" spans="1:15" ht="15" thickBot="1" x14ac:dyDescent="0.35">
      <c r="A102" s="83">
        <v>1</v>
      </c>
      <c r="B102" s="86">
        <v>30.623933251845202</v>
      </c>
      <c r="C102" s="87">
        <v>31.938297761828402</v>
      </c>
      <c r="D102" s="87">
        <v>18.985137342987102</v>
      </c>
      <c r="E102" s="87">
        <v>11.4954113765566</v>
      </c>
      <c r="F102" s="87">
        <v>11.1429166858369</v>
      </c>
      <c r="G102" s="88">
        <v>16.662420470363301</v>
      </c>
      <c r="H102" s="95">
        <f t="shared" si="5"/>
        <v>20.14135281490292</v>
      </c>
      <c r="I102" s="86">
        <v>1135.0902938874699</v>
      </c>
      <c r="J102" s="87">
        <v>1165.8143457031699</v>
      </c>
      <c r="K102" s="87">
        <v>1109.04872230469</v>
      </c>
      <c r="L102" s="87">
        <v>1191.87226512181</v>
      </c>
      <c r="M102" s="87">
        <v>1170.9159770620499</v>
      </c>
      <c r="N102" s="87">
        <v>1201.6177612050201</v>
      </c>
      <c r="O102" s="95">
        <f t="shared" si="4"/>
        <v>1162.3932275473683</v>
      </c>
    </row>
  </sheetData>
  <mergeCells count="2">
    <mergeCell ref="B2:G2"/>
    <mergeCell ref="I2:N2"/>
  </mergeCell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6A448-0A7B-4C87-B569-5E2692F1EA31}">
  <dimension ref="A1:W102"/>
  <sheetViews>
    <sheetView zoomScale="70" zoomScaleNormal="70" workbookViewId="0">
      <selection sqref="A1:W1048576"/>
    </sheetView>
  </sheetViews>
  <sheetFormatPr defaultColWidth="9.109375" defaultRowHeight="14.4" x14ac:dyDescent="0.3"/>
  <cols>
    <col min="1" max="1" width="21" style="80" bestFit="1" customWidth="1"/>
    <col min="2" max="6" width="17.33203125" style="56" bestFit="1" customWidth="1"/>
    <col min="7" max="10" width="17.33203125" style="56" customWidth="1"/>
    <col min="11" max="11" width="17.33203125" style="56" bestFit="1" customWidth="1"/>
    <col min="12" max="12" width="34" style="78" bestFit="1" customWidth="1"/>
    <col min="13" max="17" width="17.33203125" style="56" bestFit="1" customWidth="1"/>
    <col min="18" max="21" width="17.33203125" style="56" customWidth="1"/>
    <col min="22" max="22" width="17.33203125" style="56" bestFit="1" customWidth="1"/>
    <col min="23" max="23" width="34" bestFit="1" customWidth="1"/>
  </cols>
  <sheetData>
    <row r="1" spans="1:23" ht="15" thickBot="1" x14ac:dyDescent="0.35"/>
    <row r="2" spans="1:23" s="35" customFormat="1" ht="15" thickBot="1" x14ac:dyDescent="0.35">
      <c r="A2" s="81" t="s">
        <v>173</v>
      </c>
      <c r="B2" s="98" t="s">
        <v>174</v>
      </c>
      <c r="C2" s="99"/>
      <c r="D2" s="99"/>
      <c r="E2" s="99"/>
      <c r="F2" s="99"/>
      <c r="G2" s="99"/>
      <c r="H2" s="99"/>
      <c r="I2" s="99"/>
      <c r="J2" s="99"/>
      <c r="K2" s="100"/>
      <c r="L2" s="79" t="s">
        <v>176</v>
      </c>
      <c r="M2" s="98" t="s">
        <v>175</v>
      </c>
      <c r="N2" s="99"/>
      <c r="O2" s="99"/>
      <c r="P2" s="99"/>
      <c r="Q2" s="99"/>
      <c r="R2" s="99"/>
      <c r="S2" s="99"/>
      <c r="T2" s="99"/>
      <c r="U2" s="99"/>
      <c r="V2" s="100"/>
      <c r="W2" s="79" t="s">
        <v>177</v>
      </c>
    </row>
    <row r="3" spans="1:23" x14ac:dyDescent="0.3">
      <c r="A3" s="89">
        <v>0</v>
      </c>
      <c r="B3" s="90">
        <v>15.3524925624774</v>
      </c>
      <c r="C3" s="91">
        <v>28.598524095702501</v>
      </c>
      <c r="D3" s="91">
        <v>23.131156545535202</v>
      </c>
      <c r="E3" s="91">
        <v>21.004429660416601</v>
      </c>
      <c r="F3" s="91">
        <v>14.104555625202099</v>
      </c>
      <c r="G3" s="91">
        <v>17.3745590389758</v>
      </c>
      <c r="H3" s="91">
        <v>13.488609257887999</v>
      </c>
      <c r="I3" s="91">
        <v>15.724343907101201</v>
      </c>
      <c r="J3" s="91">
        <v>14.074013163623</v>
      </c>
      <c r="K3" s="92">
        <v>21.681358536436999</v>
      </c>
      <c r="L3" s="93">
        <f t="shared" ref="L3:L34" si="0">AVERAGE(B3:K3)</f>
        <v>18.453404239335878</v>
      </c>
      <c r="M3" s="90">
        <v>1014.74745710171</v>
      </c>
      <c r="N3" s="91">
        <v>1056.38540557024</v>
      </c>
      <c r="O3" s="91">
        <v>1075.73947599243</v>
      </c>
      <c r="P3" s="91">
        <v>1068.36070164548</v>
      </c>
      <c r="Q3" s="91">
        <v>1043.6876126259001</v>
      </c>
      <c r="R3" s="91">
        <v>1049.5332209624701</v>
      </c>
      <c r="S3" s="91">
        <v>1044.40619658949</v>
      </c>
      <c r="T3" s="91">
        <v>1024.69099978129</v>
      </c>
      <c r="U3" s="91">
        <v>1032.6655162049601</v>
      </c>
      <c r="V3" s="91">
        <v>1075.9898291940799</v>
      </c>
      <c r="W3" s="93">
        <f>AVERAGE(M3:V3)</f>
        <v>1048.6206415668053</v>
      </c>
    </row>
    <row r="4" spans="1:23" x14ac:dyDescent="0.3">
      <c r="A4" s="82">
        <v>1.01010101010101E-2</v>
      </c>
      <c r="B4" s="84">
        <v>15.3524925624774</v>
      </c>
      <c r="C4" s="56">
        <v>28.598524095702501</v>
      </c>
      <c r="D4" s="56">
        <v>23.131156545535202</v>
      </c>
      <c r="E4" s="56">
        <v>21.004429660416601</v>
      </c>
      <c r="F4" s="56">
        <v>14.104555625202099</v>
      </c>
      <c r="G4" s="56">
        <v>17.3745590389758</v>
      </c>
      <c r="H4" s="56">
        <v>13.488609257887999</v>
      </c>
      <c r="I4" s="56">
        <v>15.724343907101201</v>
      </c>
      <c r="J4" s="56">
        <v>14.074013163623</v>
      </c>
      <c r="K4" s="85">
        <v>21.681358536436999</v>
      </c>
      <c r="L4" s="94">
        <f t="shared" si="0"/>
        <v>18.453404239335878</v>
      </c>
      <c r="M4" s="84">
        <v>1014.74745710171</v>
      </c>
      <c r="N4" s="56">
        <v>1056.38540557024</v>
      </c>
      <c r="O4" s="56">
        <v>1075.73947599243</v>
      </c>
      <c r="P4" s="56">
        <v>1068.36070164548</v>
      </c>
      <c r="Q4" s="56">
        <v>1043.6876126259001</v>
      </c>
      <c r="R4" s="56">
        <v>1049.5332209624701</v>
      </c>
      <c r="S4" s="56">
        <v>1044.40619658949</v>
      </c>
      <c r="T4" s="56">
        <v>1024.69099978129</v>
      </c>
      <c r="U4" s="56">
        <v>1032.6655162049601</v>
      </c>
      <c r="V4" s="56">
        <v>1075.9898291940799</v>
      </c>
      <c r="W4" s="94">
        <f t="shared" ref="W4:W67" si="1">AVERAGE(M4:V4)</f>
        <v>1048.6206415668053</v>
      </c>
    </row>
    <row r="5" spans="1:23" x14ac:dyDescent="0.3">
      <c r="A5" s="82">
        <v>2.02020202020202E-2</v>
      </c>
      <c r="B5" s="84">
        <v>7.2809639017742498</v>
      </c>
      <c r="C5" s="56">
        <v>13.045412947807</v>
      </c>
      <c r="D5" s="56">
        <v>15.110880803967101</v>
      </c>
      <c r="E5" s="56">
        <v>9.2760348396921</v>
      </c>
      <c r="F5" s="56">
        <v>10.120989351936</v>
      </c>
      <c r="G5" s="56">
        <v>9.3386294768778892</v>
      </c>
      <c r="H5" s="56">
        <v>9.5390054302384097</v>
      </c>
      <c r="I5" s="56">
        <v>12.1150402544356</v>
      </c>
      <c r="J5" s="56">
        <v>8.3522315520689894</v>
      </c>
      <c r="K5" s="85">
        <v>11.4378114662683</v>
      </c>
      <c r="L5" s="94">
        <f t="shared" si="0"/>
        <v>10.561700002506562</v>
      </c>
      <c r="M5" s="84">
        <v>1026.3769127246101</v>
      </c>
      <c r="N5" s="56">
        <v>1068.72063149414</v>
      </c>
      <c r="O5" s="56">
        <v>1100.9471326942601</v>
      </c>
      <c r="P5" s="56">
        <v>1111.35037927299</v>
      </c>
      <c r="Q5" s="56">
        <v>1081.6445718719899</v>
      </c>
      <c r="R5" s="56">
        <v>1067.2450125021901</v>
      </c>
      <c r="S5" s="56">
        <v>1074.10502267483</v>
      </c>
      <c r="T5" s="56">
        <v>1041.39312520459</v>
      </c>
      <c r="U5" s="56">
        <v>1063.2181959346401</v>
      </c>
      <c r="V5" s="56">
        <v>1098.4103218600901</v>
      </c>
      <c r="W5" s="94">
        <f t="shared" si="1"/>
        <v>1073.3411306234329</v>
      </c>
    </row>
    <row r="6" spans="1:23" x14ac:dyDescent="0.3">
      <c r="A6" s="82">
        <v>3.03030303030303E-2</v>
      </c>
      <c r="B6" s="84">
        <v>10.185345367596</v>
      </c>
      <c r="C6" s="56">
        <v>12.155747384749899</v>
      </c>
      <c r="D6" s="56">
        <v>13.2170330415123</v>
      </c>
      <c r="E6" s="56">
        <v>11.478309986440401</v>
      </c>
      <c r="F6" s="56">
        <v>11.0889678907859</v>
      </c>
      <c r="G6" s="56">
        <v>11.050865746354701</v>
      </c>
      <c r="H6" s="56">
        <v>10.783562663142</v>
      </c>
      <c r="I6" s="56">
        <v>12.692133389080301</v>
      </c>
      <c r="J6" s="56">
        <v>8.6628834945162794</v>
      </c>
      <c r="K6" s="85">
        <v>11.0410200080306</v>
      </c>
      <c r="L6" s="94">
        <f t="shared" si="0"/>
        <v>11.235586897220838</v>
      </c>
      <c r="M6" s="84">
        <v>1013.24724705089</v>
      </c>
      <c r="N6" s="56">
        <v>1088.7889495423501</v>
      </c>
      <c r="O6" s="56">
        <v>1108.89411816502</v>
      </c>
      <c r="P6" s="56">
        <v>1120.6231923421401</v>
      </c>
      <c r="Q6" s="56">
        <v>1082.6931376103801</v>
      </c>
      <c r="R6" s="56">
        <v>1063.36715992628</v>
      </c>
      <c r="S6" s="56">
        <v>1075.89680033286</v>
      </c>
      <c r="T6" s="56">
        <v>1034.9404767111801</v>
      </c>
      <c r="U6" s="56">
        <v>1065.6775203172699</v>
      </c>
      <c r="V6" s="56">
        <v>1099.7251046684601</v>
      </c>
      <c r="W6" s="94">
        <f t="shared" si="1"/>
        <v>1075.385370666683</v>
      </c>
    </row>
    <row r="7" spans="1:23" x14ac:dyDescent="0.3">
      <c r="A7" s="82">
        <v>4.0404040404040401E-2</v>
      </c>
      <c r="B7" s="84">
        <v>8.6608185047303792</v>
      </c>
      <c r="C7" s="56">
        <v>9.1117255991063608</v>
      </c>
      <c r="D7" s="56">
        <v>10.717850474708101</v>
      </c>
      <c r="E7" s="56">
        <v>8.9688033268597405</v>
      </c>
      <c r="F7" s="56">
        <v>10.2516276792462</v>
      </c>
      <c r="G7" s="56">
        <v>9.8112522322330395</v>
      </c>
      <c r="H7" s="56">
        <v>10.072231303740701</v>
      </c>
      <c r="I7" s="56">
        <v>11.0494461960156</v>
      </c>
      <c r="J7" s="56">
        <v>8.1850728547837903</v>
      </c>
      <c r="K7" s="85">
        <v>10.4274784848786</v>
      </c>
      <c r="L7" s="94">
        <f t="shared" si="0"/>
        <v>9.725630665630252</v>
      </c>
      <c r="M7" s="84">
        <v>1003.05116682117</v>
      </c>
      <c r="N7" s="56">
        <v>1094.26224866044</v>
      </c>
      <c r="O7" s="56">
        <v>1113.3497680938101</v>
      </c>
      <c r="P7" s="56">
        <v>1137.47172077806</v>
      </c>
      <c r="Q7" s="56">
        <v>1096.13160786924</v>
      </c>
      <c r="R7" s="56">
        <v>1071.54204743575</v>
      </c>
      <c r="S7" s="56">
        <v>1088.3341603598899</v>
      </c>
      <c r="T7" s="56">
        <v>1041.5373841769201</v>
      </c>
      <c r="U7" s="56">
        <v>1078.5908481634499</v>
      </c>
      <c r="V7" s="56">
        <v>1108.51855812539</v>
      </c>
      <c r="W7" s="94">
        <f t="shared" si="1"/>
        <v>1083.278951048412</v>
      </c>
    </row>
    <row r="8" spans="1:23" x14ac:dyDescent="0.3">
      <c r="A8" s="82">
        <v>5.0505050505050497E-2</v>
      </c>
      <c r="B8" s="84">
        <v>9.9336481641606191</v>
      </c>
      <c r="C8" s="56">
        <v>9.6064377865258397</v>
      </c>
      <c r="D8" s="56">
        <v>10.531453389427</v>
      </c>
      <c r="E8" s="56">
        <v>9.4718496667019707</v>
      </c>
      <c r="F8" s="56">
        <v>10.341421649345399</v>
      </c>
      <c r="G8" s="56">
        <v>10.0229603144629</v>
      </c>
      <c r="H8" s="56">
        <v>10.2864172539231</v>
      </c>
      <c r="I8" s="56">
        <v>10.8752782865105</v>
      </c>
      <c r="J8" s="56">
        <v>8.98283639021939</v>
      </c>
      <c r="K8" s="85">
        <v>10.9176049068491</v>
      </c>
      <c r="L8" s="94">
        <f t="shared" si="0"/>
        <v>10.096990780812581</v>
      </c>
      <c r="M8" s="84">
        <v>1009.8046004965</v>
      </c>
      <c r="N8" s="56">
        <v>1103.09729031538</v>
      </c>
      <c r="O8" s="56">
        <v>1116.2146979873301</v>
      </c>
      <c r="P8" s="56">
        <v>1146.1181040828201</v>
      </c>
      <c r="Q8" s="56">
        <v>1096.0828833748801</v>
      </c>
      <c r="R8" s="56">
        <v>1074.2864233437999</v>
      </c>
      <c r="S8" s="56">
        <v>1088.9195300813899</v>
      </c>
      <c r="T8" s="56">
        <v>1041.8195781065599</v>
      </c>
      <c r="U8" s="56">
        <v>1081.7917977402401</v>
      </c>
      <c r="V8" s="56">
        <v>1110.11874052451</v>
      </c>
      <c r="W8" s="94">
        <f t="shared" si="1"/>
        <v>1086.8253646053411</v>
      </c>
    </row>
    <row r="9" spans="1:23" x14ac:dyDescent="0.3">
      <c r="A9" s="82">
        <v>6.0606060606060601E-2</v>
      </c>
      <c r="B9" s="84">
        <v>8.7990437188355806</v>
      </c>
      <c r="C9" s="56">
        <v>8.9173654438738197</v>
      </c>
      <c r="D9" s="56">
        <v>9.5720740066133807</v>
      </c>
      <c r="E9" s="56">
        <v>8.9784399806712401</v>
      </c>
      <c r="F9" s="56">
        <v>9.5198976604435508</v>
      </c>
      <c r="G9" s="56">
        <v>10.446662875945499</v>
      </c>
      <c r="H9" s="56">
        <v>10.258945627730499</v>
      </c>
      <c r="I9" s="56">
        <v>10.033522488239299</v>
      </c>
      <c r="J9" s="56">
        <v>8.5604113712483194</v>
      </c>
      <c r="K9" s="85">
        <v>10.971666406302599</v>
      </c>
      <c r="L9" s="94">
        <f t="shared" si="0"/>
        <v>9.605802957990381</v>
      </c>
      <c r="M9" s="84">
        <v>1016.64065429652</v>
      </c>
      <c r="N9" s="56">
        <v>1108.28115942875</v>
      </c>
      <c r="O9" s="56">
        <v>1116.37242196545</v>
      </c>
      <c r="P9" s="56">
        <v>1156.6128373051499</v>
      </c>
      <c r="Q9" s="56">
        <v>1101.4158358426</v>
      </c>
      <c r="R9" s="56">
        <v>1081.1304887495401</v>
      </c>
      <c r="S9" s="56">
        <v>1096.9719478331699</v>
      </c>
      <c r="T9" s="56">
        <v>1047.25549354789</v>
      </c>
      <c r="U9" s="56">
        <v>1090.6673176339</v>
      </c>
      <c r="V9" s="56">
        <v>1115.1580249571</v>
      </c>
      <c r="W9" s="94">
        <f t="shared" si="1"/>
        <v>1093.050618156007</v>
      </c>
    </row>
    <row r="10" spans="1:23" x14ac:dyDescent="0.3">
      <c r="A10" s="82">
        <v>7.0707070707070704E-2</v>
      </c>
      <c r="B10" s="84">
        <v>8.9492733623195502</v>
      </c>
      <c r="C10" s="56">
        <v>8.8004136837627804</v>
      </c>
      <c r="D10" s="56">
        <v>9.5380312049618201</v>
      </c>
      <c r="E10" s="56">
        <v>8.9040133685189602</v>
      </c>
      <c r="F10" s="56">
        <v>10.2270390885868</v>
      </c>
      <c r="G10" s="56">
        <v>10.463273916055501</v>
      </c>
      <c r="H10" s="56">
        <v>10.342756165513199</v>
      </c>
      <c r="I10" s="56">
        <v>10.491164138385599</v>
      </c>
      <c r="J10" s="56">
        <v>9.1535211865258592</v>
      </c>
      <c r="K10" s="85">
        <v>10.798898667224901</v>
      </c>
      <c r="L10" s="94">
        <f t="shared" si="0"/>
        <v>9.7668384781854964</v>
      </c>
      <c r="M10" s="84">
        <v>1012.67467410096</v>
      </c>
      <c r="N10" s="56">
        <v>1115.2519309874101</v>
      </c>
      <c r="O10" s="56">
        <v>1117.2206699814899</v>
      </c>
      <c r="P10" s="56">
        <v>1164.4288549175999</v>
      </c>
      <c r="Q10" s="56">
        <v>1105.1618172564899</v>
      </c>
      <c r="R10" s="56">
        <v>1084.46739458047</v>
      </c>
      <c r="S10" s="56">
        <v>1099.14293513594</v>
      </c>
      <c r="T10" s="56">
        <v>1050.4944146790799</v>
      </c>
      <c r="U10" s="56">
        <v>1093.4617142452701</v>
      </c>
      <c r="V10" s="56">
        <v>1115.9826635079401</v>
      </c>
      <c r="W10" s="94">
        <f t="shared" si="1"/>
        <v>1095.828706939265</v>
      </c>
    </row>
    <row r="11" spans="1:23" x14ac:dyDescent="0.3">
      <c r="A11" s="82">
        <v>8.0808080808080801E-2</v>
      </c>
      <c r="B11" s="84">
        <v>9.5861862047260402</v>
      </c>
      <c r="C11" s="56">
        <v>8.4470582005170307</v>
      </c>
      <c r="D11" s="56">
        <v>9.5621360679041096</v>
      </c>
      <c r="E11" s="56">
        <v>10.0558363680684</v>
      </c>
      <c r="F11" s="56">
        <v>9.9767354329445208</v>
      </c>
      <c r="G11" s="56">
        <v>9.5771806208022099</v>
      </c>
      <c r="H11" s="56">
        <v>10.0570403603139</v>
      </c>
      <c r="I11" s="56">
        <v>11.2839395101345</v>
      </c>
      <c r="J11" s="56">
        <v>9.3491760839868103</v>
      </c>
      <c r="K11" s="85">
        <v>10.297864698826499</v>
      </c>
      <c r="L11" s="94">
        <f t="shared" si="0"/>
        <v>9.8193153548224021</v>
      </c>
      <c r="M11" s="84">
        <v>1008.9839268967</v>
      </c>
      <c r="N11" s="56">
        <v>1121.76772509578</v>
      </c>
      <c r="O11" s="56">
        <v>1119.4877469503101</v>
      </c>
      <c r="P11" s="56">
        <v>1172.5267225807499</v>
      </c>
      <c r="Q11" s="56">
        <v>1110.42907948328</v>
      </c>
      <c r="R11" s="56">
        <v>1087.4566265919</v>
      </c>
      <c r="S11" s="56">
        <v>1102.0009992481</v>
      </c>
      <c r="T11" s="56">
        <v>1056.35758774188</v>
      </c>
      <c r="U11" s="56">
        <v>1094.01706427663</v>
      </c>
      <c r="V11" s="56">
        <v>1116.9924737224101</v>
      </c>
      <c r="W11" s="94">
        <f t="shared" si="1"/>
        <v>1099.0019952587741</v>
      </c>
    </row>
    <row r="12" spans="1:23" x14ac:dyDescent="0.3">
      <c r="A12" s="82">
        <v>9.0909090909090898E-2</v>
      </c>
      <c r="B12" s="84">
        <v>9.9156884351982395</v>
      </c>
      <c r="C12" s="56">
        <v>8.9246800853598902</v>
      </c>
      <c r="D12" s="56">
        <v>9.3640714121897606</v>
      </c>
      <c r="E12" s="56">
        <v>9.9860723864883703</v>
      </c>
      <c r="F12" s="56">
        <v>10.0755803251354</v>
      </c>
      <c r="G12" s="56">
        <v>10.089046434274</v>
      </c>
      <c r="H12" s="56">
        <v>9.8259966741102396</v>
      </c>
      <c r="I12" s="56">
        <v>10.9371291187897</v>
      </c>
      <c r="J12" s="56">
        <v>9.1742184125625492</v>
      </c>
      <c r="K12" s="85">
        <v>10.397122806358899</v>
      </c>
      <c r="L12" s="94">
        <f t="shared" si="0"/>
        <v>9.8689606090467059</v>
      </c>
      <c r="M12" s="84">
        <v>1005.78501147216</v>
      </c>
      <c r="N12" s="56">
        <v>1129.73823848292</v>
      </c>
      <c r="O12" s="56">
        <v>1122.6871272051001</v>
      </c>
      <c r="P12" s="56">
        <v>1174.6741204846001</v>
      </c>
      <c r="Q12" s="56">
        <v>1113.5425792973199</v>
      </c>
      <c r="R12" s="56">
        <v>1087.9438623337401</v>
      </c>
      <c r="S12" s="56">
        <v>1102.3521282142599</v>
      </c>
      <c r="T12" s="56">
        <v>1059.15748134818</v>
      </c>
      <c r="U12" s="56">
        <v>1094.45050439539</v>
      </c>
      <c r="V12" s="56">
        <v>1116.61340746941</v>
      </c>
      <c r="W12" s="94">
        <f t="shared" si="1"/>
        <v>1100.6944460703082</v>
      </c>
    </row>
    <row r="13" spans="1:23" x14ac:dyDescent="0.3">
      <c r="A13" s="82">
        <v>0.10101010101010099</v>
      </c>
      <c r="B13" s="84">
        <v>10.101978857657899</v>
      </c>
      <c r="C13" s="56">
        <v>9.5492107866183709</v>
      </c>
      <c r="D13" s="56">
        <v>9.34515254603979</v>
      </c>
      <c r="E13" s="56">
        <v>8.5132027576443008</v>
      </c>
      <c r="F13" s="56">
        <v>10.0387032906469</v>
      </c>
      <c r="G13" s="56">
        <v>9.1368554718619208</v>
      </c>
      <c r="H13" s="56">
        <v>9.8058976945479408</v>
      </c>
      <c r="I13" s="56">
        <v>10.7405746546888</v>
      </c>
      <c r="J13" s="56">
        <v>9.0994263510521005</v>
      </c>
      <c r="K13" s="85">
        <v>10.079545039335001</v>
      </c>
      <c r="L13" s="94">
        <f t="shared" si="0"/>
        <v>9.6410547450093027</v>
      </c>
      <c r="M13" s="84">
        <v>1005.1750102767299</v>
      </c>
      <c r="N13" s="56">
        <v>1134.42239592701</v>
      </c>
      <c r="O13" s="56">
        <v>1126.01050388607</v>
      </c>
      <c r="P13" s="56">
        <v>1175.2728362190701</v>
      </c>
      <c r="Q13" s="56">
        <v>1117.6926727319501</v>
      </c>
      <c r="R13" s="56">
        <v>1089.84693935108</v>
      </c>
      <c r="S13" s="56">
        <v>1105.57835076228</v>
      </c>
      <c r="T13" s="56">
        <v>1062.5006314474099</v>
      </c>
      <c r="U13" s="56">
        <v>1096.98296046511</v>
      </c>
      <c r="V13" s="56">
        <v>1119.8870787973899</v>
      </c>
      <c r="W13" s="94">
        <f t="shared" si="1"/>
        <v>1103.33693798641</v>
      </c>
    </row>
    <row r="14" spans="1:23" x14ac:dyDescent="0.3">
      <c r="A14" s="82">
        <v>0.11111111111111099</v>
      </c>
      <c r="B14" s="84">
        <v>9.4239034665713497</v>
      </c>
      <c r="C14" s="56">
        <v>9.2094821891811094</v>
      </c>
      <c r="D14" s="56">
        <v>9.5539864950409505</v>
      </c>
      <c r="E14" s="56">
        <v>8.5644667602945201</v>
      </c>
      <c r="F14" s="56">
        <v>9.9939491207713704</v>
      </c>
      <c r="G14" s="56">
        <v>9.5328790133790697</v>
      </c>
      <c r="H14" s="56">
        <v>9.7842144956129697</v>
      </c>
      <c r="I14" s="56">
        <v>11.092486533941701</v>
      </c>
      <c r="J14" s="56">
        <v>9.0190977918113298</v>
      </c>
      <c r="K14" s="85">
        <v>10.107883726857001</v>
      </c>
      <c r="L14" s="94">
        <f t="shared" si="0"/>
        <v>9.6282349593461358</v>
      </c>
      <c r="M14" s="84">
        <v>1007.43539260768</v>
      </c>
      <c r="N14" s="56">
        <v>1140.4834191927</v>
      </c>
      <c r="O14" s="56">
        <v>1130.0990873102</v>
      </c>
      <c r="P14" s="56">
        <v>1180.2816105862701</v>
      </c>
      <c r="Q14" s="56">
        <v>1121.4257706168401</v>
      </c>
      <c r="R14" s="56">
        <v>1092.4084796304501</v>
      </c>
      <c r="S14" s="56">
        <v>1108.6850574206201</v>
      </c>
      <c r="T14" s="56">
        <v>1068.46596588527</v>
      </c>
      <c r="U14" s="56">
        <v>1099.8178811088401</v>
      </c>
      <c r="V14" s="56">
        <v>1122.4895017366</v>
      </c>
      <c r="W14" s="94">
        <f t="shared" si="1"/>
        <v>1107.159216609547</v>
      </c>
    </row>
    <row r="15" spans="1:23" x14ac:dyDescent="0.3">
      <c r="A15" s="82">
        <v>0.12121212121212099</v>
      </c>
      <c r="B15" s="84">
        <v>8.8284021471654999</v>
      </c>
      <c r="C15" s="56">
        <v>8.9466609086122393</v>
      </c>
      <c r="D15" s="56">
        <v>10.091115807962799</v>
      </c>
      <c r="E15" s="56">
        <v>8.44294738722175</v>
      </c>
      <c r="F15" s="56">
        <v>9.7926672190410198</v>
      </c>
      <c r="G15" s="56">
        <v>9.24328722605933</v>
      </c>
      <c r="H15" s="56">
        <v>10.1807659287251</v>
      </c>
      <c r="I15" s="56">
        <v>11.28184219734</v>
      </c>
      <c r="J15" s="56">
        <v>9.0303776929611299</v>
      </c>
      <c r="K15" s="85">
        <v>9.88986277046555</v>
      </c>
      <c r="L15" s="94">
        <f t="shared" si="0"/>
        <v>9.5727929285554403</v>
      </c>
      <c r="M15" s="84">
        <v>1009.36872023032</v>
      </c>
      <c r="N15" s="56">
        <v>1145.78583458924</v>
      </c>
      <c r="O15" s="56">
        <v>1133.31314319935</v>
      </c>
      <c r="P15" s="56">
        <v>1187.0417855165499</v>
      </c>
      <c r="Q15" s="56">
        <v>1122.4107795848099</v>
      </c>
      <c r="R15" s="56">
        <v>1094.59950372496</v>
      </c>
      <c r="S15" s="56">
        <v>1114.5572538419301</v>
      </c>
      <c r="T15" s="56">
        <v>1075.20415831334</v>
      </c>
      <c r="U15" s="56">
        <v>1105.92835564804</v>
      </c>
      <c r="V15" s="56">
        <v>1125.2234937676301</v>
      </c>
      <c r="W15" s="94">
        <f t="shared" si="1"/>
        <v>1111.3433028416171</v>
      </c>
    </row>
    <row r="16" spans="1:23" x14ac:dyDescent="0.3">
      <c r="A16" s="82">
        <v>0.13131313131313099</v>
      </c>
      <c r="B16" s="84">
        <v>8.7961491354784407</v>
      </c>
      <c r="C16" s="56">
        <v>8.4033255151617592</v>
      </c>
      <c r="D16" s="56">
        <v>10.356803879293601</v>
      </c>
      <c r="E16" s="56">
        <v>9.1456679799282199</v>
      </c>
      <c r="F16" s="56">
        <v>9.7031031423299599</v>
      </c>
      <c r="G16" s="56">
        <v>9.6689754165853703</v>
      </c>
      <c r="H16" s="56">
        <v>10.130783035701601</v>
      </c>
      <c r="I16" s="56">
        <v>11.763456216726</v>
      </c>
      <c r="J16" s="56">
        <v>9.2115898250144301</v>
      </c>
      <c r="K16" s="85">
        <v>9.8316917412275107</v>
      </c>
      <c r="L16" s="94">
        <f t="shared" si="0"/>
        <v>9.7011545887446893</v>
      </c>
      <c r="M16" s="84">
        <v>1009.81723525362</v>
      </c>
      <c r="N16" s="56">
        <v>1150.2984314444</v>
      </c>
      <c r="O16" s="56">
        <v>1134.9534854067699</v>
      </c>
      <c r="P16" s="56">
        <v>1194.72207478619</v>
      </c>
      <c r="Q16" s="56">
        <v>1125.0323006797</v>
      </c>
      <c r="R16" s="56">
        <v>1099.31719460306</v>
      </c>
      <c r="S16" s="56">
        <v>1118.4345717900101</v>
      </c>
      <c r="T16" s="56">
        <v>1082.59418173104</v>
      </c>
      <c r="U16" s="56">
        <v>1112.77423974817</v>
      </c>
      <c r="V16" s="56">
        <v>1130.6115410966599</v>
      </c>
      <c r="W16" s="94">
        <f t="shared" si="1"/>
        <v>1115.8555256539619</v>
      </c>
    </row>
    <row r="17" spans="1:23" x14ac:dyDescent="0.3">
      <c r="A17" s="82">
        <v>0.14141414141414099</v>
      </c>
      <c r="B17" s="84">
        <v>8.8391747697489809</v>
      </c>
      <c r="C17" s="56">
        <v>8.6473539589024195</v>
      </c>
      <c r="D17" s="56">
        <v>10.195745652834299</v>
      </c>
      <c r="E17" s="56">
        <v>8.64837249992115</v>
      </c>
      <c r="F17" s="56">
        <v>9.5837218863974005</v>
      </c>
      <c r="G17" s="56">
        <v>9.9540515433800891</v>
      </c>
      <c r="H17" s="56">
        <v>10.207068879648601</v>
      </c>
      <c r="I17" s="56">
        <v>11.772934199616</v>
      </c>
      <c r="J17" s="56">
        <v>9.4629149997104491</v>
      </c>
      <c r="K17" s="85">
        <v>9.82107832873319</v>
      </c>
      <c r="L17" s="94">
        <f t="shared" si="0"/>
        <v>9.7132416718892589</v>
      </c>
      <c r="M17" s="84">
        <v>1009.6883616363</v>
      </c>
      <c r="N17" s="56">
        <v>1153.2809886719999</v>
      </c>
      <c r="O17" s="56">
        <v>1136.5928934301101</v>
      </c>
      <c r="P17" s="56">
        <v>1206.8904840406001</v>
      </c>
      <c r="Q17" s="56">
        <v>1128.6962765466001</v>
      </c>
      <c r="R17" s="56">
        <v>1104.04224134319</v>
      </c>
      <c r="S17" s="56">
        <v>1122.64515726477</v>
      </c>
      <c r="T17" s="56">
        <v>1085.04366416987</v>
      </c>
      <c r="U17" s="56">
        <v>1118.3858145718</v>
      </c>
      <c r="V17" s="56">
        <v>1133.5675031851999</v>
      </c>
      <c r="W17" s="94">
        <f t="shared" si="1"/>
        <v>1119.8833384860441</v>
      </c>
    </row>
    <row r="18" spans="1:23" x14ac:dyDescent="0.3">
      <c r="A18" s="82">
        <v>0.15151515151515199</v>
      </c>
      <c r="B18" s="84">
        <v>9.38952945361331</v>
      </c>
      <c r="C18" s="56">
        <v>9.4480730241287603</v>
      </c>
      <c r="D18" s="56">
        <v>10.2046539498453</v>
      </c>
      <c r="E18" s="56">
        <v>11.143290622857</v>
      </c>
      <c r="F18" s="56">
        <v>9.5692824648454398</v>
      </c>
      <c r="G18" s="56">
        <v>9.5663862060543003</v>
      </c>
      <c r="H18" s="56">
        <v>10.279041517683201</v>
      </c>
      <c r="I18" s="56">
        <v>11.372974048758399</v>
      </c>
      <c r="J18" s="56">
        <v>9.6008729552124503</v>
      </c>
      <c r="K18" s="85">
        <v>9.3797515844274102</v>
      </c>
      <c r="L18" s="94">
        <f t="shared" si="0"/>
        <v>9.9953855827425571</v>
      </c>
      <c r="M18" s="84">
        <v>1005.0500174748699</v>
      </c>
      <c r="N18" s="56">
        <v>1157.0031153267701</v>
      </c>
      <c r="O18" s="56">
        <v>1135.7731099723401</v>
      </c>
      <c r="P18" s="56">
        <v>1222.0997235387099</v>
      </c>
      <c r="Q18" s="56">
        <v>1133.0451698127999</v>
      </c>
      <c r="R18" s="56">
        <v>1107.3447470702399</v>
      </c>
      <c r="S18" s="56">
        <v>1125.6774940666301</v>
      </c>
      <c r="T18" s="56">
        <v>1086.4333979414901</v>
      </c>
      <c r="U18" s="56">
        <v>1119.8108095003299</v>
      </c>
      <c r="V18" s="56">
        <v>1133.1189923857901</v>
      </c>
      <c r="W18" s="94">
        <f t="shared" si="1"/>
        <v>1122.535657708997</v>
      </c>
    </row>
    <row r="19" spans="1:23" x14ac:dyDescent="0.3">
      <c r="A19" s="82">
        <v>0.16161616161616199</v>
      </c>
      <c r="B19" s="84">
        <v>9.0205729016073306</v>
      </c>
      <c r="C19" s="56">
        <v>8.9870573700748295</v>
      </c>
      <c r="D19" s="56">
        <v>10.005919698367601</v>
      </c>
      <c r="E19" s="56">
        <v>9.4752634665836197</v>
      </c>
      <c r="F19" s="56">
        <v>9.7362003443209293</v>
      </c>
      <c r="G19" s="56">
        <v>9.7214004798920701</v>
      </c>
      <c r="H19" s="56">
        <v>10.2748842313522</v>
      </c>
      <c r="I19" s="56">
        <v>10.7364298814176</v>
      </c>
      <c r="J19" s="56">
        <v>9.6823319156804697</v>
      </c>
      <c r="K19" s="85">
        <v>9.1216826427793603</v>
      </c>
      <c r="L19" s="94">
        <f t="shared" si="0"/>
        <v>9.6761742932075983</v>
      </c>
      <c r="M19" s="84">
        <v>1008.39591714218</v>
      </c>
      <c r="N19" s="56">
        <v>1158.90443156795</v>
      </c>
      <c r="O19" s="56">
        <v>1136.3870124433899</v>
      </c>
      <c r="P19" s="56">
        <v>1222.97354833913</v>
      </c>
      <c r="Q19" s="56">
        <v>1139.23336893901</v>
      </c>
      <c r="R19" s="56">
        <v>1108.917290935</v>
      </c>
      <c r="S19" s="56">
        <v>1127.05452121131</v>
      </c>
      <c r="T19" s="56">
        <v>1091.7456735931501</v>
      </c>
      <c r="U19" s="56">
        <v>1122.7868538627499</v>
      </c>
      <c r="V19" s="56">
        <v>1133.3238490916699</v>
      </c>
      <c r="W19" s="94">
        <f t="shared" si="1"/>
        <v>1124.9722467125541</v>
      </c>
    </row>
    <row r="20" spans="1:23" x14ac:dyDescent="0.3">
      <c r="A20" s="82">
        <v>0.17171717171717199</v>
      </c>
      <c r="B20" s="84">
        <v>8.6069547903891195</v>
      </c>
      <c r="C20" s="56">
        <v>8.4485276533507303</v>
      </c>
      <c r="D20" s="56">
        <v>9.7838663380892896</v>
      </c>
      <c r="E20" s="56">
        <v>7.71476420499752</v>
      </c>
      <c r="F20" s="56">
        <v>9.6663846207023791</v>
      </c>
      <c r="G20" s="56">
        <v>9.5945962812094994</v>
      </c>
      <c r="H20" s="56">
        <v>10.1609420906154</v>
      </c>
      <c r="I20" s="56">
        <v>10.3083672688141</v>
      </c>
      <c r="J20" s="56">
        <v>9.9367752769067899</v>
      </c>
      <c r="K20" s="85">
        <v>8.8845576462129294</v>
      </c>
      <c r="L20" s="94">
        <f t="shared" si="0"/>
        <v>9.3105736171287745</v>
      </c>
      <c r="M20" s="84">
        <v>1011.2104138753</v>
      </c>
      <c r="N20" s="56">
        <v>1160.7359659505801</v>
      </c>
      <c r="O20" s="56">
        <v>1137.2082706794399</v>
      </c>
      <c r="P20" s="56">
        <v>1223.15554536792</v>
      </c>
      <c r="Q20" s="56">
        <v>1143.73665240133</v>
      </c>
      <c r="R20" s="56">
        <v>1111.33077296383</v>
      </c>
      <c r="S20" s="56">
        <v>1123.9986440867799</v>
      </c>
      <c r="T20" s="56">
        <v>1092.8449749288</v>
      </c>
      <c r="U20" s="56">
        <v>1129.0091472869401</v>
      </c>
      <c r="V20" s="56">
        <v>1133.6257273061101</v>
      </c>
      <c r="W20" s="94">
        <f t="shared" si="1"/>
        <v>1126.6856114847033</v>
      </c>
    </row>
    <row r="21" spans="1:23" x14ac:dyDescent="0.3">
      <c r="A21" s="82">
        <v>0.18181818181818199</v>
      </c>
      <c r="B21" s="84">
        <v>8.9402997273843194</v>
      </c>
      <c r="C21" s="56">
        <v>8.67055655348131</v>
      </c>
      <c r="D21" s="56">
        <v>9.5885259817224409</v>
      </c>
      <c r="E21" s="56">
        <v>10.645840459052501</v>
      </c>
      <c r="F21" s="56">
        <v>9.2667332074378894</v>
      </c>
      <c r="G21" s="56">
        <v>9.3771209512645903</v>
      </c>
      <c r="H21" s="56">
        <v>9.5958035837481699</v>
      </c>
      <c r="I21" s="56">
        <v>11.1648025928035</v>
      </c>
      <c r="J21" s="56">
        <v>9.8627904665749799</v>
      </c>
      <c r="K21" s="85">
        <v>8.9229697132726606</v>
      </c>
      <c r="L21" s="94">
        <f t="shared" si="0"/>
        <v>9.6035443236742353</v>
      </c>
      <c r="M21" s="84">
        <v>1008.09521931962</v>
      </c>
      <c r="N21" s="56">
        <v>1161.9937907358201</v>
      </c>
      <c r="O21" s="56">
        <v>1138.63823197702</v>
      </c>
      <c r="P21" s="56">
        <v>1247.1121284338899</v>
      </c>
      <c r="Q21" s="56">
        <v>1143.3769385758301</v>
      </c>
      <c r="R21" s="56">
        <v>1111.9874000283201</v>
      </c>
      <c r="S21" s="56">
        <v>1120.6606646791399</v>
      </c>
      <c r="T21" s="56">
        <v>1099.60449222385</v>
      </c>
      <c r="U21" s="56">
        <v>1131.0607602090699</v>
      </c>
      <c r="V21" s="56">
        <v>1137.20409123285</v>
      </c>
      <c r="W21" s="94">
        <f t="shared" si="1"/>
        <v>1129.9733717415409</v>
      </c>
    </row>
    <row r="22" spans="1:23" x14ac:dyDescent="0.3">
      <c r="A22" s="82">
        <v>0.19191919191919199</v>
      </c>
      <c r="B22" s="84">
        <v>9.1118976431110603</v>
      </c>
      <c r="C22" s="56">
        <v>8.1912952828416898</v>
      </c>
      <c r="D22" s="56">
        <v>9.0031180654055607</v>
      </c>
      <c r="E22" s="56">
        <v>10.8110395125907</v>
      </c>
      <c r="F22" s="56">
        <v>9.1925419955772192</v>
      </c>
      <c r="G22" s="56">
        <v>9.35235974881593</v>
      </c>
      <c r="H22" s="56">
        <v>9.5439611857177802</v>
      </c>
      <c r="I22" s="56">
        <v>12.0852036758877</v>
      </c>
      <c r="J22" s="56">
        <v>9.2559513945746001</v>
      </c>
      <c r="K22" s="85">
        <v>9.0596602892440892</v>
      </c>
      <c r="L22" s="94">
        <f t="shared" si="0"/>
        <v>9.5607028793766311</v>
      </c>
      <c r="M22" s="84">
        <v>1007.69087625124</v>
      </c>
      <c r="N22" s="56">
        <v>1162.8765406351199</v>
      </c>
      <c r="O22" s="56">
        <v>1141.1239818977101</v>
      </c>
      <c r="P22" s="56">
        <v>1265.9733185110599</v>
      </c>
      <c r="Q22" s="56">
        <v>1144.86551254292</v>
      </c>
      <c r="R22" s="56">
        <v>1112.7172844220299</v>
      </c>
      <c r="S22" s="56">
        <v>1127.4665986282</v>
      </c>
      <c r="T22" s="56">
        <v>1105.9233007431601</v>
      </c>
      <c r="U22" s="56">
        <v>1131.3422616104399</v>
      </c>
      <c r="V22" s="56">
        <v>1140.0647126209001</v>
      </c>
      <c r="W22" s="94">
        <f t="shared" si="1"/>
        <v>1134.0044387862779</v>
      </c>
    </row>
    <row r="23" spans="1:23" x14ac:dyDescent="0.3">
      <c r="A23" s="82">
        <v>0.20202020202020199</v>
      </c>
      <c r="B23" s="84">
        <v>9.0168209990324399</v>
      </c>
      <c r="C23" s="56">
        <v>8.2811148280481</v>
      </c>
      <c r="D23" s="56">
        <v>8.8807932316613893</v>
      </c>
      <c r="E23" s="56">
        <v>11.101068152942201</v>
      </c>
      <c r="F23" s="56">
        <v>10.048272738532599</v>
      </c>
      <c r="G23" s="56">
        <v>9.4434212230384595</v>
      </c>
      <c r="H23" s="56">
        <v>9.9156377428205698</v>
      </c>
      <c r="I23" s="56">
        <v>12.111277718105301</v>
      </c>
      <c r="J23" s="56">
        <v>9.2698671261342902</v>
      </c>
      <c r="K23" s="85">
        <v>9.0177493478308399</v>
      </c>
      <c r="L23" s="94">
        <f t="shared" si="0"/>
        <v>9.7086023108146176</v>
      </c>
      <c r="M23" s="84">
        <v>1008.80967264738</v>
      </c>
      <c r="N23" s="56">
        <v>1164.5825558107499</v>
      </c>
      <c r="O23" s="56">
        <v>1144.2400339047799</v>
      </c>
      <c r="P23" s="56">
        <v>1280.8416386804799</v>
      </c>
      <c r="Q23" s="56">
        <v>1151.1712017263101</v>
      </c>
      <c r="R23" s="56">
        <v>1115.60745444897</v>
      </c>
      <c r="S23" s="56">
        <v>1140.0972940635299</v>
      </c>
      <c r="T23" s="56">
        <v>1110.95864523252</v>
      </c>
      <c r="U23" s="56">
        <v>1131.2200887101201</v>
      </c>
      <c r="V23" s="56">
        <v>1142.01289281039</v>
      </c>
      <c r="W23" s="94">
        <f t="shared" si="1"/>
        <v>1138.954147803523</v>
      </c>
    </row>
    <row r="24" spans="1:23" x14ac:dyDescent="0.3">
      <c r="A24" s="82">
        <v>0.21212121212121199</v>
      </c>
      <c r="B24" s="84">
        <v>9.3940501720298908</v>
      </c>
      <c r="C24" s="56">
        <v>8.7079945211475493</v>
      </c>
      <c r="D24" s="56">
        <v>8.7726069461468796</v>
      </c>
      <c r="E24" s="56">
        <v>10.0570612602284</v>
      </c>
      <c r="F24" s="56">
        <v>9.2291938924957595</v>
      </c>
      <c r="G24" s="56">
        <v>9.5684047130080803</v>
      </c>
      <c r="H24" s="56">
        <v>10.1712313226741</v>
      </c>
      <c r="I24" s="56">
        <v>11.447009502616901</v>
      </c>
      <c r="J24" s="56">
        <v>9.0907043031657704</v>
      </c>
      <c r="K24" s="85">
        <v>9.1513736438887996</v>
      </c>
      <c r="L24" s="94">
        <f t="shared" si="0"/>
        <v>9.5589630277402122</v>
      </c>
      <c r="M24" s="84">
        <v>1006.44748064646</v>
      </c>
      <c r="N24" s="56">
        <v>1167.6928244240401</v>
      </c>
      <c r="O24" s="56">
        <v>1149.73170803839</v>
      </c>
      <c r="P24" s="56">
        <v>1290.6190207370501</v>
      </c>
      <c r="Q24" s="56">
        <v>1152.99861299795</v>
      </c>
      <c r="R24" s="56">
        <v>1118.6621447483501</v>
      </c>
      <c r="S24" s="56">
        <v>1147.5097912896099</v>
      </c>
      <c r="T24" s="56">
        <v>1112.9836711846201</v>
      </c>
      <c r="U24" s="56">
        <v>1130.41577535132</v>
      </c>
      <c r="V24" s="56">
        <v>1145.70259026545</v>
      </c>
      <c r="W24" s="94">
        <f t="shared" si="1"/>
        <v>1142.276361968324</v>
      </c>
    </row>
    <row r="25" spans="1:23" x14ac:dyDescent="0.3">
      <c r="A25" s="82">
        <v>0.22222222222222199</v>
      </c>
      <c r="B25" s="84">
        <v>9.5442490685085399</v>
      </c>
      <c r="C25" s="56">
        <v>10.9950685368268</v>
      </c>
      <c r="D25" s="56">
        <v>8.9005811868189806</v>
      </c>
      <c r="E25" s="56">
        <v>10.642874026390899</v>
      </c>
      <c r="F25" s="56">
        <v>9.1505697533235892</v>
      </c>
      <c r="G25" s="56">
        <v>9.8484124386260294</v>
      </c>
      <c r="H25" s="56">
        <v>9.6456703737935801</v>
      </c>
      <c r="I25" s="56">
        <v>10.9029390483361</v>
      </c>
      <c r="J25" s="56">
        <v>9.0096505139544192</v>
      </c>
      <c r="K25" s="85">
        <v>9.4604529765243299</v>
      </c>
      <c r="L25" s="94">
        <f t="shared" si="0"/>
        <v>9.8100467923103256</v>
      </c>
      <c r="M25" s="84">
        <v>1002.77256919413</v>
      </c>
      <c r="N25" s="56">
        <v>1171.1829445553501</v>
      </c>
      <c r="O25" s="56">
        <v>1154.55670646047</v>
      </c>
      <c r="P25" s="56">
        <v>1300.90595805109</v>
      </c>
      <c r="Q25" s="56">
        <v>1157.3795312594</v>
      </c>
      <c r="R25" s="56">
        <v>1123.9118206464</v>
      </c>
      <c r="S25" s="56">
        <v>1148.531020977</v>
      </c>
      <c r="T25" s="56">
        <v>1117.79969376601</v>
      </c>
      <c r="U25" s="56">
        <v>1131.71051957092</v>
      </c>
      <c r="V25" s="56">
        <v>1148.7062054518001</v>
      </c>
      <c r="W25" s="94">
        <f t="shared" si="1"/>
        <v>1145.7456969932568</v>
      </c>
    </row>
    <row r="26" spans="1:23" x14ac:dyDescent="0.3">
      <c r="A26" s="82">
        <v>0.23232323232323199</v>
      </c>
      <c r="B26" s="84">
        <v>9.0960305191523005</v>
      </c>
      <c r="C26" s="56">
        <v>10.8264892544275</v>
      </c>
      <c r="D26" s="56">
        <v>8.9875941325752393</v>
      </c>
      <c r="E26" s="56">
        <v>10.3848120929787</v>
      </c>
      <c r="F26" s="56">
        <v>9.2097786712517706</v>
      </c>
      <c r="G26" s="56">
        <v>9.9197080023563196</v>
      </c>
      <c r="H26" s="56">
        <v>9.6341184431329996</v>
      </c>
      <c r="I26" s="56">
        <v>10.480986373113399</v>
      </c>
      <c r="J26" s="56">
        <v>8.8011845107301205</v>
      </c>
      <c r="K26" s="85">
        <v>9.5632119958562303</v>
      </c>
      <c r="L26" s="94">
        <f t="shared" si="0"/>
        <v>9.6903913995574591</v>
      </c>
      <c r="M26" s="84">
        <v>1010.61116160573</v>
      </c>
      <c r="N26" s="56">
        <v>1175.6459342015801</v>
      </c>
      <c r="O26" s="56">
        <v>1159.0865448242</v>
      </c>
      <c r="P26" s="56">
        <v>1303.66132259644</v>
      </c>
      <c r="Q26" s="56">
        <v>1161.5837270284101</v>
      </c>
      <c r="R26" s="56">
        <v>1128.41260700454</v>
      </c>
      <c r="S26" s="56">
        <v>1149.85569401728</v>
      </c>
      <c r="T26" s="56">
        <v>1120.0863793119099</v>
      </c>
      <c r="U26" s="56">
        <v>1135.07612933568</v>
      </c>
      <c r="V26" s="56">
        <v>1152.43592099377</v>
      </c>
      <c r="W26" s="94">
        <f t="shared" si="1"/>
        <v>1149.645542091954</v>
      </c>
    </row>
    <row r="27" spans="1:23" x14ac:dyDescent="0.3">
      <c r="A27" s="82">
        <v>0.24242424242424199</v>
      </c>
      <c r="B27" s="84">
        <v>9.0239701047997301</v>
      </c>
      <c r="C27" s="56">
        <v>10.1928756784118</v>
      </c>
      <c r="D27" s="56">
        <v>8.6693856029022704</v>
      </c>
      <c r="E27" s="56">
        <v>11.546336092213901</v>
      </c>
      <c r="F27" s="56">
        <v>9.2216217857522693</v>
      </c>
      <c r="G27" s="56">
        <v>9.7563497262117203</v>
      </c>
      <c r="H27" s="56">
        <v>9.6069573934811494</v>
      </c>
      <c r="I27" s="56">
        <v>10.765231140663101</v>
      </c>
      <c r="J27" s="56">
        <v>8.9183609258343797</v>
      </c>
      <c r="K27" s="85">
        <v>9.9147742025438408</v>
      </c>
      <c r="L27" s="94">
        <f t="shared" si="0"/>
        <v>9.7615862652814176</v>
      </c>
      <c r="M27" s="84">
        <v>1009.63653004279</v>
      </c>
      <c r="N27" s="56">
        <v>1178.6366538864299</v>
      </c>
      <c r="O27" s="56">
        <v>1162.1847851902401</v>
      </c>
      <c r="P27" s="56">
        <v>1305.96839515804</v>
      </c>
      <c r="Q27" s="56">
        <v>1164.3063383544099</v>
      </c>
      <c r="R27" s="56">
        <v>1133.10404301372</v>
      </c>
      <c r="S27" s="56">
        <v>1152.3841178491</v>
      </c>
      <c r="T27" s="56">
        <v>1126.04830158306</v>
      </c>
      <c r="U27" s="56">
        <v>1140.80917836754</v>
      </c>
      <c r="V27" s="56">
        <v>1156.6217872096699</v>
      </c>
      <c r="W27" s="94">
        <f t="shared" si="1"/>
        <v>1152.9700130654999</v>
      </c>
    </row>
    <row r="28" spans="1:23" x14ac:dyDescent="0.3">
      <c r="A28" s="82">
        <v>0.25252525252525299</v>
      </c>
      <c r="B28" s="84">
        <v>9.0040342478140794</v>
      </c>
      <c r="C28" s="56">
        <v>7.9326120179786903</v>
      </c>
      <c r="D28" s="56">
        <v>8.0420217662000901</v>
      </c>
      <c r="E28" s="56">
        <v>12.431342423242301</v>
      </c>
      <c r="F28" s="56">
        <v>9.4431652373740107</v>
      </c>
      <c r="G28" s="56">
        <v>9.8246754291813403</v>
      </c>
      <c r="H28" s="56">
        <v>9.8947136005529792</v>
      </c>
      <c r="I28" s="56">
        <v>10.9356212816551</v>
      </c>
      <c r="J28" s="56">
        <v>8.9612688478416604</v>
      </c>
      <c r="K28" s="85">
        <v>9.9867771190253798</v>
      </c>
      <c r="L28" s="94">
        <f t="shared" si="0"/>
        <v>9.6456231970865627</v>
      </c>
      <c r="M28" s="84">
        <v>1007.60553130277</v>
      </c>
      <c r="N28" s="56">
        <v>1176.8578060904699</v>
      </c>
      <c r="O28" s="56">
        <v>1160.8127200485401</v>
      </c>
      <c r="P28" s="56">
        <v>1305.7522598508299</v>
      </c>
      <c r="Q28" s="56">
        <v>1168.0999463862699</v>
      </c>
      <c r="R28" s="56">
        <v>1135.0889870434801</v>
      </c>
      <c r="S28" s="56">
        <v>1158.6111021987399</v>
      </c>
      <c r="T28" s="56">
        <v>1128.8851648192101</v>
      </c>
      <c r="U28" s="56">
        <v>1150.61641874622</v>
      </c>
      <c r="V28" s="56">
        <v>1159.4160384766001</v>
      </c>
      <c r="W28" s="94">
        <f t="shared" si="1"/>
        <v>1155.174597496313</v>
      </c>
    </row>
    <row r="29" spans="1:23" x14ac:dyDescent="0.3">
      <c r="A29" s="82">
        <v>0.26262626262626299</v>
      </c>
      <c r="B29" s="84">
        <v>8.7084011997831894</v>
      </c>
      <c r="C29" s="56">
        <v>8.2714483696200602</v>
      </c>
      <c r="D29" s="56">
        <v>6.8023228732662604</v>
      </c>
      <c r="E29" s="56">
        <v>10.481448906483999</v>
      </c>
      <c r="F29" s="56">
        <v>9.5003220026391197</v>
      </c>
      <c r="G29" s="56">
        <v>9.6877320534254707</v>
      </c>
      <c r="H29" s="56">
        <v>10.4736421331998</v>
      </c>
      <c r="I29" s="56">
        <v>10.5765546624724</v>
      </c>
      <c r="J29" s="56">
        <v>9.2250790164520495</v>
      </c>
      <c r="K29" s="85">
        <v>9.8117650677218293</v>
      </c>
      <c r="L29" s="94">
        <f t="shared" si="0"/>
        <v>9.3538716285064201</v>
      </c>
      <c r="M29" s="84">
        <v>1010.6926872954</v>
      </c>
      <c r="N29" s="56">
        <v>1180.99886141764</v>
      </c>
      <c r="O29" s="56">
        <v>1161.22191313554</v>
      </c>
      <c r="P29" s="56">
        <v>1290.3659936977499</v>
      </c>
      <c r="Q29" s="56">
        <v>1173.31179337617</v>
      </c>
      <c r="R29" s="56">
        <v>1135.7016973702</v>
      </c>
      <c r="S29" s="56">
        <v>1172.1189479480199</v>
      </c>
      <c r="T29" s="56">
        <v>1130.32373873147</v>
      </c>
      <c r="U29" s="56">
        <v>1159.1256831615401</v>
      </c>
      <c r="V29" s="56">
        <v>1161.74982959673</v>
      </c>
      <c r="W29" s="94">
        <f t="shared" si="1"/>
        <v>1157.5611145730461</v>
      </c>
    </row>
    <row r="30" spans="1:23" x14ac:dyDescent="0.3">
      <c r="A30" s="82">
        <v>0.27272727272727298</v>
      </c>
      <c r="B30" s="84">
        <v>9.1460960434681908</v>
      </c>
      <c r="C30" s="56">
        <v>8.2006475362025206</v>
      </c>
      <c r="D30" s="56">
        <v>6.1721097709350898</v>
      </c>
      <c r="E30" s="56">
        <v>11.488970670183701</v>
      </c>
      <c r="F30" s="56">
        <v>10.1586648335785</v>
      </c>
      <c r="G30" s="56">
        <v>9.4887989615982793</v>
      </c>
      <c r="H30" s="56">
        <v>10.8503354942449</v>
      </c>
      <c r="I30" s="56">
        <v>10.5406642602053</v>
      </c>
      <c r="J30" s="56">
        <v>8.9242580354997205</v>
      </c>
      <c r="K30" s="85">
        <v>9.9464262297562502</v>
      </c>
      <c r="L30" s="94">
        <f t="shared" si="0"/>
        <v>9.4916971835672452</v>
      </c>
      <c r="M30" s="84">
        <v>1007.74141904747</v>
      </c>
      <c r="N30" s="56">
        <v>1191.9291586439899</v>
      </c>
      <c r="O30" s="56">
        <v>1162.9548363654901</v>
      </c>
      <c r="P30" s="56">
        <v>1276.3885812839801</v>
      </c>
      <c r="Q30" s="56">
        <v>1180.43965275082</v>
      </c>
      <c r="R30" s="56">
        <v>1135.86452595827</v>
      </c>
      <c r="S30" s="56">
        <v>1180.2684197475101</v>
      </c>
      <c r="T30" s="56">
        <v>1136.03602070241</v>
      </c>
      <c r="U30" s="56">
        <v>1165.52559057862</v>
      </c>
      <c r="V30" s="56">
        <v>1164.53555617646</v>
      </c>
      <c r="W30" s="94">
        <f t="shared" si="1"/>
        <v>1160.1683761255019</v>
      </c>
    </row>
    <row r="31" spans="1:23" x14ac:dyDescent="0.3">
      <c r="A31" s="82">
        <v>0.28282828282828298</v>
      </c>
      <c r="B31" s="84">
        <v>9.7082318684638498</v>
      </c>
      <c r="C31" s="56">
        <v>6.5818430489031696</v>
      </c>
      <c r="D31" s="56">
        <v>5.9156344668181804</v>
      </c>
      <c r="E31" s="56">
        <v>8.6623192129074997</v>
      </c>
      <c r="F31" s="56">
        <v>10.769707304641701</v>
      </c>
      <c r="G31" s="56">
        <v>9.3923552622900406</v>
      </c>
      <c r="H31" s="56">
        <v>10.0846613768457</v>
      </c>
      <c r="I31" s="56">
        <v>9.9043972297840206</v>
      </c>
      <c r="J31" s="56">
        <v>9.4197204412042304</v>
      </c>
      <c r="K31" s="85">
        <v>10.122707423505901</v>
      </c>
      <c r="L31" s="94">
        <f t="shared" si="0"/>
        <v>9.0561577635364294</v>
      </c>
      <c r="M31" s="84">
        <v>1002.39149254577</v>
      </c>
      <c r="N31" s="56">
        <v>1197.7516266831899</v>
      </c>
      <c r="O31" s="56">
        <v>1164.3977077572999</v>
      </c>
      <c r="P31" s="56">
        <v>1268.05266308097</v>
      </c>
      <c r="Q31" s="56">
        <v>1187.11773780251</v>
      </c>
      <c r="R31" s="56">
        <v>1136.44166319142</v>
      </c>
      <c r="S31" s="56">
        <v>1181.87892882448</v>
      </c>
      <c r="T31" s="56">
        <v>1145.68919462749</v>
      </c>
      <c r="U31" s="56">
        <v>1169.30406655602</v>
      </c>
      <c r="V31" s="56">
        <v>1166.80658172015</v>
      </c>
      <c r="W31" s="94">
        <f t="shared" si="1"/>
        <v>1161.98316627893</v>
      </c>
    </row>
    <row r="32" spans="1:23" x14ac:dyDescent="0.3">
      <c r="A32" s="82">
        <v>0.29292929292929298</v>
      </c>
      <c r="B32" s="84">
        <v>9.2510855460643509</v>
      </c>
      <c r="C32" s="56">
        <v>8.6562353166712107</v>
      </c>
      <c r="D32" s="56">
        <v>6.1042513848918896</v>
      </c>
      <c r="E32" s="56">
        <v>7.4809563282177001</v>
      </c>
      <c r="F32" s="56">
        <v>8.7315190509974094</v>
      </c>
      <c r="G32" s="56">
        <v>9.3183036491884597</v>
      </c>
      <c r="H32" s="56">
        <v>11.260076003077801</v>
      </c>
      <c r="I32" s="56">
        <v>9.26730993647951</v>
      </c>
      <c r="J32" s="56">
        <v>8.9453302896541498</v>
      </c>
      <c r="K32" s="85">
        <v>9.68563923014624</v>
      </c>
      <c r="L32" s="94">
        <f t="shared" si="0"/>
        <v>8.8700706735388728</v>
      </c>
      <c r="M32" s="84">
        <v>1006.71005050388</v>
      </c>
      <c r="N32" s="56">
        <v>1209.26756614078</v>
      </c>
      <c r="O32" s="56">
        <v>1169.5720162820401</v>
      </c>
      <c r="P32" s="56">
        <v>1268.0303688423501</v>
      </c>
      <c r="Q32" s="56">
        <v>1199.87066266069</v>
      </c>
      <c r="R32" s="56">
        <v>1138.31472217341</v>
      </c>
      <c r="S32" s="56">
        <v>1188.8760297727599</v>
      </c>
      <c r="T32" s="56">
        <v>1154.67393425006</v>
      </c>
      <c r="U32" s="56">
        <v>1166.18003100087</v>
      </c>
      <c r="V32" s="56">
        <v>1169.4734065202199</v>
      </c>
      <c r="W32" s="94">
        <f t="shared" si="1"/>
        <v>1167.0968788147059</v>
      </c>
    </row>
    <row r="33" spans="1:23" x14ac:dyDescent="0.3">
      <c r="A33" s="82">
        <v>0.30303030303030298</v>
      </c>
      <c r="B33" s="84">
        <v>8.8320463380846501</v>
      </c>
      <c r="C33" s="56">
        <v>14.953756613348499</v>
      </c>
      <c r="D33" s="56">
        <v>6.4577448068548504</v>
      </c>
      <c r="E33" s="56">
        <v>8.8951435849365197</v>
      </c>
      <c r="F33" s="56">
        <v>9.6440517692295806</v>
      </c>
      <c r="G33" s="56">
        <v>9.37116116450931</v>
      </c>
      <c r="H33" s="56">
        <v>10.236750998821501</v>
      </c>
      <c r="I33" s="56">
        <v>8.1561023498227794</v>
      </c>
      <c r="J33" s="56">
        <v>9.9977151803636595</v>
      </c>
      <c r="K33" s="85">
        <v>10.175834777567401</v>
      </c>
      <c r="L33" s="94">
        <f t="shared" si="0"/>
        <v>9.6720307583538734</v>
      </c>
      <c r="M33" s="84">
        <v>1010.55173160526</v>
      </c>
      <c r="N33" s="56">
        <v>1216.48142801738</v>
      </c>
      <c r="O33" s="56">
        <v>1177.2171640951301</v>
      </c>
      <c r="P33" s="56">
        <v>1280.93886000575</v>
      </c>
      <c r="Q33" s="56">
        <v>1223.6252520511</v>
      </c>
      <c r="R33" s="56">
        <v>1144.50441639616</v>
      </c>
      <c r="S33" s="56">
        <v>1184.6960492185301</v>
      </c>
      <c r="T33" s="56">
        <v>1156.54415176613</v>
      </c>
      <c r="U33" s="56">
        <v>1165.0025037297301</v>
      </c>
      <c r="V33" s="56">
        <v>1173.74383427102</v>
      </c>
      <c r="W33" s="94">
        <f t="shared" si="1"/>
        <v>1173.3305391156186</v>
      </c>
    </row>
    <row r="34" spans="1:23" x14ac:dyDescent="0.3">
      <c r="A34" s="82">
        <v>0.31313131313131298</v>
      </c>
      <c r="B34" s="84">
        <v>9.2552946247250407</v>
      </c>
      <c r="C34" s="56">
        <v>11.8114187988654</v>
      </c>
      <c r="D34" s="56">
        <v>7.2542321581496703</v>
      </c>
      <c r="E34" s="56">
        <v>9.5611001349347795</v>
      </c>
      <c r="F34" s="56">
        <v>8.2374598533731103</v>
      </c>
      <c r="G34" s="56">
        <v>9.7068579598214608</v>
      </c>
      <c r="H34" s="56">
        <v>8.7298605206917905</v>
      </c>
      <c r="I34" s="56">
        <v>10.0735152245897</v>
      </c>
      <c r="J34" s="56">
        <v>9.9962237837471601</v>
      </c>
      <c r="K34" s="85">
        <v>10.347230056980599</v>
      </c>
      <c r="L34" s="94">
        <f t="shared" si="0"/>
        <v>9.4973193115878694</v>
      </c>
      <c r="M34" s="84">
        <v>1005.75763442564</v>
      </c>
      <c r="N34" s="56">
        <v>1230.00726828299</v>
      </c>
      <c r="O34" s="56">
        <v>1187.1769856957201</v>
      </c>
      <c r="P34" s="56">
        <v>1305.9899972471801</v>
      </c>
      <c r="Q34" s="56">
        <v>1254.80497692124</v>
      </c>
      <c r="R34" s="56">
        <v>1150.5487292226401</v>
      </c>
      <c r="S34" s="56">
        <v>1176.95780912911</v>
      </c>
      <c r="T34" s="56">
        <v>1158.53746098127</v>
      </c>
      <c r="U34" s="56">
        <v>1163.1139120434</v>
      </c>
      <c r="V34" s="56">
        <v>1179.59246140905</v>
      </c>
      <c r="W34" s="94">
        <f t="shared" si="1"/>
        <v>1181.248723535824</v>
      </c>
    </row>
    <row r="35" spans="1:23" x14ac:dyDescent="0.3">
      <c r="A35" s="82">
        <v>0.32323232323232298</v>
      </c>
      <c r="B35" s="84">
        <v>9.2025942004962005</v>
      </c>
      <c r="C35" s="56">
        <v>8.6409764287054305</v>
      </c>
      <c r="D35" s="56">
        <v>9.7247012313131904</v>
      </c>
      <c r="E35" s="56">
        <v>11.1020420365259</v>
      </c>
      <c r="F35" s="56">
        <v>11.121969134769801</v>
      </c>
      <c r="G35" s="56">
        <v>9.3575030253454106</v>
      </c>
      <c r="H35" s="56">
        <v>9.5590051198599504</v>
      </c>
      <c r="I35" s="56">
        <v>11.270246057965901</v>
      </c>
      <c r="J35" s="56">
        <v>10.102378336517599</v>
      </c>
      <c r="K35" s="85">
        <v>11.0556639803932</v>
      </c>
      <c r="L35" s="94">
        <f t="shared" ref="L35:L66" si="2">AVERAGE(B35:K35)</f>
        <v>10.113707955189259</v>
      </c>
      <c r="M35" s="84">
        <v>1006.26832735198</v>
      </c>
      <c r="N35" s="56">
        <v>1243.4803565244799</v>
      </c>
      <c r="O35" s="56">
        <v>1201.5364695959399</v>
      </c>
      <c r="P35" s="56">
        <v>1337.8634888686099</v>
      </c>
      <c r="Q35" s="56">
        <v>1308.8754449784401</v>
      </c>
      <c r="R35" s="56">
        <v>1153.9154180084699</v>
      </c>
      <c r="S35" s="56">
        <v>1185.7844745811601</v>
      </c>
      <c r="T35" s="56">
        <v>1157.90302038457</v>
      </c>
      <c r="U35" s="56">
        <v>1161.03642456485</v>
      </c>
      <c r="V35" s="56">
        <v>1185.0804067455299</v>
      </c>
      <c r="W35" s="94">
        <f t="shared" si="1"/>
        <v>1194.1743831604031</v>
      </c>
    </row>
    <row r="36" spans="1:23" x14ac:dyDescent="0.3">
      <c r="A36" s="82">
        <v>0.33333333333333298</v>
      </c>
      <c r="B36" s="84">
        <v>8.9206210732666804</v>
      </c>
      <c r="C36" s="56">
        <v>8.8737358889662197</v>
      </c>
      <c r="D36" s="56">
        <v>10.6988351795284</v>
      </c>
      <c r="E36" s="56">
        <v>11.510430888797501</v>
      </c>
      <c r="F36" s="56">
        <v>13.018413249257099</v>
      </c>
      <c r="G36" s="56">
        <v>9.2572038145639208</v>
      </c>
      <c r="H36" s="56">
        <v>9.6885822912850408</v>
      </c>
      <c r="I36" s="56">
        <v>7.82957611724364</v>
      </c>
      <c r="J36" s="56">
        <v>10.3210077913426</v>
      </c>
      <c r="K36" s="85">
        <v>10.5874464076386</v>
      </c>
      <c r="L36" s="94">
        <f t="shared" si="2"/>
        <v>10.070585270188968</v>
      </c>
      <c r="M36" s="84">
        <v>1015.50244754218</v>
      </c>
      <c r="N36" s="56">
        <v>1255.7623394135801</v>
      </c>
      <c r="O36" s="56">
        <v>1221.2164008253501</v>
      </c>
      <c r="P36" s="56">
        <v>1367.16511230008</v>
      </c>
      <c r="Q36" s="56">
        <v>1334.6474292390001</v>
      </c>
      <c r="R36" s="56">
        <v>1157.3937978276001</v>
      </c>
      <c r="S36" s="56">
        <v>1197.2806662923599</v>
      </c>
      <c r="T36" s="56">
        <v>1159.22352177979</v>
      </c>
      <c r="U36" s="56">
        <v>1165.08930566922</v>
      </c>
      <c r="V36" s="56">
        <v>1188.1097488421699</v>
      </c>
      <c r="W36" s="94">
        <f t="shared" si="1"/>
        <v>1206.1390769731329</v>
      </c>
    </row>
    <row r="37" spans="1:23" x14ac:dyDescent="0.3">
      <c r="A37" s="82">
        <v>0.34343434343434298</v>
      </c>
      <c r="B37" s="84">
        <v>9.3243814631775095</v>
      </c>
      <c r="C37" s="56">
        <v>8.8913068931444297</v>
      </c>
      <c r="D37" s="56">
        <v>10.0384206456885</v>
      </c>
      <c r="E37" s="56">
        <v>12.083586401513401</v>
      </c>
      <c r="F37" s="56">
        <v>11.291308330180501</v>
      </c>
      <c r="G37" s="56">
        <v>9.1562770674216498</v>
      </c>
      <c r="H37" s="56">
        <v>9.3537209827587606</v>
      </c>
      <c r="I37" s="56">
        <v>8.6508749330861807</v>
      </c>
      <c r="J37" s="56">
        <v>10.5893972519393</v>
      </c>
      <c r="K37" s="85">
        <v>10.793691797255001</v>
      </c>
      <c r="L37" s="94">
        <f t="shared" si="2"/>
        <v>10.017296576616525</v>
      </c>
      <c r="M37" s="84">
        <v>1025.2859449606599</v>
      </c>
      <c r="N37" s="56">
        <v>1265.73925883278</v>
      </c>
      <c r="O37" s="56">
        <v>1235.7650130505299</v>
      </c>
      <c r="P37" s="56">
        <v>1389.6818962672801</v>
      </c>
      <c r="Q37" s="56">
        <v>1321.57259186325</v>
      </c>
      <c r="R37" s="56">
        <v>1161.01975483617</v>
      </c>
      <c r="S37" s="56">
        <v>1216.5035776071099</v>
      </c>
      <c r="T37" s="56">
        <v>1172.1910651205801</v>
      </c>
      <c r="U37" s="56">
        <v>1172.2733676257101</v>
      </c>
      <c r="V37" s="56">
        <v>1192.6400449401499</v>
      </c>
      <c r="W37" s="94">
        <f t="shared" si="1"/>
        <v>1215.2672515104218</v>
      </c>
    </row>
    <row r="38" spans="1:23" x14ac:dyDescent="0.3">
      <c r="A38" s="82">
        <v>0.35353535353535398</v>
      </c>
      <c r="B38" s="84">
        <v>8.9749764234422607</v>
      </c>
      <c r="C38" s="56">
        <v>8.6977543222548608</v>
      </c>
      <c r="D38" s="56">
        <v>8.0231376534123893</v>
      </c>
      <c r="E38" s="56">
        <v>11.3085647337538</v>
      </c>
      <c r="F38" s="56">
        <v>10.999968178241501</v>
      </c>
      <c r="G38" s="56">
        <v>9.1674445915919307</v>
      </c>
      <c r="H38" s="56">
        <v>9.9096135377222101</v>
      </c>
      <c r="I38" s="56">
        <v>13.4904823861522</v>
      </c>
      <c r="J38" s="56">
        <v>10.0746350692396</v>
      </c>
      <c r="K38" s="85">
        <v>8.8568013153408707</v>
      </c>
      <c r="L38" s="94">
        <f t="shared" si="2"/>
        <v>9.9503378211151627</v>
      </c>
      <c r="M38" s="84">
        <v>1033.82475502949</v>
      </c>
      <c r="N38" s="56">
        <v>1275.4571060508599</v>
      </c>
      <c r="O38" s="56">
        <v>1246.97290818229</v>
      </c>
      <c r="P38" s="56">
        <v>1400.2979049482101</v>
      </c>
      <c r="Q38" s="56">
        <v>1284.2324163589701</v>
      </c>
      <c r="R38" s="56">
        <v>1164.9895417063101</v>
      </c>
      <c r="S38" s="56">
        <v>1249.9123860366699</v>
      </c>
      <c r="T38" s="56">
        <v>1191.1436983134699</v>
      </c>
      <c r="U38" s="56">
        <v>1188.7202205527401</v>
      </c>
      <c r="V38" s="56">
        <v>1199.10145959789</v>
      </c>
      <c r="W38" s="94">
        <f t="shared" si="1"/>
        <v>1223.4652396776901</v>
      </c>
    </row>
    <row r="39" spans="1:23" x14ac:dyDescent="0.3">
      <c r="A39" s="82">
        <v>0.36363636363636398</v>
      </c>
      <c r="B39" s="84">
        <v>10.179241444936901</v>
      </c>
      <c r="C39" s="56">
        <v>9.4683943686266598</v>
      </c>
      <c r="D39" s="56">
        <v>5.7494843212155402</v>
      </c>
      <c r="E39" s="56">
        <v>10.861363168971801</v>
      </c>
      <c r="F39" s="56">
        <v>7.8724579740771299</v>
      </c>
      <c r="G39" s="56">
        <v>9.2110861193042801</v>
      </c>
      <c r="H39" s="56">
        <v>9.4935655410129804</v>
      </c>
      <c r="I39" s="56">
        <v>11.7824812312258</v>
      </c>
      <c r="J39" s="56">
        <v>11.4113754442967</v>
      </c>
      <c r="K39" s="85">
        <v>8.5082404767848097</v>
      </c>
      <c r="L39" s="94">
        <f t="shared" si="2"/>
        <v>9.45376900904526</v>
      </c>
      <c r="M39" s="84">
        <v>1031.40655502459</v>
      </c>
      <c r="N39" s="56">
        <v>1284.3856797430101</v>
      </c>
      <c r="O39" s="56">
        <v>1261.0008755275301</v>
      </c>
      <c r="P39" s="56">
        <v>1405.01151514309</v>
      </c>
      <c r="Q39" s="56">
        <v>1226.16218094281</v>
      </c>
      <c r="R39" s="56">
        <v>1166.73241523091</v>
      </c>
      <c r="S39" s="56">
        <v>1283.8806027681101</v>
      </c>
      <c r="T39" s="56">
        <v>1199.22147308851</v>
      </c>
      <c r="U39" s="56">
        <v>1207.6814243782301</v>
      </c>
      <c r="V39" s="56">
        <v>1211.4995097440701</v>
      </c>
      <c r="W39" s="94">
        <f t="shared" si="1"/>
        <v>1227.698223159086</v>
      </c>
    </row>
    <row r="40" spans="1:23" x14ac:dyDescent="0.3">
      <c r="A40" s="82">
        <v>0.37373737373737398</v>
      </c>
      <c r="B40" s="84">
        <v>9.0971036121218898</v>
      </c>
      <c r="C40" s="56">
        <v>8.9897330083386393</v>
      </c>
      <c r="D40" s="56">
        <v>6.5618168645167296</v>
      </c>
      <c r="E40" s="56">
        <v>10.549707902625601</v>
      </c>
      <c r="F40" s="56">
        <v>6.6901700309835501</v>
      </c>
      <c r="G40" s="56">
        <v>8.8235078006628296</v>
      </c>
      <c r="H40" s="56">
        <v>10.739826096876101</v>
      </c>
      <c r="I40" s="56">
        <v>13.969544868174401</v>
      </c>
      <c r="J40" s="56">
        <v>11.9469491057912</v>
      </c>
      <c r="K40" s="85">
        <v>10.314914726995401</v>
      </c>
      <c r="L40" s="94">
        <f t="shared" si="2"/>
        <v>9.7683274017086354</v>
      </c>
      <c r="M40" s="84">
        <v>1045.9393152749799</v>
      </c>
      <c r="N40" s="56">
        <v>1292.9791421293601</v>
      </c>
      <c r="O40" s="56">
        <v>1282.68198730684</v>
      </c>
      <c r="P40" s="56">
        <v>1411.5756434181001</v>
      </c>
      <c r="Q40" s="56">
        <v>1199.51417989724</v>
      </c>
      <c r="R40" s="56">
        <v>1167.86372854469</v>
      </c>
      <c r="S40" s="56">
        <v>1315.90227614745</v>
      </c>
      <c r="T40" s="56">
        <v>1225.99902153629</v>
      </c>
      <c r="U40" s="56">
        <v>1236.06391725301</v>
      </c>
      <c r="V40" s="56">
        <v>1232.53078098183</v>
      </c>
      <c r="W40" s="94">
        <f t="shared" si="1"/>
        <v>1241.1049992489791</v>
      </c>
    </row>
    <row r="41" spans="1:23" x14ac:dyDescent="0.3">
      <c r="A41" s="82">
        <v>0.38383838383838398</v>
      </c>
      <c r="B41" s="84">
        <v>9.5939739563066695</v>
      </c>
      <c r="C41" s="56">
        <v>10.3133076823088</v>
      </c>
      <c r="D41" s="56">
        <v>9.3454857395856603</v>
      </c>
      <c r="E41" s="56">
        <v>12.5928791307515</v>
      </c>
      <c r="F41" s="56">
        <v>8.9321010223964201</v>
      </c>
      <c r="G41" s="56">
        <v>9.3952894275145198</v>
      </c>
      <c r="H41" s="56">
        <v>9.8758167088400395</v>
      </c>
      <c r="I41" s="56">
        <v>10.833192675901</v>
      </c>
      <c r="J41" s="56">
        <v>9.5674959799476493</v>
      </c>
      <c r="K41" s="85">
        <v>9.5893346597533</v>
      </c>
      <c r="L41" s="94">
        <f t="shared" si="2"/>
        <v>10.003887698330557</v>
      </c>
      <c r="M41" s="84">
        <v>1071.6520395677801</v>
      </c>
      <c r="N41" s="56">
        <v>1301.52801352493</v>
      </c>
      <c r="O41" s="56">
        <v>1307.5066996424</v>
      </c>
      <c r="P41" s="56">
        <v>1415.1356410646099</v>
      </c>
      <c r="Q41" s="56">
        <v>1216.3642511908099</v>
      </c>
      <c r="R41" s="56">
        <v>1171.2762891575801</v>
      </c>
      <c r="S41" s="56">
        <v>1333.29518598963</v>
      </c>
      <c r="T41" s="56">
        <v>1234.93910119106</v>
      </c>
      <c r="U41" s="56">
        <v>1251.99240940661</v>
      </c>
      <c r="V41" s="56">
        <v>1251.6557370819401</v>
      </c>
      <c r="W41" s="94">
        <f t="shared" si="1"/>
        <v>1255.5345367817349</v>
      </c>
    </row>
    <row r="42" spans="1:23" x14ac:dyDescent="0.3">
      <c r="A42" s="82">
        <v>0.39393939393939398</v>
      </c>
      <c r="B42" s="84">
        <v>8.4226707756828301</v>
      </c>
      <c r="C42" s="56">
        <v>9.3787347705764095</v>
      </c>
      <c r="D42" s="56">
        <v>11.5213373870093</v>
      </c>
      <c r="E42" s="56">
        <v>11.125992304346299</v>
      </c>
      <c r="F42" s="56">
        <v>8.0732336120693393</v>
      </c>
      <c r="G42" s="56">
        <v>8.6448609919876098</v>
      </c>
      <c r="H42" s="56">
        <v>9.5800131870901808</v>
      </c>
      <c r="I42" s="56">
        <v>10.0283141267773</v>
      </c>
      <c r="J42" s="56">
        <v>12.093096467435799</v>
      </c>
      <c r="K42" s="85">
        <v>10.5261910904298</v>
      </c>
      <c r="L42" s="94">
        <f t="shared" si="2"/>
        <v>9.9394444713404866</v>
      </c>
      <c r="M42" s="84">
        <v>1122.08137535131</v>
      </c>
      <c r="N42" s="56">
        <v>1315.3179277557599</v>
      </c>
      <c r="O42" s="56">
        <v>1325.20933066157</v>
      </c>
      <c r="P42" s="56">
        <v>1402.7739883441</v>
      </c>
      <c r="Q42" s="56">
        <v>1251.11498024505</v>
      </c>
      <c r="R42" s="56">
        <v>1173.4084673693999</v>
      </c>
      <c r="S42" s="56">
        <v>1344.2377201490301</v>
      </c>
      <c r="T42" s="56">
        <v>1255.9170306979699</v>
      </c>
      <c r="U42" s="56">
        <v>1272.60408169588</v>
      </c>
      <c r="V42" s="56">
        <v>1267.5777140093401</v>
      </c>
      <c r="W42" s="94">
        <f t="shared" si="1"/>
        <v>1273.0242616279409</v>
      </c>
    </row>
    <row r="43" spans="1:23" x14ac:dyDescent="0.3">
      <c r="A43" s="82">
        <v>0.40404040404040398</v>
      </c>
      <c r="B43" s="84">
        <v>9.9886199624532104</v>
      </c>
      <c r="C43" s="56">
        <v>12.9852510082513</v>
      </c>
      <c r="D43" s="56">
        <v>10.9690144797491</v>
      </c>
      <c r="E43" s="56">
        <v>11.814181993576501</v>
      </c>
      <c r="F43" s="56">
        <v>11.4785290146761</v>
      </c>
      <c r="G43" s="56">
        <v>8.9290115872264906</v>
      </c>
      <c r="H43" s="56">
        <v>9.97450520348605</v>
      </c>
      <c r="I43" s="56">
        <v>12.094576535211701</v>
      </c>
      <c r="J43" s="56">
        <v>12.7861606249778</v>
      </c>
      <c r="K43" s="85">
        <v>10.2757014259534</v>
      </c>
      <c r="L43" s="94">
        <f t="shared" si="2"/>
        <v>11.129555183556166</v>
      </c>
      <c r="M43" s="84">
        <v>1230.3458564473201</v>
      </c>
      <c r="N43" s="56">
        <v>1310.22851696624</v>
      </c>
      <c r="O43" s="56">
        <v>1327.4606928211899</v>
      </c>
      <c r="P43" s="56">
        <v>1378.56543532966</v>
      </c>
      <c r="Q43" s="56">
        <v>1310.2291481490199</v>
      </c>
      <c r="R43" s="56">
        <v>1178.69730762071</v>
      </c>
      <c r="S43" s="56">
        <v>1352.2273546845699</v>
      </c>
      <c r="T43" s="56">
        <v>1270.1054391221601</v>
      </c>
      <c r="U43" s="56">
        <v>1276.0743651211901</v>
      </c>
      <c r="V43" s="56">
        <v>1276.34090926253</v>
      </c>
      <c r="W43" s="94">
        <f t="shared" si="1"/>
        <v>1291.0275025524591</v>
      </c>
    </row>
    <row r="44" spans="1:23" x14ac:dyDescent="0.3">
      <c r="A44" s="82">
        <v>0.41414141414141398</v>
      </c>
      <c r="B44" s="84">
        <v>10.456627745985401</v>
      </c>
      <c r="C44" s="56">
        <v>17.5945197179663</v>
      </c>
      <c r="D44" s="56">
        <v>7.4663952897857397</v>
      </c>
      <c r="E44" s="56">
        <v>8.3414096899072607</v>
      </c>
      <c r="F44" s="56">
        <v>9.3887937525433909</v>
      </c>
      <c r="G44" s="56">
        <v>9.3405442125291795</v>
      </c>
      <c r="H44" s="56">
        <v>11.892376256634501</v>
      </c>
      <c r="I44" s="56">
        <v>16.042876115819102</v>
      </c>
      <c r="J44" s="56">
        <v>8.5340271107846402</v>
      </c>
      <c r="K44" s="85">
        <v>12.8642952824841</v>
      </c>
      <c r="L44" s="94">
        <f t="shared" si="2"/>
        <v>11.192186517443961</v>
      </c>
      <c r="M44" s="84">
        <v>1314.1071067159</v>
      </c>
      <c r="N44" s="56">
        <v>1320.0165868827901</v>
      </c>
      <c r="O44" s="56">
        <v>1316.1226085098499</v>
      </c>
      <c r="P44" s="56">
        <v>1344.59427892086</v>
      </c>
      <c r="Q44" s="56">
        <v>1354.3028931209501</v>
      </c>
      <c r="R44" s="56">
        <v>1185.23797813539</v>
      </c>
      <c r="S44" s="56">
        <v>1348.1367340567101</v>
      </c>
      <c r="T44" s="56">
        <v>1259.0049135756201</v>
      </c>
      <c r="U44" s="56">
        <v>1276.4721124505099</v>
      </c>
      <c r="V44" s="56">
        <v>1273.2287893724999</v>
      </c>
      <c r="W44" s="94">
        <f t="shared" si="1"/>
        <v>1299.122400174108</v>
      </c>
    </row>
    <row r="45" spans="1:23" x14ac:dyDescent="0.3">
      <c r="A45" s="82">
        <v>0.42424242424242398</v>
      </c>
      <c r="B45" s="84">
        <v>11.293754821803301</v>
      </c>
      <c r="C45" s="56">
        <v>17.987764825144101</v>
      </c>
      <c r="D45" s="56">
        <v>7.71625691854653</v>
      </c>
      <c r="E45" s="56">
        <v>8.2513362857473904</v>
      </c>
      <c r="F45" s="56">
        <v>10.9805565026002</v>
      </c>
      <c r="G45" s="56">
        <v>9.2419121972876805</v>
      </c>
      <c r="H45" s="56">
        <v>9.2487010197667807</v>
      </c>
      <c r="I45" s="56">
        <v>8.1728502792291309</v>
      </c>
      <c r="J45" s="56">
        <v>6.4583010435174399</v>
      </c>
      <c r="K45" s="85">
        <v>7.7831272949920596</v>
      </c>
      <c r="L45" s="94">
        <f t="shared" si="2"/>
        <v>9.7134561188634603</v>
      </c>
      <c r="M45" s="84">
        <v>1352.7988897323301</v>
      </c>
      <c r="N45" s="56">
        <v>1339.1199916619601</v>
      </c>
      <c r="O45" s="56">
        <v>1307.90633213963</v>
      </c>
      <c r="P45" s="56">
        <v>1320.42989831809</v>
      </c>
      <c r="Q45" s="56">
        <v>1393.04163484012</v>
      </c>
      <c r="R45" s="56">
        <v>1197.4174485393301</v>
      </c>
      <c r="S45" s="56">
        <v>1315.4018996295099</v>
      </c>
      <c r="T45" s="56">
        <v>1201.5159998535</v>
      </c>
      <c r="U45" s="56">
        <v>1298.49966466504</v>
      </c>
      <c r="V45" s="56">
        <v>1259.0111833077201</v>
      </c>
      <c r="W45" s="94">
        <f t="shared" si="1"/>
        <v>1298.514294268723</v>
      </c>
    </row>
    <row r="46" spans="1:23" x14ac:dyDescent="0.3">
      <c r="A46" s="82">
        <v>0.43434343434343398</v>
      </c>
      <c r="B46" s="84">
        <v>8.82796791628021</v>
      </c>
      <c r="C46" s="56">
        <v>18.786896202969299</v>
      </c>
      <c r="D46" s="56">
        <v>8.2713741210368799</v>
      </c>
      <c r="E46" s="56">
        <v>9.3031668983344602</v>
      </c>
      <c r="F46" s="56">
        <v>11.511579709450301</v>
      </c>
      <c r="G46" s="56">
        <v>9.9760510748729594</v>
      </c>
      <c r="H46" s="56">
        <v>9.6845100465385805</v>
      </c>
      <c r="I46" s="56">
        <v>11.641481043869</v>
      </c>
      <c r="J46" s="56">
        <v>13.480891637440701</v>
      </c>
      <c r="K46" s="85">
        <v>6.0672869200511403</v>
      </c>
      <c r="L46" s="94">
        <f t="shared" si="2"/>
        <v>10.755120557084355</v>
      </c>
      <c r="M46" s="84">
        <v>1371.91657994668</v>
      </c>
      <c r="N46" s="56">
        <v>1332.24368426414</v>
      </c>
      <c r="O46" s="56">
        <v>1297.5328631345201</v>
      </c>
      <c r="P46" s="56">
        <v>1296.35046464679</v>
      </c>
      <c r="Q46" s="56">
        <v>1400.3988922103299</v>
      </c>
      <c r="R46" s="56">
        <v>1211.78598445436</v>
      </c>
      <c r="S46" s="56">
        <v>1278.0403405578099</v>
      </c>
      <c r="T46" s="56">
        <v>1206.6073840217</v>
      </c>
      <c r="U46" s="56">
        <v>1336.72529025719</v>
      </c>
      <c r="V46" s="56">
        <v>1266.5189816970101</v>
      </c>
      <c r="W46" s="94">
        <f t="shared" si="1"/>
        <v>1299.812046519053</v>
      </c>
    </row>
    <row r="47" spans="1:23" x14ac:dyDescent="0.3">
      <c r="A47" s="82">
        <v>0.44444444444444398</v>
      </c>
      <c r="B47" s="84">
        <v>11.658109846279</v>
      </c>
      <c r="C47" s="56">
        <v>11.921910276739499</v>
      </c>
      <c r="D47" s="56">
        <v>7.6945402997002601</v>
      </c>
      <c r="E47" s="56">
        <v>7.4528700347610499</v>
      </c>
      <c r="F47" s="56">
        <v>10.107391815933701</v>
      </c>
      <c r="G47" s="56">
        <v>8.7387182037474709</v>
      </c>
      <c r="H47" s="56">
        <v>7.0472691075413199</v>
      </c>
      <c r="I47" s="56">
        <v>14.5851104521902</v>
      </c>
      <c r="J47" s="56">
        <v>14.3768457376359</v>
      </c>
      <c r="K47" s="85">
        <v>9.8105031306204005</v>
      </c>
      <c r="L47" s="94">
        <f t="shared" si="2"/>
        <v>10.339326890514881</v>
      </c>
      <c r="M47" s="84">
        <v>1405.6768220031399</v>
      </c>
      <c r="N47" s="56">
        <v>1308.78271343236</v>
      </c>
      <c r="O47" s="56">
        <v>1302.40913956144</v>
      </c>
      <c r="P47" s="56">
        <v>1281.4684366394299</v>
      </c>
      <c r="Q47" s="56">
        <v>1382.7059324662901</v>
      </c>
      <c r="R47" s="56">
        <v>1236.69588120247</v>
      </c>
      <c r="S47" s="56">
        <v>1256.06590229728</v>
      </c>
      <c r="T47" s="56">
        <v>1273.79788165883</v>
      </c>
      <c r="U47" s="56">
        <v>1367.17531052504</v>
      </c>
      <c r="V47" s="56">
        <v>1291.61735913968</v>
      </c>
      <c r="W47" s="94">
        <f t="shared" si="1"/>
        <v>1310.6395378925959</v>
      </c>
    </row>
    <row r="48" spans="1:23" x14ac:dyDescent="0.3">
      <c r="A48" s="82">
        <v>0.45454545454545497</v>
      </c>
      <c r="B48" s="84">
        <v>10.1723174295413</v>
      </c>
      <c r="C48" s="56">
        <v>8.9278627125439396</v>
      </c>
      <c r="D48" s="56">
        <v>10.5914228307243</v>
      </c>
      <c r="E48" s="56">
        <v>7.6725544464394204</v>
      </c>
      <c r="F48" s="56">
        <v>10.3630581114883</v>
      </c>
      <c r="G48" s="56">
        <v>10.780172386302</v>
      </c>
      <c r="H48" s="56">
        <v>8.1177535408586596</v>
      </c>
      <c r="I48" s="56">
        <v>13.4538936174954</v>
      </c>
      <c r="J48" s="56">
        <v>11.176661424537</v>
      </c>
      <c r="K48" s="85">
        <v>13.034544072830601</v>
      </c>
      <c r="L48" s="94">
        <f t="shared" si="2"/>
        <v>10.429024057276091</v>
      </c>
      <c r="M48" s="84">
        <v>1389.3360298580999</v>
      </c>
      <c r="N48" s="56">
        <v>1286.780447543</v>
      </c>
      <c r="O48" s="56">
        <v>1299.14175103563</v>
      </c>
      <c r="P48" s="56">
        <v>1284.9774962460499</v>
      </c>
      <c r="Q48" s="56">
        <v>1351.3388077068901</v>
      </c>
      <c r="R48" s="56">
        <v>1264.5631749552699</v>
      </c>
      <c r="S48" s="56">
        <v>1268.43423226506</v>
      </c>
      <c r="T48" s="56">
        <v>1319.6734376838599</v>
      </c>
      <c r="U48" s="56">
        <v>1354.25702910259</v>
      </c>
      <c r="V48" s="56">
        <v>1326.6940029593</v>
      </c>
      <c r="W48" s="94">
        <f t="shared" si="1"/>
        <v>1314.5196409355749</v>
      </c>
    </row>
    <row r="49" spans="1:23" x14ac:dyDescent="0.3">
      <c r="A49" s="82">
        <v>0.46464646464646497</v>
      </c>
      <c r="B49" s="84">
        <v>8.7525319815709501</v>
      </c>
      <c r="C49" s="56">
        <v>12.3373214161106</v>
      </c>
      <c r="D49" s="56">
        <v>8.2381244310772708</v>
      </c>
      <c r="E49" s="56">
        <v>7.4048624067773998</v>
      </c>
      <c r="F49" s="56">
        <v>7.55224670168454</v>
      </c>
      <c r="G49" s="56">
        <v>10.497511495687201</v>
      </c>
      <c r="H49" s="56">
        <v>10.6674524766907</v>
      </c>
      <c r="I49" s="56">
        <v>10.684977806685501</v>
      </c>
      <c r="J49" s="56">
        <v>8.3020194178915592</v>
      </c>
      <c r="K49" s="85">
        <v>15.374006960479299</v>
      </c>
      <c r="L49" s="94">
        <f t="shared" si="2"/>
        <v>9.9811055094655021</v>
      </c>
      <c r="M49" s="84">
        <v>1347.71332557337</v>
      </c>
      <c r="N49" s="56">
        <v>1270.4173592515001</v>
      </c>
      <c r="O49" s="56">
        <v>1302.5246071004501</v>
      </c>
      <c r="P49" s="56">
        <v>1282.8320725244901</v>
      </c>
      <c r="Q49" s="56">
        <v>1315.5923765473401</v>
      </c>
      <c r="R49" s="56">
        <v>1294.8215243228799</v>
      </c>
      <c r="S49" s="56">
        <v>1340.57643872229</v>
      </c>
      <c r="T49" s="56">
        <v>1361.09141538065</v>
      </c>
      <c r="U49" s="56">
        <v>1359.80291992104</v>
      </c>
      <c r="V49" s="56">
        <v>1348.4533923715301</v>
      </c>
      <c r="W49" s="94">
        <f t="shared" si="1"/>
        <v>1322.3825431715538</v>
      </c>
    </row>
    <row r="50" spans="1:23" x14ac:dyDescent="0.3">
      <c r="A50" s="82">
        <v>0.47474747474747497</v>
      </c>
      <c r="B50" s="84">
        <v>8.9823338936751806</v>
      </c>
      <c r="C50" s="56">
        <v>19.896438794414099</v>
      </c>
      <c r="D50" s="56">
        <v>9.1319070289982704</v>
      </c>
      <c r="E50" s="56">
        <v>17.1770752663788</v>
      </c>
      <c r="F50" s="56">
        <v>8.8072588036081907</v>
      </c>
      <c r="G50" s="56">
        <v>11.486325105792</v>
      </c>
      <c r="H50" s="56">
        <v>16.743102159744801</v>
      </c>
      <c r="I50" s="56">
        <v>22.286987953754601</v>
      </c>
      <c r="J50" s="56">
        <v>13.8641147423908</v>
      </c>
      <c r="K50" s="85">
        <v>11.3181245774845</v>
      </c>
      <c r="L50" s="94">
        <f t="shared" si="2"/>
        <v>13.969366832624127</v>
      </c>
      <c r="M50" s="84">
        <v>1334.2923163062801</v>
      </c>
      <c r="N50" s="56">
        <v>1216.5191186376201</v>
      </c>
      <c r="O50" s="56">
        <v>1284.38431065388</v>
      </c>
      <c r="P50" s="56">
        <v>1303.44009210492</v>
      </c>
      <c r="Q50" s="56">
        <v>1305.9482335016301</v>
      </c>
      <c r="R50" s="56">
        <v>1286.94285844815</v>
      </c>
      <c r="S50" s="56">
        <v>1377.47864110504</v>
      </c>
      <c r="T50" s="56">
        <v>1364.59288369354</v>
      </c>
      <c r="U50" s="56">
        <v>1336.6597204346599</v>
      </c>
      <c r="V50" s="56">
        <v>1327.8333700016401</v>
      </c>
      <c r="W50" s="94">
        <f t="shared" si="1"/>
        <v>1313.8091544887361</v>
      </c>
    </row>
    <row r="51" spans="1:23" x14ac:dyDescent="0.3">
      <c r="A51" s="82">
        <v>0.48484848484848497</v>
      </c>
      <c r="B51" s="84">
        <v>11.2376191714028</v>
      </c>
      <c r="C51" s="56">
        <v>29.2797231319818</v>
      </c>
      <c r="D51" s="56">
        <v>23.6741461699803</v>
      </c>
      <c r="E51" s="56">
        <v>19.426497541063998</v>
      </c>
      <c r="F51" s="56">
        <v>15.1465778408378</v>
      </c>
      <c r="G51" s="56">
        <v>11.2913723461008</v>
      </c>
      <c r="H51" s="56">
        <v>11.9560409192314</v>
      </c>
      <c r="I51" s="56">
        <v>15.8355264928885</v>
      </c>
      <c r="J51" s="56">
        <v>11.5352591888434</v>
      </c>
      <c r="K51" s="85">
        <v>15.6244038592168</v>
      </c>
      <c r="L51" s="94">
        <f t="shared" si="2"/>
        <v>16.500716666154762</v>
      </c>
      <c r="M51" s="84">
        <v>1335.70959195304</v>
      </c>
      <c r="N51" s="56">
        <v>1200.4867440564999</v>
      </c>
      <c r="O51" s="56">
        <v>1324.62910655316</v>
      </c>
      <c r="P51" s="56">
        <v>1309.05854210402</v>
      </c>
      <c r="Q51" s="56">
        <v>1364.66074955107</v>
      </c>
      <c r="R51" s="56">
        <v>1301.4417903982001</v>
      </c>
      <c r="S51" s="56">
        <v>1363.7962027789199</v>
      </c>
      <c r="T51" s="56">
        <v>1351.6515185513299</v>
      </c>
      <c r="U51" s="56">
        <v>1330.68086496151</v>
      </c>
      <c r="V51" s="56">
        <v>1319.32582271571</v>
      </c>
      <c r="W51" s="94">
        <f t="shared" si="1"/>
        <v>1320.1440933623458</v>
      </c>
    </row>
    <row r="52" spans="1:23" x14ac:dyDescent="0.3">
      <c r="A52" s="82">
        <v>0.49494949494949497</v>
      </c>
      <c r="B52" s="84">
        <v>17.588505025298399</v>
      </c>
      <c r="C52" s="56">
        <v>17.360231053594902</v>
      </c>
      <c r="D52" s="56">
        <v>21.874743198142198</v>
      </c>
      <c r="E52" s="56">
        <v>15.453218537606199</v>
      </c>
      <c r="F52" s="56">
        <v>17.598417645016799</v>
      </c>
      <c r="G52" s="56">
        <v>22.202924694761499</v>
      </c>
      <c r="H52" s="56">
        <v>16.162788874816499</v>
      </c>
      <c r="I52" s="56">
        <v>13.101397470262899</v>
      </c>
      <c r="J52" s="56">
        <v>26.946398867579902</v>
      </c>
      <c r="K52" s="85">
        <v>10.5170540938529</v>
      </c>
      <c r="L52" s="94">
        <f t="shared" si="2"/>
        <v>17.880567946093219</v>
      </c>
      <c r="M52" s="84">
        <v>1286.2454164170599</v>
      </c>
      <c r="N52" s="56">
        <v>1137.1000531045399</v>
      </c>
      <c r="O52" s="56">
        <v>1186.4702281278601</v>
      </c>
      <c r="P52" s="56">
        <v>1241.6749993005601</v>
      </c>
      <c r="Q52" s="56">
        <v>1281.23806547502</v>
      </c>
      <c r="R52" s="56">
        <v>1204.8549266615801</v>
      </c>
      <c r="S52" s="56">
        <v>1234.4131069520299</v>
      </c>
      <c r="T52" s="56">
        <v>1293.91789422437</v>
      </c>
      <c r="U52" s="56">
        <v>1162.9268955262601</v>
      </c>
      <c r="V52" s="56">
        <v>1232.77213507546</v>
      </c>
      <c r="W52" s="94">
        <f t="shared" si="1"/>
        <v>1226.1613720864739</v>
      </c>
    </row>
    <row r="53" spans="1:23" x14ac:dyDescent="0.3">
      <c r="A53" s="82">
        <v>0.50505050505050497</v>
      </c>
      <c r="B53" s="84">
        <v>34.119374033649201</v>
      </c>
      <c r="C53" s="56">
        <v>30.2566377603703</v>
      </c>
      <c r="D53" s="56">
        <v>36.643810241822798</v>
      </c>
      <c r="E53" s="56">
        <v>28.721559153515699</v>
      </c>
      <c r="F53" s="56">
        <v>30.370289269341299</v>
      </c>
      <c r="G53" s="56">
        <v>30.694621646657598</v>
      </c>
      <c r="H53" s="56">
        <v>35.222356868233298</v>
      </c>
      <c r="I53" s="56">
        <v>34.493937556120997</v>
      </c>
      <c r="J53" s="56">
        <v>25.2009696704568</v>
      </c>
      <c r="K53" s="85">
        <v>35.246660012551303</v>
      </c>
      <c r="L53" s="94">
        <f t="shared" si="2"/>
        <v>32.097021621271928</v>
      </c>
      <c r="M53" s="84">
        <v>1096.66190878921</v>
      </c>
      <c r="N53" s="56">
        <v>1151.4624382721299</v>
      </c>
      <c r="O53" s="56">
        <v>1169.4923288586599</v>
      </c>
      <c r="P53" s="56">
        <v>1118.86934920764</v>
      </c>
      <c r="Q53" s="56">
        <v>1098.70018510666</v>
      </c>
      <c r="R53" s="56">
        <v>1117.63454849494</v>
      </c>
      <c r="S53" s="56">
        <v>1111.63482020537</v>
      </c>
      <c r="T53" s="56">
        <v>1110.7648112766799</v>
      </c>
      <c r="U53" s="56">
        <v>1134.0185158305501</v>
      </c>
      <c r="V53" s="56">
        <v>1110.4067245771701</v>
      </c>
      <c r="W53" s="94">
        <f t="shared" si="1"/>
        <v>1121.9645630619009</v>
      </c>
    </row>
    <row r="54" spans="1:23" x14ac:dyDescent="0.3">
      <c r="A54" s="82">
        <v>0.51515151515151503</v>
      </c>
      <c r="B54" s="84">
        <v>33.571592408253998</v>
      </c>
      <c r="C54" s="56">
        <v>19.3067354503359</v>
      </c>
      <c r="D54" s="56">
        <v>38.502929220875501</v>
      </c>
      <c r="E54" s="56">
        <v>38.618278912675997</v>
      </c>
      <c r="F54" s="56">
        <v>34.8999516296441</v>
      </c>
      <c r="G54" s="56">
        <v>36.511870670924999</v>
      </c>
      <c r="H54" s="56">
        <v>28.8354232294075</v>
      </c>
      <c r="I54" s="56">
        <v>44.138509795596804</v>
      </c>
      <c r="J54" s="56">
        <v>15.1534314552653</v>
      </c>
      <c r="K54" s="85">
        <v>35.603755023872601</v>
      </c>
      <c r="L54" s="94">
        <f t="shared" si="2"/>
        <v>32.514247779685277</v>
      </c>
      <c r="M54" s="84">
        <v>1188.21165361978</v>
      </c>
      <c r="N54" s="56">
        <v>1244.11909399456</v>
      </c>
      <c r="O54" s="56">
        <v>1278.5912592485099</v>
      </c>
      <c r="P54" s="56">
        <v>1256.86200275173</v>
      </c>
      <c r="Q54" s="56">
        <v>1243.9191662139301</v>
      </c>
      <c r="R54" s="56">
        <v>1231.0535133554499</v>
      </c>
      <c r="S54" s="56">
        <v>1256.02644154787</v>
      </c>
      <c r="T54" s="56">
        <v>1268.72355335416</v>
      </c>
      <c r="U54" s="56">
        <v>1298.4562414373199</v>
      </c>
      <c r="V54" s="56">
        <v>1271.5065298075201</v>
      </c>
      <c r="W54" s="94">
        <f t="shared" si="1"/>
        <v>1253.7469455330831</v>
      </c>
    </row>
    <row r="55" spans="1:23" x14ac:dyDescent="0.3">
      <c r="A55" s="82">
        <v>0.52525252525252497</v>
      </c>
      <c r="B55" s="84">
        <v>15.7013290543513</v>
      </c>
      <c r="C55" s="56">
        <v>8.5574697234363892</v>
      </c>
      <c r="D55" s="56">
        <v>19.011777134336299</v>
      </c>
      <c r="E55" s="56">
        <v>28.9844694427197</v>
      </c>
      <c r="F55" s="56">
        <v>23.099013772059301</v>
      </c>
      <c r="G55" s="56">
        <v>17.9633623623155</v>
      </c>
      <c r="H55" s="56">
        <v>22.658094598408098</v>
      </c>
      <c r="I55" s="56">
        <v>21.5485172715536</v>
      </c>
      <c r="J55" s="56">
        <v>17.593596281301899</v>
      </c>
      <c r="K55" s="85">
        <v>15.4499958954306</v>
      </c>
      <c r="L55" s="94">
        <f t="shared" si="2"/>
        <v>19.05676255359127</v>
      </c>
      <c r="M55" s="84">
        <v>1201.4979589730599</v>
      </c>
      <c r="N55" s="56">
        <v>1138.7503374676201</v>
      </c>
      <c r="O55" s="56">
        <v>1249.1920422319299</v>
      </c>
      <c r="P55" s="56">
        <v>1244.50298709657</v>
      </c>
      <c r="Q55" s="56">
        <v>1273.73077052588</v>
      </c>
      <c r="R55" s="56">
        <v>1195.1856281683199</v>
      </c>
      <c r="S55" s="56">
        <v>1158.8464245809901</v>
      </c>
      <c r="T55" s="56">
        <v>1204.09608979669</v>
      </c>
      <c r="U55" s="56">
        <v>1219.9510880043799</v>
      </c>
      <c r="V55" s="56">
        <v>1222.3274859788701</v>
      </c>
      <c r="W55" s="94">
        <f t="shared" si="1"/>
        <v>1210.8080812824312</v>
      </c>
    </row>
    <row r="56" spans="1:23" x14ac:dyDescent="0.3">
      <c r="A56" s="82">
        <v>0.53535353535353503</v>
      </c>
      <c r="B56" s="84">
        <v>6.4976108772512804</v>
      </c>
      <c r="C56" s="56">
        <v>7.9481741156574097</v>
      </c>
      <c r="D56" s="56">
        <v>13.4630421655243</v>
      </c>
      <c r="E56" s="56">
        <v>20.211214606392499</v>
      </c>
      <c r="F56" s="56">
        <v>16.2189885799473</v>
      </c>
      <c r="G56" s="56">
        <v>13.2672250409556</v>
      </c>
      <c r="H56" s="56">
        <v>3.9856022655384198</v>
      </c>
      <c r="I56" s="56">
        <v>6.11642561002148</v>
      </c>
      <c r="J56" s="56">
        <v>14.5148263448924</v>
      </c>
      <c r="K56" s="85">
        <v>11.373568092823501</v>
      </c>
      <c r="L56" s="94">
        <f t="shared" si="2"/>
        <v>11.359667769900419</v>
      </c>
      <c r="M56" s="84">
        <v>1166.03435634472</v>
      </c>
      <c r="N56" s="56">
        <v>1094.9709650962</v>
      </c>
      <c r="O56" s="56">
        <v>1240.07710963922</v>
      </c>
      <c r="P56" s="56">
        <v>1247.11455667565</v>
      </c>
      <c r="Q56" s="56">
        <v>1246.10218156367</v>
      </c>
      <c r="R56" s="56">
        <v>1126.33187286881</v>
      </c>
      <c r="S56" s="56">
        <v>1156.8510943707699</v>
      </c>
      <c r="T56" s="56">
        <v>1166.68782811867</v>
      </c>
      <c r="U56" s="56">
        <v>1140.5971922215899</v>
      </c>
      <c r="V56" s="56">
        <v>1190.2652572798399</v>
      </c>
      <c r="W56" s="94">
        <f t="shared" si="1"/>
        <v>1177.5032414179138</v>
      </c>
    </row>
    <row r="57" spans="1:23" x14ac:dyDescent="0.3">
      <c r="A57" s="82">
        <v>0.54545454545454497</v>
      </c>
      <c r="B57" s="84">
        <v>4.77220746746932</v>
      </c>
      <c r="C57" s="56">
        <v>5.3678318746973703</v>
      </c>
      <c r="D57" s="56">
        <v>11.423823438366799</v>
      </c>
      <c r="E57" s="56">
        <v>12.0363747329452</v>
      </c>
      <c r="F57" s="56">
        <v>14.977651064674999</v>
      </c>
      <c r="G57" s="56">
        <v>23.891968351288899</v>
      </c>
      <c r="H57" s="56">
        <v>11.9445882234367</v>
      </c>
      <c r="I57" s="56">
        <v>9.8118581732307693</v>
      </c>
      <c r="J57" s="56">
        <v>8.3980854201451205</v>
      </c>
      <c r="K57" s="85">
        <v>6.1301081665078296</v>
      </c>
      <c r="L57" s="94">
        <f t="shared" si="2"/>
        <v>10.8754496912763</v>
      </c>
      <c r="M57" s="84">
        <v>1146.32999683296</v>
      </c>
      <c r="N57" s="56">
        <v>1029.33056573517</v>
      </c>
      <c r="O57" s="56">
        <v>1134.9730507376801</v>
      </c>
      <c r="P57" s="56">
        <v>1186.4593870618301</v>
      </c>
      <c r="Q57" s="56">
        <v>1162.1891484821699</v>
      </c>
      <c r="R57" s="56">
        <v>1029.8337926019601</v>
      </c>
      <c r="S57" s="56">
        <v>1092.5804066568701</v>
      </c>
      <c r="T57" s="56">
        <v>1125.67287256797</v>
      </c>
      <c r="U57" s="56">
        <v>1061.5247548110401</v>
      </c>
      <c r="V57" s="56">
        <v>1143.6457920170201</v>
      </c>
      <c r="W57" s="94">
        <f t="shared" si="1"/>
        <v>1111.253976750467</v>
      </c>
    </row>
    <row r="58" spans="1:23" x14ac:dyDescent="0.3">
      <c r="A58" s="82">
        <v>0.55555555555555602</v>
      </c>
      <c r="B58" s="84">
        <v>10.2105566520247</v>
      </c>
      <c r="C58" s="56">
        <v>21.229350174450001</v>
      </c>
      <c r="D58" s="56">
        <v>7.6601206143145797</v>
      </c>
      <c r="E58" s="56">
        <v>7.2050167415771904</v>
      </c>
      <c r="F58" s="56">
        <v>9.44769174169714</v>
      </c>
      <c r="G58" s="56">
        <v>8.2990432827080607</v>
      </c>
      <c r="H58" s="56">
        <v>5.7021214406169403</v>
      </c>
      <c r="I58" s="56">
        <v>11.796523989321599</v>
      </c>
      <c r="J58" s="56">
        <v>4.6490305153715399</v>
      </c>
      <c r="K58" s="85">
        <v>7.7712409166162297</v>
      </c>
      <c r="L58" s="94">
        <f t="shared" si="2"/>
        <v>9.3970696068697972</v>
      </c>
      <c r="M58" s="84">
        <v>1129.48475945579</v>
      </c>
      <c r="N58" s="56">
        <v>1020.56048364192</v>
      </c>
      <c r="O58" s="56">
        <v>1100.6909492637401</v>
      </c>
      <c r="P58" s="56">
        <v>1145.0081182880299</v>
      </c>
      <c r="Q58" s="56">
        <v>1116.3849394003901</v>
      </c>
      <c r="R58" s="56">
        <v>1025.2869752417901</v>
      </c>
      <c r="S58" s="56">
        <v>1056.46233546595</v>
      </c>
      <c r="T58" s="56">
        <v>1093.4241693976401</v>
      </c>
      <c r="U58" s="56">
        <v>1023.92418631829</v>
      </c>
      <c r="V58" s="56">
        <v>1123.1209166830899</v>
      </c>
      <c r="W58" s="94">
        <f t="shared" si="1"/>
        <v>1083.434783315663</v>
      </c>
    </row>
    <row r="59" spans="1:23" x14ac:dyDescent="0.3">
      <c r="A59" s="82">
        <v>0.56565656565656597</v>
      </c>
      <c r="B59" s="84">
        <v>12.1545074716327</v>
      </c>
      <c r="C59" s="56">
        <v>15.319221526031701</v>
      </c>
      <c r="D59" s="56">
        <v>5.5742366345281704</v>
      </c>
      <c r="E59" s="56">
        <v>7.2321934851430898</v>
      </c>
      <c r="F59" s="56">
        <v>8.2721924617356297</v>
      </c>
      <c r="G59" s="56">
        <v>16.515960088876501</v>
      </c>
      <c r="H59" s="56">
        <v>9.7791702796819795</v>
      </c>
      <c r="I59" s="56">
        <v>13.199810429023699</v>
      </c>
      <c r="J59" s="56">
        <v>9.86053276126996</v>
      </c>
      <c r="K59" s="85">
        <v>9.2554169077691402</v>
      </c>
      <c r="L59" s="94">
        <f t="shared" si="2"/>
        <v>10.716324204569258</v>
      </c>
      <c r="M59" s="84">
        <v>1116.12532846157</v>
      </c>
      <c r="N59" s="56">
        <v>1015.30894750059</v>
      </c>
      <c r="O59" s="56">
        <v>1037.06304807991</v>
      </c>
      <c r="P59" s="56">
        <v>1119.9586525142799</v>
      </c>
      <c r="Q59" s="56">
        <v>1084.62724714362</v>
      </c>
      <c r="R59" s="56">
        <v>992.62185763741297</v>
      </c>
      <c r="S59" s="56">
        <v>1020.85704781808</v>
      </c>
      <c r="T59" s="56">
        <v>1058.34691914257</v>
      </c>
      <c r="U59" s="56">
        <v>971.03879486144297</v>
      </c>
      <c r="V59" s="56">
        <v>1078.26497817723</v>
      </c>
      <c r="W59" s="94">
        <f t="shared" si="1"/>
        <v>1049.4212821336707</v>
      </c>
    </row>
    <row r="60" spans="1:23" x14ac:dyDescent="0.3">
      <c r="A60" s="82">
        <v>0.57575757575757602</v>
      </c>
      <c r="B60" s="84">
        <v>14.6367228478654</v>
      </c>
      <c r="C60" s="56">
        <v>15.9267995578531</v>
      </c>
      <c r="D60" s="56">
        <v>16.598315184015799</v>
      </c>
      <c r="E60" s="56">
        <v>8.8836955719435906</v>
      </c>
      <c r="F60" s="56">
        <v>5.9756466067723997</v>
      </c>
      <c r="G60" s="56">
        <v>7.5473727961554404</v>
      </c>
      <c r="H60" s="56">
        <v>8.4126415391269909</v>
      </c>
      <c r="I60" s="56">
        <v>9.8163606637604008</v>
      </c>
      <c r="J60" s="56">
        <v>7.9875699156463602</v>
      </c>
      <c r="K60" s="85">
        <v>25.166086084806899</v>
      </c>
      <c r="L60" s="94">
        <f t="shared" si="2"/>
        <v>12.095121076794641</v>
      </c>
      <c r="M60" s="84">
        <v>1091.3800904608299</v>
      </c>
      <c r="N60" s="56">
        <v>1011.5413426428501</v>
      </c>
      <c r="O60" s="56">
        <v>1008.72265511972</v>
      </c>
      <c r="P60" s="56">
        <v>1086.9569914855699</v>
      </c>
      <c r="Q60" s="56">
        <v>1049.31978388178</v>
      </c>
      <c r="R60" s="56">
        <v>980.54303806212204</v>
      </c>
      <c r="S60" s="56">
        <v>982.34190660953402</v>
      </c>
      <c r="T60" s="56">
        <v>1027.6195642473201</v>
      </c>
      <c r="U60" s="56">
        <v>966.72096039314999</v>
      </c>
      <c r="V60" s="56">
        <v>1042.02168347365</v>
      </c>
      <c r="W60" s="94">
        <f t="shared" si="1"/>
        <v>1024.7168016376525</v>
      </c>
    </row>
    <row r="61" spans="1:23" x14ac:dyDescent="0.3">
      <c r="A61" s="82">
        <v>0.58585858585858597</v>
      </c>
      <c r="B61" s="84">
        <v>12.8913166622298</v>
      </c>
      <c r="C61" s="56">
        <v>11.952564218629799</v>
      </c>
      <c r="D61" s="56">
        <v>15.7239611550156</v>
      </c>
      <c r="E61" s="56">
        <v>7.9576558853407704</v>
      </c>
      <c r="F61" s="56">
        <v>4.1186821485443197</v>
      </c>
      <c r="G61" s="56">
        <v>8.2651571795855503</v>
      </c>
      <c r="H61" s="56">
        <v>16.677056011869301</v>
      </c>
      <c r="I61" s="56">
        <v>9.3645032237339496</v>
      </c>
      <c r="J61" s="56">
        <v>6.8100090525425099</v>
      </c>
      <c r="K61" s="85">
        <v>13.5117920975541</v>
      </c>
      <c r="L61" s="94">
        <f t="shared" si="2"/>
        <v>10.727269763504571</v>
      </c>
      <c r="M61" s="84">
        <v>1063.67481757002</v>
      </c>
      <c r="N61" s="56">
        <v>1040.5100157622701</v>
      </c>
      <c r="O61" s="56">
        <v>983.25360907805998</v>
      </c>
      <c r="P61" s="56">
        <v>1053.81287975291</v>
      </c>
      <c r="Q61" s="56">
        <v>1024.0358409108601</v>
      </c>
      <c r="R61" s="56">
        <v>1004.75455271229</v>
      </c>
      <c r="S61" s="56">
        <v>996.96304156304996</v>
      </c>
      <c r="T61" s="56">
        <v>994.58365089963604</v>
      </c>
      <c r="U61" s="56">
        <v>994.04627557614799</v>
      </c>
      <c r="V61" s="56">
        <v>1019.26821080612</v>
      </c>
      <c r="W61" s="94">
        <f t="shared" si="1"/>
        <v>1017.4902894631365</v>
      </c>
    </row>
    <row r="62" spans="1:23" x14ac:dyDescent="0.3">
      <c r="A62" s="82">
        <v>0.59595959595959602</v>
      </c>
      <c r="B62" s="84">
        <v>10.705185131946401</v>
      </c>
      <c r="C62" s="56">
        <v>10.935913856296199</v>
      </c>
      <c r="D62" s="56">
        <v>23.9367386269656</v>
      </c>
      <c r="E62" s="56">
        <v>6.0086313422641098</v>
      </c>
      <c r="F62" s="56">
        <v>9.1034943290334507</v>
      </c>
      <c r="G62" s="56">
        <v>10.1883966509569</v>
      </c>
      <c r="H62" s="56">
        <v>26.177588636212501</v>
      </c>
      <c r="I62" s="56">
        <v>7.9435765895530501</v>
      </c>
      <c r="J62" s="56">
        <v>11.999430928552901</v>
      </c>
      <c r="K62" s="85">
        <v>12.9959190698874</v>
      </c>
      <c r="L62" s="94">
        <f t="shared" si="2"/>
        <v>12.999487516166852</v>
      </c>
      <c r="M62" s="84">
        <v>1039.5389916986701</v>
      </c>
      <c r="N62" s="56">
        <v>1026.1681136930099</v>
      </c>
      <c r="O62" s="56">
        <v>1005.02138219905</v>
      </c>
      <c r="P62" s="56">
        <v>1025.91635400473</v>
      </c>
      <c r="Q62" s="56">
        <v>994.55329518834401</v>
      </c>
      <c r="R62" s="56">
        <v>1022.29856020682</v>
      </c>
      <c r="S62" s="56">
        <v>999.179869405006</v>
      </c>
      <c r="T62" s="56">
        <v>985.13204354851803</v>
      </c>
      <c r="U62" s="56">
        <v>1004.6767661873</v>
      </c>
      <c r="V62" s="56">
        <v>1009.24880420517</v>
      </c>
      <c r="W62" s="94">
        <f t="shared" si="1"/>
        <v>1011.1734180336618</v>
      </c>
    </row>
    <row r="63" spans="1:23" x14ac:dyDescent="0.3">
      <c r="A63" s="82">
        <v>0.60606060606060597</v>
      </c>
      <c r="B63" s="84">
        <v>9.8765385293440104</v>
      </c>
      <c r="C63" s="56">
        <v>24.106752395663399</v>
      </c>
      <c r="D63" s="56">
        <v>23.426836069902301</v>
      </c>
      <c r="E63" s="56">
        <v>5.9288032017974199</v>
      </c>
      <c r="F63" s="56">
        <v>7.72430865526802</v>
      </c>
      <c r="G63" s="56">
        <v>9.4150247406706207</v>
      </c>
      <c r="H63" s="56">
        <v>24.328310951337698</v>
      </c>
      <c r="I63" s="56">
        <v>10.1106966452652</v>
      </c>
      <c r="J63" s="56">
        <v>11.9743683412888</v>
      </c>
      <c r="K63" s="85">
        <v>4.8801303472242799</v>
      </c>
      <c r="L63" s="94">
        <f t="shared" si="2"/>
        <v>13.177176987776175</v>
      </c>
      <c r="M63" s="84">
        <v>1014.37499095898</v>
      </c>
      <c r="N63" s="56">
        <v>1025.3752978417599</v>
      </c>
      <c r="O63" s="56">
        <v>1036.2949846634201</v>
      </c>
      <c r="P63" s="56">
        <v>1007.99667893075</v>
      </c>
      <c r="Q63" s="56">
        <v>965.43577205036797</v>
      </c>
      <c r="R63" s="56">
        <v>1040.9226122779</v>
      </c>
      <c r="S63" s="56">
        <v>1003.86172798448</v>
      </c>
      <c r="T63" s="56">
        <v>1006.52656961952</v>
      </c>
      <c r="U63" s="56">
        <v>1014.11352151243</v>
      </c>
      <c r="V63" s="56">
        <v>994.80709468543705</v>
      </c>
      <c r="W63" s="94">
        <f t="shared" si="1"/>
        <v>1010.9709250525045</v>
      </c>
    </row>
    <row r="64" spans="1:23" x14ac:dyDescent="0.3">
      <c r="A64" s="82">
        <v>0.61616161616161602</v>
      </c>
      <c r="B64" s="84">
        <v>7.3065423052278504</v>
      </c>
      <c r="C64" s="56">
        <v>16.474835424077401</v>
      </c>
      <c r="D64" s="56">
        <v>17.6972258888451</v>
      </c>
      <c r="E64" s="56">
        <v>9.5482270673931104</v>
      </c>
      <c r="F64" s="56">
        <v>7.4088117954247501</v>
      </c>
      <c r="G64" s="56">
        <v>22.750718486112898</v>
      </c>
      <c r="H64" s="56">
        <v>21.868525464864099</v>
      </c>
      <c r="I64" s="56">
        <v>8.8670706937164407</v>
      </c>
      <c r="J64" s="56">
        <v>10.1943740020769</v>
      </c>
      <c r="K64" s="85">
        <v>10.9422680734308</v>
      </c>
      <c r="L64" s="94">
        <f t="shared" si="2"/>
        <v>13.305859920116935</v>
      </c>
      <c r="M64" s="84">
        <v>984.641626995043</v>
      </c>
      <c r="N64" s="56">
        <v>1037.8866097817599</v>
      </c>
      <c r="O64" s="56">
        <v>1041.28186100163</v>
      </c>
      <c r="P64" s="56">
        <v>975.34350952107604</v>
      </c>
      <c r="Q64" s="56">
        <v>964.19993563994797</v>
      </c>
      <c r="R64" s="56">
        <v>1054.8152041481401</v>
      </c>
      <c r="S64" s="56">
        <v>1030.41831229027</v>
      </c>
      <c r="T64" s="56">
        <v>1033.3703497168699</v>
      </c>
      <c r="U64" s="56">
        <v>1031.42855108916</v>
      </c>
      <c r="V64" s="56">
        <v>976.25178721326097</v>
      </c>
      <c r="W64" s="94">
        <f t="shared" si="1"/>
        <v>1012.9637747397159</v>
      </c>
    </row>
    <row r="65" spans="1:23" x14ac:dyDescent="0.3">
      <c r="A65" s="82">
        <v>0.62626262626262597</v>
      </c>
      <c r="B65" s="84">
        <v>10.257749829722</v>
      </c>
      <c r="C65" s="56">
        <v>9.3010143904584801</v>
      </c>
      <c r="D65" s="56">
        <v>27.1576237258659</v>
      </c>
      <c r="E65" s="56">
        <v>10.0898520464001</v>
      </c>
      <c r="F65" s="56">
        <v>5.1239491447709398</v>
      </c>
      <c r="G65" s="56">
        <v>18.6618217659903</v>
      </c>
      <c r="H65" s="56">
        <v>10.8737129883732</v>
      </c>
      <c r="I65" s="56">
        <v>10.5697294034142</v>
      </c>
      <c r="J65" s="56">
        <v>10.867629040835901</v>
      </c>
      <c r="K65" s="85">
        <v>9.0798284842968897</v>
      </c>
      <c r="L65" s="94">
        <f t="shared" si="2"/>
        <v>12.198291082012791</v>
      </c>
      <c r="M65" s="84">
        <v>956.00222384636697</v>
      </c>
      <c r="N65" s="56">
        <v>1037.9704913206299</v>
      </c>
      <c r="O65" s="56">
        <v>1059.7658389514099</v>
      </c>
      <c r="P65" s="56">
        <v>960.40306176471597</v>
      </c>
      <c r="Q65" s="56">
        <v>985.12129660898404</v>
      </c>
      <c r="R65" s="56">
        <v>1034.5129814602201</v>
      </c>
      <c r="S65" s="56">
        <v>996.19668987616296</v>
      </c>
      <c r="T65" s="56">
        <v>1053.3251643521101</v>
      </c>
      <c r="U65" s="56">
        <v>1042.79611713229</v>
      </c>
      <c r="V65" s="56">
        <v>960.81376723122901</v>
      </c>
      <c r="W65" s="94">
        <f t="shared" si="1"/>
        <v>1008.6907632544119</v>
      </c>
    </row>
    <row r="66" spans="1:23" x14ac:dyDescent="0.3">
      <c r="A66" s="82">
        <v>0.63636363636363602</v>
      </c>
      <c r="B66" s="84">
        <v>8.73160146591675</v>
      </c>
      <c r="C66" s="56">
        <v>11.950324232587599</v>
      </c>
      <c r="D66" s="56">
        <v>17.457118919422498</v>
      </c>
      <c r="E66" s="56">
        <v>8.0921890865533701</v>
      </c>
      <c r="F66" s="56">
        <v>7.18789410366377</v>
      </c>
      <c r="G66" s="56">
        <v>8.5247926192687498</v>
      </c>
      <c r="H66" s="56">
        <v>8.2162140465654705</v>
      </c>
      <c r="I66" s="56">
        <v>17.8598924006163</v>
      </c>
      <c r="J66" s="56">
        <v>10.9694627005874</v>
      </c>
      <c r="K66" s="85">
        <v>7.2248177972451897</v>
      </c>
      <c r="L66" s="94">
        <f t="shared" si="2"/>
        <v>10.621430737242711</v>
      </c>
      <c r="M66" s="84">
        <v>967.56321216178901</v>
      </c>
      <c r="N66" s="56">
        <v>1025.91676124623</v>
      </c>
      <c r="O66" s="56">
        <v>1048.05704145964</v>
      </c>
      <c r="P66" s="56">
        <v>964.76905626379698</v>
      </c>
      <c r="Q66" s="56">
        <v>991.64345201739195</v>
      </c>
      <c r="R66" s="56">
        <v>1028.8998060009301</v>
      </c>
      <c r="S66" s="56">
        <v>1019.27520459657</v>
      </c>
      <c r="T66" s="56">
        <v>1069.32634236637</v>
      </c>
      <c r="U66" s="56">
        <v>1044.24187888647</v>
      </c>
      <c r="V66" s="56">
        <v>969.00993254200898</v>
      </c>
      <c r="W66" s="94">
        <f t="shared" si="1"/>
        <v>1012.8702687541196</v>
      </c>
    </row>
    <row r="67" spans="1:23" x14ac:dyDescent="0.3">
      <c r="A67" s="82">
        <v>0.64646464646464696</v>
      </c>
      <c r="B67" s="84">
        <v>10.341629076571</v>
      </c>
      <c r="C67" s="56">
        <v>9.0442537469030402</v>
      </c>
      <c r="D67" s="56">
        <v>12.6015203731338</v>
      </c>
      <c r="E67" s="56">
        <v>7.1340260480673798</v>
      </c>
      <c r="F67" s="56">
        <v>11.940762454667899</v>
      </c>
      <c r="G67" s="56">
        <v>14.3177842461709</v>
      </c>
      <c r="H67" s="56">
        <v>16.50473247439</v>
      </c>
      <c r="I67" s="56">
        <v>11.867129727695101</v>
      </c>
      <c r="J67" s="56">
        <v>9.7627413580939209</v>
      </c>
      <c r="K67" s="85">
        <v>6.7456796589134198</v>
      </c>
      <c r="L67" s="94">
        <f t="shared" ref="L67:L98" si="3">AVERAGE(B67:K67)</f>
        <v>11.026025916460645</v>
      </c>
      <c r="M67" s="84">
        <v>990.28157938114305</v>
      </c>
      <c r="N67" s="56">
        <v>1017.93902386493</v>
      </c>
      <c r="O67" s="56">
        <v>1026.32088688196</v>
      </c>
      <c r="P67" s="56">
        <v>984.62924311458505</v>
      </c>
      <c r="Q67" s="56">
        <v>989.37868432749099</v>
      </c>
      <c r="R67" s="56">
        <v>1030.25067319559</v>
      </c>
      <c r="S67" s="56">
        <v>1036.1791987799299</v>
      </c>
      <c r="T67" s="56">
        <v>1071.7433636895601</v>
      </c>
      <c r="U67" s="56">
        <v>1051.75704176975</v>
      </c>
      <c r="V67" s="56">
        <v>999.50303983099104</v>
      </c>
      <c r="W67" s="94">
        <f t="shared" si="1"/>
        <v>1019.798273483593</v>
      </c>
    </row>
    <row r="68" spans="1:23" x14ac:dyDescent="0.3">
      <c r="A68" s="82">
        <v>0.65656565656565702</v>
      </c>
      <c r="B68" s="84">
        <v>6.37104504842375</v>
      </c>
      <c r="C68" s="56">
        <v>13.096947508471599</v>
      </c>
      <c r="D68" s="56">
        <v>10.2247235842293</v>
      </c>
      <c r="E68" s="56">
        <v>9.0517500568004401</v>
      </c>
      <c r="F68" s="56">
        <v>11.5718490650136</v>
      </c>
      <c r="G68" s="56">
        <v>9.2917206770751104</v>
      </c>
      <c r="H68" s="56">
        <v>4.0650331514227096</v>
      </c>
      <c r="I68" s="56">
        <v>12.8171561346127</v>
      </c>
      <c r="J68" s="56">
        <v>11.703512056006399</v>
      </c>
      <c r="K68" s="85">
        <v>9.2722784447231401</v>
      </c>
      <c r="L68" s="94">
        <f t="shared" si="3"/>
        <v>9.7466015726778767</v>
      </c>
      <c r="M68" s="84">
        <v>994.14716152092899</v>
      </c>
      <c r="N68" s="56">
        <v>1021.36292728077</v>
      </c>
      <c r="O68" s="56">
        <v>1014.4207557268001</v>
      </c>
      <c r="P68" s="56">
        <v>997.66525386249305</v>
      </c>
      <c r="Q68" s="56">
        <v>989.78737425954296</v>
      </c>
      <c r="R68" s="56">
        <v>1036.8853010017799</v>
      </c>
      <c r="S68" s="56">
        <v>1027.87364456912</v>
      </c>
      <c r="T68" s="56">
        <v>1060.68199441352</v>
      </c>
      <c r="U68" s="56">
        <v>1043.8493751378401</v>
      </c>
      <c r="V68" s="56">
        <v>1016.60586052305</v>
      </c>
      <c r="W68" s="94">
        <f t="shared" ref="W68:W102" si="4">AVERAGE(M68:V68)</f>
        <v>1020.3279648295847</v>
      </c>
    </row>
    <row r="69" spans="1:23" x14ac:dyDescent="0.3">
      <c r="A69" s="82">
        <v>0.66666666666666696</v>
      </c>
      <c r="B69" s="84">
        <v>10.206286805113599</v>
      </c>
      <c r="C69" s="56">
        <v>22.952785243004801</v>
      </c>
      <c r="D69" s="56">
        <v>10.800198772649599</v>
      </c>
      <c r="E69" s="56">
        <v>11.8417684908305</v>
      </c>
      <c r="F69" s="56">
        <v>15.1255499560025</v>
      </c>
      <c r="G69" s="56">
        <v>10.0330275839984</v>
      </c>
      <c r="H69" s="56">
        <v>12.185054598952</v>
      </c>
      <c r="I69" s="56">
        <v>8.9528341051329203</v>
      </c>
      <c r="J69" s="56">
        <v>16.117165248096502</v>
      </c>
      <c r="K69" s="85">
        <v>11.1469009060662</v>
      </c>
      <c r="L69" s="94">
        <f t="shared" si="3"/>
        <v>12.936157170984703</v>
      </c>
      <c r="M69" s="84">
        <v>991.04273210196095</v>
      </c>
      <c r="N69" s="56">
        <v>1021.6968186594499</v>
      </c>
      <c r="O69" s="56">
        <v>1041.9711610833001</v>
      </c>
      <c r="P69" s="56">
        <v>1004.30565037542</v>
      </c>
      <c r="Q69" s="56">
        <v>990.91298099085498</v>
      </c>
      <c r="R69" s="56">
        <v>1033.06950588925</v>
      </c>
      <c r="S69" s="56">
        <v>1028.5025828595301</v>
      </c>
      <c r="T69" s="56">
        <v>1049.16070931372</v>
      </c>
      <c r="U69" s="56">
        <v>1039.67442445959</v>
      </c>
      <c r="V69" s="56">
        <v>1031.98825941524</v>
      </c>
      <c r="W69" s="94">
        <f t="shared" si="4"/>
        <v>1023.2324825148316</v>
      </c>
    </row>
    <row r="70" spans="1:23" x14ac:dyDescent="0.3">
      <c r="A70" s="82">
        <v>0.67676767676767702</v>
      </c>
      <c r="B70" s="84">
        <v>24.9202702142092</v>
      </c>
      <c r="C70" s="56">
        <v>30.162978359608001</v>
      </c>
      <c r="D70" s="56">
        <v>25.457337963501299</v>
      </c>
      <c r="E70" s="56">
        <v>11.511455275918101</v>
      </c>
      <c r="F70" s="56">
        <v>9.1473923122540999</v>
      </c>
      <c r="G70" s="56">
        <v>7.1334613518081698</v>
      </c>
      <c r="H70" s="56">
        <v>11.326501490408299</v>
      </c>
      <c r="I70" s="56">
        <v>4.9669625788991496</v>
      </c>
      <c r="J70" s="56">
        <v>13.2122814373285</v>
      </c>
      <c r="K70" s="85">
        <v>15.10345018814</v>
      </c>
      <c r="L70" s="94">
        <f t="shared" si="3"/>
        <v>15.294209117207481</v>
      </c>
      <c r="M70" s="84">
        <v>1002.03947994724</v>
      </c>
      <c r="N70" s="56">
        <v>1022.87358451848</v>
      </c>
      <c r="O70" s="56">
        <v>1056.55037380164</v>
      </c>
      <c r="P70" s="56">
        <v>1008.83021215517</v>
      </c>
      <c r="Q70" s="56">
        <v>988.69239422883197</v>
      </c>
      <c r="R70" s="56">
        <v>1026.9645704750401</v>
      </c>
      <c r="S70" s="56">
        <v>1035.2238010880801</v>
      </c>
      <c r="T70" s="56">
        <v>1045.43405653842</v>
      </c>
      <c r="U70" s="56">
        <v>1047.76055001286</v>
      </c>
      <c r="V70" s="56">
        <v>1046.8883295947101</v>
      </c>
      <c r="W70" s="94">
        <f t="shared" si="4"/>
        <v>1028.1257352360474</v>
      </c>
    </row>
    <row r="71" spans="1:23" x14ac:dyDescent="0.3">
      <c r="A71" s="82">
        <v>0.68686868686868696</v>
      </c>
      <c r="B71" s="84">
        <v>7.6407228175194</v>
      </c>
      <c r="C71" s="56">
        <v>10.281096265191801</v>
      </c>
      <c r="D71" s="56">
        <v>15.6919245980176</v>
      </c>
      <c r="E71" s="56">
        <v>10.106850275733001</v>
      </c>
      <c r="F71" s="56">
        <v>6.9473748667270003</v>
      </c>
      <c r="G71" s="56">
        <v>9.3820127350345892</v>
      </c>
      <c r="H71" s="56">
        <v>10.861263535346399</v>
      </c>
      <c r="I71" s="56">
        <v>8.2067260030166693</v>
      </c>
      <c r="J71" s="56">
        <v>6.3546266877844104</v>
      </c>
      <c r="K71" s="85">
        <v>16.966605271864999</v>
      </c>
      <c r="L71" s="94">
        <f t="shared" si="3"/>
        <v>10.243920305623586</v>
      </c>
      <c r="M71" s="84">
        <v>995.87395599807098</v>
      </c>
      <c r="N71" s="56">
        <v>1037.23081233622</v>
      </c>
      <c r="O71" s="56">
        <v>1049.1608449939299</v>
      </c>
      <c r="P71" s="56">
        <v>1010.96686708932</v>
      </c>
      <c r="Q71" s="56">
        <v>987.19689188789096</v>
      </c>
      <c r="R71" s="56">
        <v>1034.23936232698</v>
      </c>
      <c r="S71" s="56">
        <v>1040.8426954603599</v>
      </c>
      <c r="T71" s="56">
        <v>1046.5758042104001</v>
      </c>
      <c r="U71" s="56">
        <v>998.14820877389798</v>
      </c>
      <c r="V71" s="56">
        <v>1052.1196732564999</v>
      </c>
      <c r="W71" s="94">
        <f t="shared" si="4"/>
        <v>1025.235511633357</v>
      </c>
    </row>
    <row r="72" spans="1:23" x14ac:dyDescent="0.3">
      <c r="A72" s="82">
        <v>0.69696969696969702</v>
      </c>
      <c r="B72" s="84">
        <v>6.3167391248948697</v>
      </c>
      <c r="C72" s="56">
        <v>13.102680716290999</v>
      </c>
      <c r="D72" s="56">
        <v>15.8937467126059</v>
      </c>
      <c r="E72" s="56">
        <v>10.5365769237303</v>
      </c>
      <c r="F72" s="56">
        <v>7.9842502375683004</v>
      </c>
      <c r="G72" s="56">
        <v>9.6044414478673197</v>
      </c>
      <c r="H72" s="56">
        <v>11.766574521434</v>
      </c>
      <c r="I72" s="56">
        <v>9.1191629282022806</v>
      </c>
      <c r="J72" s="56">
        <v>7.4436805653897604</v>
      </c>
      <c r="K72" s="85">
        <v>9.3606819636501193</v>
      </c>
      <c r="L72" s="94">
        <f t="shared" si="3"/>
        <v>10.112853514163385</v>
      </c>
      <c r="M72" s="84">
        <v>990.76958098461603</v>
      </c>
      <c r="N72" s="56">
        <v>1057.94626664412</v>
      </c>
      <c r="O72" s="56">
        <v>1050.44756883588</v>
      </c>
      <c r="P72" s="56">
        <v>1019.18922228939</v>
      </c>
      <c r="Q72" s="56">
        <v>988.80292808094305</v>
      </c>
      <c r="R72" s="56">
        <v>1040.85099317453</v>
      </c>
      <c r="S72" s="56">
        <v>1051.31271139562</v>
      </c>
      <c r="T72" s="56">
        <v>1049.1060168511699</v>
      </c>
      <c r="U72" s="56">
        <v>1008.78855092427</v>
      </c>
      <c r="V72" s="56">
        <v>1043.28071164993</v>
      </c>
      <c r="W72" s="94">
        <f t="shared" si="4"/>
        <v>1030.0494550830467</v>
      </c>
    </row>
    <row r="73" spans="1:23" x14ac:dyDescent="0.3">
      <c r="A73" s="82">
        <v>0.70707070707070696</v>
      </c>
      <c r="B73" s="84">
        <v>8.9453732588237695</v>
      </c>
      <c r="C73" s="56">
        <v>18.956285257654802</v>
      </c>
      <c r="D73" s="56">
        <v>23.997159814370001</v>
      </c>
      <c r="E73" s="56">
        <v>11.536188262344201</v>
      </c>
      <c r="F73" s="56">
        <v>11.586836908108699</v>
      </c>
      <c r="G73" s="56">
        <v>10.6791662229235</v>
      </c>
      <c r="H73" s="56">
        <v>13.0723102192326</v>
      </c>
      <c r="I73" s="56">
        <v>11.0875958999932</v>
      </c>
      <c r="J73" s="56">
        <v>9.9694120539748194</v>
      </c>
      <c r="K73" s="85">
        <v>9.8443064997263008</v>
      </c>
      <c r="L73" s="94">
        <f t="shared" si="3"/>
        <v>12.967463439715189</v>
      </c>
      <c r="M73" s="84">
        <v>995.226253416443</v>
      </c>
      <c r="N73" s="56">
        <v>1060.3112703249799</v>
      </c>
      <c r="O73" s="56">
        <v>1048.8105206764701</v>
      </c>
      <c r="P73" s="56">
        <v>1028.7685736708399</v>
      </c>
      <c r="Q73" s="56">
        <v>992.31072959491701</v>
      </c>
      <c r="R73" s="56">
        <v>1046.5688464156799</v>
      </c>
      <c r="S73" s="56">
        <v>1056.31495037436</v>
      </c>
      <c r="T73" s="56">
        <v>1053.3692786645099</v>
      </c>
      <c r="U73" s="56">
        <v>1006.03385471612</v>
      </c>
      <c r="V73" s="56">
        <v>1042.25449056044</v>
      </c>
      <c r="W73" s="94">
        <f t="shared" si="4"/>
        <v>1032.996876841476</v>
      </c>
    </row>
    <row r="74" spans="1:23" x14ac:dyDescent="0.3">
      <c r="A74" s="82">
        <v>0.71717171717171702</v>
      </c>
      <c r="B74" s="84">
        <v>10.9128815748023</v>
      </c>
      <c r="C74" s="56">
        <v>14.3996458360761</v>
      </c>
      <c r="D74" s="56">
        <v>23.335719690272299</v>
      </c>
      <c r="E74" s="56">
        <v>10.5702104923195</v>
      </c>
      <c r="F74" s="56">
        <v>10.4555705590434</v>
      </c>
      <c r="G74" s="56">
        <v>10.6138308428319</v>
      </c>
      <c r="H74" s="56">
        <v>10.738617058112601</v>
      </c>
      <c r="I74" s="56">
        <v>12.225314147754601</v>
      </c>
      <c r="J74" s="56">
        <v>10.1225297941858</v>
      </c>
      <c r="K74" s="85">
        <v>13.612434024631099</v>
      </c>
      <c r="L74" s="94">
        <f t="shared" si="3"/>
        <v>12.698675402002959</v>
      </c>
      <c r="M74" s="84">
        <v>996.94838957585205</v>
      </c>
      <c r="N74" s="56">
        <v>1038.4488505956999</v>
      </c>
      <c r="O74" s="56">
        <v>1050.77703376767</v>
      </c>
      <c r="P74" s="56">
        <v>1037.7965553281099</v>
      </c>
      <c r="Q74" s="56">
        <v>993.64355146963896</v>
      </c>
      <c r="R74" s="56">
        <v>1047.46228426639</v>
      </c>
      <c r="S74" s="56">
        <v>1053.9230515199099</v>
      </c>
      <c r="T74" s="56">
        <v>1053.73985634523</v>
      </c>
      <c r="U74" s="56">
        <v>1000.32438384077</v>
      </c>
      <c r="V74" s="56">
        <v>1051.4752329349301</v>
      </c>
      <c r="W74" s="94">
        <f t="shared" si="4"/>
        <v>1032.4539189644202</v>
      </c>
    </row>
    <row r="75" spans="1:23" x14ac:dyDescent="0.3">
      <c r="A75" s="82">
        <v>0.72727272727272696</v>
      </c>
      <c r="B75" s="84">
        <v>11.1745995689837</v>
      </c>
      <c r="C75" s="56">
        <v>17.428647159101299</v>
      </c>
      <c r="D75" s="56">
        <v>7.8750989539518903</v>
      </c>
      <c r="E75" s="56">
        <v>11.7255201532141</v>
      </c>
      <c r="F75" s="56">
        <v>7.5494804658352397</v>
      </c>
      <c r="G75" s="56">
        <v>12.6172944246839</v>
      </c>
      <c r="H75" s="56">
        <v>10.0295032025361</v>
      </c>
      <c r="I75" s="56">
        <v>10.146318561271601</v>
      </c>
      <c r="J75" s="56">
        <v>9.7859559457739902</v>
      </c>
      <c r="K75" s="85">
        <v>9.7839810486380294</v>
      </c>
      <c r="L75" s="94">
        <f t="shared" si="3"/>
        <v>10.811639948398986</v>
      </c>
      <c r="M75" s="84">
        <v>993.96510718245599</v>
      </c>
      <c r="N75" s="56">
        <v>996.64635654126801</v>
      </c>
      <c r="O75" s="56">
        <v>1029.99050907114</v>
      </c>
      <c r="P75" s="56">
        <v>1045.87263063365</v>
      </c>
      <c r="Q75" s="56">
        <v>997.42646322482403</v>
      </c>
      <c r="R75" s="56">
        <v>1028.59516155856</v>
      </c>
      <c r="S75" s="56">
        <v>1051.74339268321</v>
      </c>
      <c r="T75" s="56">
        <v>1049.2888336644601</v>
      </c>
      <c r="U75" s="56">
        <v>991.10035841217405</v>
      </c>
      <c r="V75" s="56">
        <v>1048.9801566732799</v>
      </c>
      <c r="W75" s="94">
        <f t="shared" si="4"/>
        <v>1023.3608969645022</v>
      </c>
    </row>
    <row r="76" spans="1:23" x14ac:dyDescent="0.3">
      <c r="A76" s="82">
        <v>0.73737373737373701</v>
      </c>
      <c r="B76" s="84">
        <v>10.921867673752301</v>
      </c>
      <c r="C76" s="56">
        <v>13.368923594470401</v>
      </c>
      <c r="D76" s="56">
        <v>17.327599978288902</v>
      </c>
      <c r="E76" s="56">
        <v>10.010489401724801</v>
      </c>
      <c r="F76" s="56">
        <v>10.3987505058419</v>
      </c>
      <c r="G76" s="56">
        <v>25.9345909481316</v>
      </c>
      <c r="H76" s="56">
        <v>9.6016180013154493</v>
      </c>
      <c r="I76" s="56">
        <v>9.2544485052356897</v>
      </c>
      <c r="J76" s="56">
        <v>30.9914473555684</v>
      </c>
      <c r="K76" s="85">
        <v>11.389231728143001</v>
      </c>
      <c r="L76" s="94">
        <f t="shared" si="3"/>
        <v>14.919896769247242</v>
      </c>
      <c r="M76" s="84">
        <v>993.46364147602196</v>
      </c>
      <c r="N76" s="56">
        <v>983.94807085766899</v>
      </c>
      <c r="O76" s="56">
        <v>1026.3426929910399</v>
      </c>
      <c r="P76" s="56">
        <v>1048.70167303995</v>
      </c>
      <c r="Q76" s="56">
        <v>1004.39122920907</v>
      </c>
      <c r="R76" s="56">
        <v>1039.1366448659401</v>
      </c>
      <c r="S76" s="56">
        <v>1049.08020526263</v>
      </c>
      <c r="T76" s="56">
        <v>1046.1903237701499</v>
      </c>
      <c r="U76" s="56">
        <v>1020.53240111575</v>
      </c>
      <c r="V76" s="56">
        <v>1044.38069826674</v>
      </c>
      <c r="W76" s="94">
        <f t="shared" si="4"/>
        <v>1025.616758085496</v>
      </c>
    </row>
    <row r="77" spans="1:23" x14ac:dyDescent="0.3">
      <c r="A77" s="82">
        <v>0.74747474747474796</v>
      </c>
      <c r="B77" s="84">
        <v>7.63299986017112</v>
      </c>
      <c r="C77" s="56">
        <v>22.1427898508867</v>
      </c>
      <c r="D77" s="56">
        <v>5.6859755433993602</v>
      </c>
      <c r="E77" s="56">
        <v>8.7603260411847703</v>
      </c>
      <c r="F77" s="56">
        <v>9.3149522563250997</v>
      </c>
      <c r="G77" s="56">
        <v>13.699767286260601</v>
      </c>
      <c r="H77" s="56">
        <v>10.119573181004901</v>
      </c>
      <c r="I77" s="56">
        <v>8.7305880259500803</v>
      </c>
      <c r="J77" s="56">
        <v>45.385427986083997</v>
      </c>
      <c r="K77" s="85">
        <v>11.2136616862265</v>
      </c>
      <c r="L77" s="94">
        <f t="shared" si="3"/>
        <v>14.268606171749308</v>
      </c>
      <c r="M77" s="84">
        <v>995.16305679347602</v>
      </c>
      <c r="N77" s="56">
        <v>1005.30933036738</v>
      </c>
      <c r="O77" s="56">
        <v>1012.63015184994</v>
      </c>
      <c r="P77" s="56">
        <v>1053.15357464562</v>
      </c>
      <c r="Q77" s="56">
        <v>1003.75512013818</v>
      </c>
      <c r="R77" s="56">
        <v>1038.83095849695</v>
      </c>
      <c r="S77" s="56">
        <v>1046.75245332435</v>
      </c>
      <c r="T77" s="56">
        <v>1043.13720038419</v>
      </c>
      <c r="U77" s="56">
        <v>1009.62503016268</v>
      </c>
      <c r="V77" s="56">
        <v>1036.2282743860801</v>
      </c>
      <c r="W77" s="94">
        <f t="shared" si="4"/>
        <v>1024.4585150548846</v>
      </c>
    </row>
    <row r="78" spans="1:23" x14ac:dyDescent="0.3">
      <c r="A78" s="82">
        <v>0.75757575757575801</v>
      </c>
      <c r="B78" s="84">
        <v>5.9927691102460203</v>
      </c>
      <c r="C78" s="56">
        <v>25.594590115042799</v>
      </c>
      <c r="D78" s="56">
        <v>8.512252362241</v>
      </c>
      <c r="E78" s="56">
        <v>11.284969662494101</v>
      </c>
      <c r="F78" s="56">
        <v>7.2655849606418501</v>
      </c>
      <c r="G78" s="56">
        <v>5.6138912803410204</v>
      </c>
      <c r="H78" s="56">
        <v>10.318569314670301</v>
      </c>
      <c r="I78" s="56">
        <v>9.1154358845302408</v>
      </c>
      <c r="J78" s="56">
        <v>32.456006787050498</v>
      </c>
      <c r="K78" s="85">
        <v>9.78984465255642</v>
      </c>
      <c r="L78" s="94">
        <f t="shared" si="3"/>
        <v>12.594391412981427</v>
      </c>
      <c r="M78" s="84">
        <v>992.37957262393195</v>
      </c>
      <c r="N78" s="56">
        <v>1015.18812113377</v>
      </c>
      <c r="O78" s="56">
        <v>1009.60783752805</v>
      </c>
      <c r="P78" s="56">
        <v>1054.3574367552601</v>
      </c>
      <c r="Q78" s="56">
        <v>1003.46974137466</v>
      </c>
      <c r="R78" s="56">
        <v>1007.59718487578</v>
      </c>
      <c r="S78" s="56">
        <v>1041.98597012559</v>
      </c>
      <c r="T78" s="56">
        <v>1037.77710056916</v>
      </c>
      <c r="U78" s="56">
        <v>1030.9460316392599</v>
      </c>
      <c r="V78" s="56">
        <v>1025.0496446889899</v>
      </c>
      <c r="W78" s="94">
        <f t="shared" si="4"/>
        <v>1021.8358641314453</v>
      </c>
    </row>
    <row r="79" spans="1:23" x14ac:dyDescent="0.3">
      <c r="A79" s="82">
        <v>0.76767676767676796</v>
      </c>
      <c r="B79" s="84">
        <v>6.1351691069071599</v>
      </c>
      <c r="C79" s="56">
        <v>15.240057122925</v>
      </c>
      <c r="D79" s="56">
        <v>10.668621050073501</v>
      </c>
      <c r="E79" s="56">
        <v>12.8412670493431</v>
      </c>
      <c r="F79" s="56">
        <v>10.4879321828789</v>
      </c>
      <c r="G79" s="56">
        <v>8.9272115997828596</v>
      </c>
      <c r="H79" s="56">
        <v>10.2042795844031</v>
      </c>
      <c r="I79" s="56">
        <v>12.3350237500762</v>
      </c>
      <c r="J79" s="56">
        <v>5.9127417044332198</v>
      </c>
      <c r="K79" s="85">
        <v>8.0982669086121497</v>
      </c>
      <c r="L79" s="94">
        <f t="shared" si="3"/>
        <v>10.085057005943519</v>
      </c>
      <c r="M79" s="84">
        <v>996.50938347247495</v>
      </c>
      <c r="N79" s="56">
        <v>992.96538802683597</v>
      </c>
      <c r="O79" s="56">
        <v>1007.60437164214</v>
      </c>
      <c r="P79" s="56">
        <v>1050.6713326347699</v>
      </c>
      <c r="Q79" s="56">
        <v>1017.4337747869901</v>
      </c>
      <c r="R79" s="56">
        <v>1008.41689448177</v>
      </c>
      <c r="S79" s="56">
        <v>1041.9992219512101</v>
      </c>
      <c r="T79" s="56">
        <v>1013.05718712158</v>
      </c>
      <c r="U79" s="56">
        <v>1062.5807661481599</v>
      </c>
      <c r="V79" s="56">
        <v>1014.2709439525</v>
      </c>
      <c r="W79" s="94">
        <f t="shared" si="4"/>
        <v>1020.5509264218432</v>
      </c>
    </row>
    <row r="80" spans="1:23" x14ac:dyDescent="0.3">
      <c r="A80" s="82">
        <v>0.77777777777777801</v>
      </c>
      <c r="B80" s="84">
        <v>11.3356881643973</v>
      </c>
      <c r="C80" s="56">
        <v>10.422570360848001</v>
      </c>
      <c r="D80" s="56">
        <v>8.3045002139846904</v>
      </c>
      <c r="E80" s="56">
        <v>10.660194801213001</v>
      </c>
      <c r="F80" s="56">
        <v>11.641349216741499</v>
      </c>
      <c r="G80" s="56">
        <v>10.4376721298696</v>
      </c>
      <c r="H80" s="56">
        <v>9.9868656715713708</v>
      </c>
      <c r="I80" s="56">
        <v>9.60761171449996</v>
      </c>
      <c r="J80" s="56">
        <v>21.353362645634899</v>
      </c>
      <c r="K80" s="85">
        <v>8.24470346358898</v>
      </c>
      <c r="L80" s="94">
        <f t="shared" si="3"/>
        <v>11.19945183823493</v>
      </c>
      <c r="M80" s="84">
        <v>1002.00432411571</v>
      </c>
      <c r="N80" s="56">
        <v>1014.98681043481</v>
      </c>
      <c r="O80" s="56">
        <v>1005.23347845846</v>
      </c>
      <c r="P80" s="56">
        <v>1027.11416755338</v>
      </c>
      <c r="Q80" s="56">
        <v>1016.01232269756</v>
      </c>
      <c r="R80" s="56">
        <v>1024.60954928499</v>
      </c>
      <c r="S80" s="56">
        <v>1026.00037448285</v>
      </c>
      <c r="T80" s="56">
        <v>1027.5647749946399</v>
      </c>
      <c r="U80" s="56">
        <v>1046.7655138955599</v>
      </c>
      <c r="V80" s="56">
        <v>1009.51564981917</v>
      </c>
      <c r="W80" s="94">
        <f t="shared" si="4"/>
        <v>1019.9806965737131</v>
      </c>
    </row>
    <row r="81" spans="1:23" x14ac:dyDescent="0.3">
      <c r="A81" s="82">
        <v>0.78787878787878796</v>
      </c>
      <c r="B81" s="84">
        <v>7.2235710810401699</v>
      </c>
      <c r="C81" s="56">
        <v>21.460118667631399</v>
      </c>
      <c r="D81" s="56">
        <v>10.643969725688001</v>
      </c>
      <c r="E81" s="56">
        <v>11.708389009028799</v>
      </c>
      <c r="F81" s="56">
        <v>5.4237982821917603</v>
      </c>
      <c r="G81" s="56">
        <v>10.7291551425563</v>
      </c>
      <c r="H81" s="56">
        <v>8.5906918386201507</v>
      </c>
      <c r="I81" s="56">
        <v>13.419451228541201</v>
      </c>
      <c r="J81" s="56">
        <v>21.097576259595801</v>
      </c>
      <c r="K81" s="85">
        <v>8.9761141008249705</v>
      </c>
      <c r="L81" s="94">
        <f t="shared" si="3"/>
        <v>11.927283533571856</v>
      </c>
      <c r="M81" s="84">
        <v>995.85461098063195</v>
      </c>
      <c r="N81" s="56">
        <v>1038.7066361560301</v>
      </c>
      <c r="O81" s="56">
        <v>1008.98762478331</v>
      </c>
      <c r="P81" s="56">
        <v>1032.77332158023</v>
      </c>
      <c r="Q81" s="56">
        <v>998.46855290266797</v>
      </c>
      <c r="R81" s="56">
        <v>1015.82414829449</v>
      </c>
      <c r="S81" s="56">
        <v>1016.93730603187</v>
      </c>
      <c r="T81" s="56">
        <v>1037.28274171463</v>
      </c>
      <c r="U81" s="56">
        <v>1075.28488064714</v>
      </c>
      <c r="V81" s="56">
        <v>999.63351498666896</v>
      </c>
      <c r="W81" s="94">
        <f t="shared" si="4"/>
        <v>1021.9753338077669</v>
      </c>
    </row>
    <row r="82" spans="1:23" x14ac:dyDescent="0.3">
      <c r="A82" s="82">
        <v>0.79797979797979801</v>
      </c>
      <c r="B82" s="84">
        <v>3.2327823525092101</v>
      </c>
      <c r="C82" s="56">
        <v>24.2640240111811</v>
      </c>
      <c r="D82" s="56">
        <v>8.5146353422465104</v>
      </c>
      <c r="E82" s="56">
        <v>12.8664602796445</v>
      </c>
      <c r="F82" s="56">
        <v>3.6972903695525901</v>
      </c>
      <c r="G82" s="56">
        <v>8.0057034883551594</v>
      </c>
      <c r="H82" s="56">
        <v>10.0236089333861</v>
      </c>
      <c r="I82" s="56">
        <v>14.3287591479271</v>
      </c>
      <c r="J82" s="56">
        <v>16.061130816078499</v>
      </c>
      <c r="K82" s="85">
        <v>13.666172265476799</v>
      </c>
      <c r="L82" s="94">
        <f t="shared" si="3"/>
        <v>11.466056700635757</v>
      </c>
      <c r="M82" s="84">
        <v>990.54853763343306</v>
      </c>
      <c r="N82" s="56">
        <v>1045.50796196791</v>
      </c>
      <c r="O82" s="56">
        <v>1002.86479626201</v>
      </c>
      <c r="P82" s="56">
        <v>1031.4718618202201</v>
      </c>
      <c r="Q82" s="56">
        <v>998.64723713936303</v>
      </c>
      <c r="R82" s="56">
        <v>1010.57552131743</v>
      </c>
      <c r="S82" s="56">
        <v>1033.4461568281899</v>
      </c>
      <c r="T82" s="56">
        <v>1025.91029134884</v>
      </c>
      <c r="U82" s="56">
        <v>1084.0999487594499</v>
      </c>
      <c r="V82" s="56">
        <v>984.48710031344694</v>
      </c>
      <c r="W82" s="94">
        <f t="shared" si="4"/>
        <v>1020.7559413390293</v>
      </c>
    </row>
    <row r="83" spans="1:23" x14ac:dyDescent="0.3">
      <c r="A83" s="82">
        <v>0.80808080808080796</v>
      </c>
      <c r="B83" s="84">
        <v>7.1079809089391404</v>
      </c>
      <c r="C83" s="56">
        <v>16.791136103623099</v>
      </c>
      <c r="D83" s="56">
        <v>11.8469063875822</v>
      </c>
      <c r="E83" s="56">
        <v>10.145575690346501</v>
      </c>
      <c r="F83" s="56">
        <v>9.6927693193155804</v>
      </c>
      <c r="G83" s="56">
        <v>19.570421352331</v>
      </c>
      <c r="H83" s="56">
        <v>9.2012678956739702</v>
      </c>
      <c r="I83" s="56">
        <v>6.1607096487997097</v>
      </c>
      <c r="J83" s="56">
        <v>14.846673513002701</v>
      </c>
      <c r="K83" s="85">
        <v>13.3899786513101</v>
      </c>
      <c r="L83" s="94">
        <f t="shared" si="3"/>
        <v>11.8753419470924</v>
      </c>
      <c r="M83" s="84">
        <v>1000.0792659019299</v>
      </c>
      <c r="N83" s="56">
        <v>1074.5876468092499</v>
      </c>
      <c r="O83" s="56">
        <v>1012.47221874945</v>
      </c>
      <c r="P83" s="56">
        <v>1006.89492040247</v>
      </c>
      <c r="Q83" s="56">
        <v>1017.29162049971</v>
      </c>
      <c r="R83" s="56">
        <v>978.67955447198096</v>
      </c>
      <c r="S83" s="56">
        <v>1021.95217289014</v>
      </c>
      <c r="T83" s="56">
        <v>994.77861732221197</v>
      </c>
      <c r="U83" s="56">
        <v>1086.01469757261</v>
      </c>
      <c r="V83" s="56">
        <v>1004.29251479018</v>
      </c>
      <c r="W83" s="94">
        <f t="shared" si="4"/>
        <v>1019.7043229409934</v>
      </c>
    </row>
    <row r="84" spans="1:23" x14ac:dyDescent="0.3">
      <c r="A84" s="82">
        <v>0.81818181818181801</v>
      </c>
      <c r="B84" s="84">
        <v>9.2833747488018297</v>
      </c>
      <c r="C84" s="56">
        <v>8.9945492455530403</v>
      </c>
      <c r="D84" s="56">
        <v>6.6268426133147598</v>
      </c>
      <c r="E84" s="56">
        <v>7.4331358572315098</v>
      </c>
      <c r="F84" s="56">
        <v>11.4920184933358</v>
      </c>
      <c r="G84" s="56">
        <v>7.0195862355562797</v>
      </c>
      <c r="H84" s="56">
        <v>4.4303237798459403</v>
      </c>
      <c r="I84" s="56">
        <v>10.033205266011899</v>
      </c>
      <c r="J84" s="56">
        <v>8.9004950600909396</v>
      </c>
      <c r="K84" s="85">
        <v>11.730931851051199</v>
      </c>
      <c r="L84" s="94">
        <f t="shared" si="3"/>
        <v>8.5944463150793204</v>
      </c>
      <c r="M84" s="84">
        <v>1006.46170108417</v>
      </c>
      <c r="N84" s="56">
        <v>1055.9926488491401</v>
      </c>
      <c r="O84" s="56">
        <v>1001.44845282892</v>
      </c>
      <c r="P84" s="56">
        <v>1001.75714141117</v>
      </c>
      <c r="Q84" s="56">
        <v>1021.1929927623401</v>
      </c>
      <c r="R84" s="56">
        <v>980.73512466659702</v>
      </c>
      <c r="S84" s="56">
        <v>1000.77859214592</v>
      </c>
      <c r="T84" s="56">
        <v>999.13778645781804</v>
      </c>
      <c r="U84" s="56">
        <v>1072.25256013171</v>
      </c>
      <c r="V84" s="56">
        <v>1007.26388609833</v>
      </c>
      <c r="W84" s="94">
        <f t="shared" si="4"/>
        <v>1014.7020886436114</v>
      </c>
    </row>
    <row r="85" spans="1:23" x14ac:dyDescent="0.3">
      <c r="A85" s="82">
        <v>0.82828282828282795</v>
      </c>
      <c r="B85" s="84">
        <v>11.115778039587701</v>
      </c>
      <c r="C85" s="56">
        <v>9.8172708262281603</v>
      </c>
      <c r="D85" s="56">
        <v>2.2713900105147502</v>
      </c>
      <c r="E85" s="56">
        <v>12.2741081919999</v>
      </c>
      <c r="F85" s="56">
        <v>12.2850646031682</v>
      </c>
      <c r="G85" s="56">
        <v>15.8917048974021</v>
      </c>
      <c r="H85" s="56">
        <v>7.1339073694533397</v>
      </c>
      <c r="I85" s="56">
        <v>10.005870088859499</v>
      </c>
      <c r="J85" s="56">
        <v>10.821220686992501</v>
      </c>
      <c r="K85" s="85">
        <v>6.8033241683793202</v>
      </c>
      <c r="L85" s="94">
        <f t="shared" si="3"/>
        <v>9.8419638882585474</v>
      </c>
      <c r="M85" s="84">
        <v>1006.61820881625</v>
      </c>
      <c r="N85" s="56">
        <v>1052.9722294122901</v>
      </c>
      <c r="O85" s="56">
        <v>989.70200512608506</v>
      </c>
      <c r="P85" s="56">
        <v>1031.61605513565</v>
      </c>
      <c r="Q85" s="56">
        <v>1018.07648908978</v>
      </c>
      <c r="R85" s="56">
        <v>1006.8999062857901</v>
      </c>
      <c r="S85" s="56">
        <v>1001.51231748383</v>
      </c>
      <c r="T85" s="56">
        <v>1021.55516786825</v>
      </c>
      <c r="U85" s="56">
        <v>1062.69641311911</v>
      </c>
      <c r="V85" s="56">
        <v>998.40755349431504</v>
      </c>
      <c r="W85" s="94">
        <f t="shared" si="4"/>
        <v>1019.005634583135</v>
      </c>
    </row>
    <row r="86" spans="1:23" x14ac:dyDescent="0.3">
      <c r="A86" s="82">
        <v>0.83838383838383801</v>
      </c>
      <c r="B86" s="84">
        <v>10.647366130933801</v>
      </c>
      <c r="C86" s="56">
        <v>11.117140432960401</v>
      </c>
      <c r="D86" s="56">
        <v>5.3882990227908598</v>
      </c>
      <c r="E86" s="56">
        <v>9.8553530105779696</v>
      </c>
      <c r="F86" s="56">
        <v>9.6383982485786994</v>
      </c>
      <c r="G86" s="56">
        <v>43.912911815799497</v>
      </c>
      <c r="H86" s="56">
        <v>13.1834193272663</v>
      </c>
      <c r="I86" s="56">
        <v>7.6170607129935499</v>
      </c>
      <c r="J86" s="56">
        <v>8.6885703722164394</v>
      </c>
      <c r="K86" s="85">
        <v>2.1153727532677302</v>
      </c>
      <c r="L86" s="94">
        <f t="shared" si="3"/>
        <v>12.216389182738528</v>
      </c>
      <c r="M86" s="84">
        <v>1003.13920972117</v>
      </c>
      <c r="N86" s="56">
        <v>1049.47684232287</v>
      </c>
      <c r="O86" s="56">
        <v>988.24172739747701</v>
      </c>
      <c r="P86" s="56">
        <v>1025.56139745723</v>
      </c>
      <c r="Q86" s="56">
        <v>1013.26969150984</v>
      </c>
      <c r="R86" s="56">
        <v>1019.06159129627</v>
      </c>
      <c r="S86" s="56">
        <v>1028.3531911003399</v>
      </c>
      <c r="T86" s="56">
        <v>1013.06569753473</v>
      </c>
      <c r="U86" s="56">
        <v>1050.9574874887301</v>
      </c>
      <c r="V86" s="56">
        <v>991.42590492222905</v>
      </c>
      <c r="W86" s="94">
        <f t="shared" si="4"/>
        <v>1018.2552740750886</v>
      </c>
    </row>
    <row r="87" spans="1:23" x14ac:dyDescent="0.3">
      <c r="A87" s="82">
        <v>0.84848484848484895</v>
      </c>
      <c r="B87" s="84">
        <v>11.7529483049766</v>
      </c>
      <c r="C87" s="56">
        <v>7.8550975637382399</v>
      </c>
      <c r="D87" s="56">
        <v>10.8011829936877</v>
      </c>
      <c r="E87" s="56">
        <v>9.9895204846733705</v>
      </c>
      <c r="F87" s="56">
        <v>8.8252874391177691</v>
      </c>
      <c r="G87" s="56">
        <v>20.9586991788555</v>
      </c>
      <c r="H87" s="56">
        <v>10.7670085891124</v>
      </c>
      <c r="I87" s="56">
        <v>8.1275784944098195</v>
      </c>
      <c r="J87" s="56">
        <v>8.7920321812446094</v>
      </c>
      <c r="K87" s="85">
        <v>9.9431165465073992</v>
      </c>
      <c r="L87" s="94">
        <f t="shared" si="3"/>
        <v>10.781247177632341</v>
      </c>
      <c r="M87" s="84">
        <v>997.91174976972104</v>
      </c>
      <c r="N87" s="56">
        <v>1039.4925444559501</v>
      </c>
      <c r="O87" s="56">
        <v>989.95024308168604</v>
      </c>
      <c r="P87" s="56">
        <v>1011.99938604708</v>
      </c>
      <c r="Q87" s="56">
        <v>1006.3724906006699</v>
      </c>
      <c r="R87" s="56">
        <v>1015.0105615733</v>
      </c>
      <c r="S87" s="56">
        <v>1021.85741279352</v>
      </c>
      <c r="T87" s="56">
        <v>1004.75899157024</v>
      </c>
      <c r="U87" s="56">
        <v>1039.5200265015001</v>
      </c>
      <c r="V87" s="56">
        <v>1001.0644530004899</v>
      </c>
      <c r="W87" s="94">
        <f t="shared" si="4"/>
        <v>1012.7937859394158</v>
      </c>
    </row>
    <row r="88" spans="1:23" x14ac:dyDescent="0.3">
      <c r="A88" s="82">
        <v>0.85858585858585901</v>
      </c>
      <c r="B88" s="84">
        <v>6.7917111078489301</v>
      </c>
      <c r="C88" s="56">
        <v>10.240527365508401</v>
      </c>
      <c r="D88" s="56">
        <v>11.858042939829801</v>
      </c>
      <c r="E88" s="56">
        <v>11.6113638002131</v>
      </c>
      <c r="F88" s="56">
        <v>12.322746737946</v>
      </c>
      <c r="G88" s="56">
        <v>25.233773284918001</v>
      </c>
      <c r="H88" s="56">
        <v>10.875318980436701</v>
      </c>
      <c r="I88" s="56">
        <v>7.9498305083004999</v>
      </c>
      <c r="J88" s="56">
        <v>8.6628020980133602</v>
      </c>
      <c r="K88" s="85">
        <v>10.565493658515001</v>
      </c>
      <c r="L88" s="94">
        <f t="shared" si="3"/>
        <v>11.611161048152978</v>
      </c>
      <c r="M88" s="84">
        <v>993.498284434266</v>
      </c>
      <c r="N88" s="56">
        <v>1034.5421417479899</v>
      </c>
      <c r="O88" s="56">
        <v>985.622423275448</v>
      </c>
      <c r="P88" s="56">
        <v>1004.07561126572</v>
      </c>
      <c r="Q88" s="56">
        <v>1008.18653694538</v>
      </c>
      <c r="R88" s="56">
        <v>1035.86395574025</v>
      </c>
      <c r="S88" s="56">
        <v>1016.10548559028</v>
      </c>
      <c r="T88" s="56">
        <v>996.26852832170903</v>
      </c>
      <c r="U88" s="56">
        <v>1033.5803400310999</v>
      </c>
      <c r="V88" s="56">
        <v>1000.68896992527</v>
      </c>
      <c r="W88" s="94">
        <f t="shared" si="4"/>
        <v>1010.8432277277414</v>
      </c>
    </row>
    <row r="89" spans="1:23" x14ac:dyDescent="0.3">
      <c r="A89" s="82">
        <v>0.86868686868686895</v>
      </c>
      <c r="B89" s="84">
        <v>15.222191839829399</v>
      </c>
      <c r="C89" s="56">
        <v>10.395352463366301</v>
      </c>
      <c r="D89" s="56">
        <v>10.235796896451999</v>
      </c>
      <c r="E89" s="56">
        <v>9.6209464236310893</v>
      </c>
      <c r="F89" s="56">
        <v>15.419299930546201</v>
      </c>
      <c r="G89" s="56">
        <v>13.4217303936048</v>
      </c>
      <c r="H89" s="56">
        <v>10.2742729131784</v>
      </c>
      <c r="I89" s="56">
        <v>7.0148829864197397</v>
      </c>
      <c r="J89" s="56">
        <v>10.191895723039501</v>
      </c>
      <c r="K89" s="85">
        <v>11.315477139272501</v>
      </c>
      <c r="L89" s="94">
        <f t="shared" si="3"/>
        <v>11.311184670933992</v>
      </c>
      <c r="M89" s="84">
        <v>995.62389021592901</v>
      </c>
      <c r="N89" s="56">
        <v>1028.9091855082399</v>
      </c>
      <c r="O89" s="56">
        <v>992.25074395417096</v>
      </c>
      <c r="P89" s="56">
        <v>996.26556668733099</v>
      </c>
      <c r="Q89" s="56">
        <v>994.07545653919897</v>
      </c>
      <c r="R89" s="56">
        <v>1056.48384836182</v>
      </c>
      <c r="S89" s="56">
        <v>1003.71168944428</v>
      </c>
      <c r="T89" s="56">
        <v>993.13867169467403</v>
      </c>
      <c r="U89" s="56">
        <v>1038.00975804891</v>
      </c>
      <c r="V89" s="56">
        <v>1000.48068938424</v>
      </c>
      <c r="W89" s="94">
        <f t="shared" si="4"/>
        <v>1009.8949499838793</v>
      </c>
    </row>
    <row r="90" spans="1:23" x14ac:dyDescent="0.3">
      <c r="A90" s="82">
        <v>0.87878787878787901</v>
      </c>
      <c r="B90" s="84">
        <v>29.272935563104099</v>
      </c>
      <c r="C90" s="56">
        <v>11.675911736749701</v>
      </c>
      <c r="D90" s="56">
        <v>10.0190381707394</v>
      </c>
      <c r="E90" s="56">
        <v>11.598659512540801</v>
      </c>
      <c r="F90" s="56">
        <v>32.871002289902002</v>
      </c>
      <c r="G90" s="56">
        <v>8.2774845667826291</v>
      </c>
      <c r="H90" s="56">
        <v>10.4010150200445</v>
      </c>
      <c r="I90" s="56">
        <v>13.1993289806717</v>
      </c>
      <c r="J90" s="56">
        <v>9.7554990462160003</v>
      </c>
      <c r="K90" s="85">
        <v>9.7065821320150896</v>
      </c>
      <c r="L90" s="94">
        <f t="shared" si="3"/>
        <v>14.677745701876589</v>
      </c>
      <c r="M90" s="84">
        <v>1025.29687756512</v>
      </c>
      <c r="N90" s="56">
        <v>1015.01378670368</v>
      </c>
      <c r="O90" s="56">
        <v>990.50707742301199</v>
      </c>
      <c r="P90" s="56">
        <v>995.98396831688399</v>
      </c>
      <c r="Q90" s="56">
        <v>1016.62543694676</v>
      </c>
      <c r="R90" s="56">
        <v>1064.06756463853</v>
      </c>
      <c r="S90" s="56">
        <v>1000.75484605395</v>
      </c>
      <c r="T90" s="56">
        <v>991.08107396149103</v>
      </c>
      <c r="U90" s="56">
        <v>1044.14567008003</v>
      </c>
      <c r="V90" s="56">
        <v>998.30529134793301</v>
      </c>
      <c r="W90" s="94">
        <f t="shared" si="4"/>
        <v>1014.1781593037391</v>
      </c>
    </row>
    <row r="91" spans="1:23" x14ac:dyDescent="0.3">
      <c r="A91" s="82">
        <v>0.88888888888888895</v>
      </c>
      <c r="B91" s="84">
        <v>43.472274306408202</v>
      </c>
      <c r="C91" s="56">
        <v>8.1727444649319807</v>
      </c>
      <c r="D91" s="56">
        <v>22.201595046763401</v>
      </c>
      <c r="E91" s="56">
        <v>5.0122584785212299</v>
      </c>
      <c r="F91" s="56">
        <v>30.432777459251</v>
      </c>
      <c r="G91" s="56">
        <v>11.5370484160684</v>
      </c>
      <c r="H91" s="56">
        <v>12.526691386398101</v>
      </c>
      <c r="I91" s="56">
        <v>10.0357661869526</v>
      </c>
      <c r="J91" s="56">
        <v>10.728509940560199</v>
      </c>
      <c r="K91" s="85">
        <v>11.957248033019299</v>
      </c>
      <c r="L91" s="94">
        <f t="shared" si="3"/>
        <v>16.607691371887444</v>
      </c>
      <c r="M91" s="84">
        <v>1001.66509796768</v>
      </c>
      <c r="N91" s="56">
        <v>999.84732478215903</v>
      </c>
      <c r="O91" s="56">
        <v>1001.51818352104</v>
      </c>
      <c r="P91" s="56">
        <v>983.10661093688805</v>
      </c>
      <c r="Q91" s="56">
        <v>1015.41227649933</v>
      </c>
      <c r="R91" s="56">
        <v>1057.6260617283799</v>
      </c>
      <c r="S91" s="56">
        <v>994.00397642926396</v>
      </c>
      <c r="T91" s="56">
        <v>987.00520277777196</v>
      </c>
      <c r="U91" s="56">
        <v>1051.06845596676</v>
      </c>
      <c r="V91" s="56">
        <v>999.63340154208595</v>
      </c>
      <c r="W91" s="94">
        <f t="shared" si="4"/>
        <v>1009.0886592151359</v>
      </c>
    </row>
    <row r="92" spans="1:23" x14ac:dyDescent="0.3">
      <c r="A92" s="82">
        <v>0.89898989898989901</v>
      </c>
      <c r="B92" s="84">
        <v>31.683060093591202</v>
      </c>
      <c r="C92" s="56">
        <v>11.1652262355723</v>
      </c>
      <c r="D92" s="56">
        <v>49.811198253541299</v>
      </c>
      <c r="E92" s="56">
        <v>25.203076082636102</v>
      </c>
      <c r="F92" s="56">
        <v>13.2472955758646</v>
      </c>
      <c r="G92" s="56">
        <v>8.7373972310727606</v>
      </c>
      <c r="H92" s="56">
        <v>19.056795277641701</v>
      </c>
      <c r="I92" s="56">
        <v>21.221206171088902</v>
      </c>
      <c r="J92" s="56">
        <v>10.6519192615444</v>
      </c>
      <c r="K92" s="85">
        <v>8.4148949119418202</v>
      </c>
      <c r="L92" s="94">
        <f t="shared" si="3"/>
        <v>19.919206909449507</v>
      </c>
      <c r="M92" s="84">
        <v>986.46508354753405</v>
      </c>
      <c r="N92" s="56">
        <v>1004.1810239113</v>
      </c>
      <c r="O92" s="56">
        <v>999.10553105069596</v>
      </c>
      <c r="P92" s="56">
        <v>1013.91288889007</v>
      </c>
      <c r="Q92" s="56">
        <v>1008.1178499745999</v>
      </c>
      <c r="R92" s="56">
        <v>1054.85891905126</v>
      </c>
      <c r="S92" s="56">
        <v>989.62222679943204</v>
      </c>
      <c r="T92" s="56">
        <v>988.17778172154306</v>
      </c>
      <c r="U92" s="56">
        <v>1050.6862079710199</v>
      </c>
      <c r="V92" s="56">
        <v>992.69856872292496</v>
      </c>
      <c r="W92" s="94">
        <f t="shared" si="4"/>
        <v>1008.782608164038</v>
      </c>
    </row>
    <row r="93" spans="1:23" x14ac:dyDescent="0.3">
      <c r="A93" s="82">
        <v>0.90909090909090895</v>
      </c>
      <c r="B93" s="84">
        <v>9.4197525351011997</v>
      </c>
      <c r="C93" s="56">
        <v>7.2549672353613701</v>
      </c>
      <c r="D93" s="56">
        <v>38.260770945152402</v>
      </c>
      <c r="E93" s="56">
        <v>52.557223918014103</v>
      </c>
      <c r="F93" s="56">
        <v>20.567885644699299</v>
      </c>
      <c r="G93" s="56">
        <v>11.184402588843501</v>
      </c>
      <c r="H93" s="56">
        <v>31.8739709947248</v>
      </c>
      <c r="I93" s="56">
        <v>48.080985986905702</v>
      </c>
      <c r="J93" s="56">
        <v>9.3189145506593594</v>
      </c>
      <c r="K93" s="85">
        <v>38.0155737354618</v>
      </c>
      <c r="L93" s="94">
        <f t="shared" si="3"/>
        <v>26.653444813492353</v>
      </c>
      <c r="M93" s="84">
        <v>1013.46193938027</v>
      </c>
      <c r="N93" s="56">
        <v>998.76051463648798</v>
      </c>
      <c r="O93" s="56">
        <v>998.44491082321701</v>
      </c>
      <c r="P93" s="56">
        <v>1032.13730097506</v>
      </c>
      <c r="Q93" s="56">
        <v>1019.99532359508</v>
      </c>
      <c r="R93" s="56">
        <v>1063.14539606825</v>
      </c>
      <c r="S93" s="56">
        <v>1026.4582491247099</v>
      </c>
      <c r="T93" s="56">
        <v>1001.63832143403</v>
      </c>
      <c r="U93" s="56">
        <v>1051.21744164253</v>
      </c>
      <c r="V93" s="56">
        <v>998.06837875578697</v>
      </c>
      <c r="W93" s="94">
        <f t="shared" si="4"/>
        <v>1020.3327776435423</v>
      </c>
    </row>
    <row r="94" spans="1:23" x14ac:dyDescent="0.3">
      <c r="A94" s="82">
        <v>0.919191919191919</v>
      </c>
      <c r="B94" s="84">
        <v>11.3127842032776</v>
      </c>
      <c r="C94" s="56">
        <v>8.1709008659853293</v>
      </c>
      <c r="D94" s="56">
        <v>25.978217194519299</v>
      </c>
      <c r="E94" s="56">
        <v>45.071910963816102</v>
      </c>
      <c r="F94" s="56">
        <v>9.4825184116348904</v>
      </c>
      <c r="G94" s="56">
        <v>18.6771748173195</v>
      </c>
      <c r="H94" s="56">
        <v>40.721552193130201</v>
      </c>
      <c r="I94" s="56">
        <v>34.867440659545402</v>
      </c>
      <c r="J94" s="56">
        <v>10.595067549482801</v>
      </c>
      <c r="K94" s="85">
        <v>36.497900593910998</v>
      </c>
      <c r="L94" s="94">
        <f t="shared" si="3"/>
        <v>24.13754674526221</v>
      </c>
      <c r="M94" s="84">
        <v>1031.0208417062399</v>
      </c>
      <c r="N94" s="56">
        <v>992.40665547023002</v>
      </c>
      <c r="O94" s="56">
        <v>1002.02678676614</v>
      </c>
      <c r="P94" s="56">
        <v>1000.36103511485</v>
      </c>
      <c r="Q94" s="56">
        <v>1024.42757590927</v>
      </c>
      <c r="R94" s="56">
        <v>1055.8465104413599</v>
      </c>
      <c r="S94" s="56">
        <v>1041.2064514967101</v>
      </c>
      <c r="T94" s="56">
        <v>998.81987420652501</v>
      </c>
      <c r="U94" s="56">
        <v>1043.38493354756</v>
      </c>
      <c r="V94" s="56">
        <v>1023.51315024083</v>
      </c>
      <c r="W94" s="94">
        <f t="shared" si="4"/>
        <v>1021.3013814899716</v>
      </c>
    </row>
    <row r="95" spans="1:23" x14ac:dyDescent="0.3">
      <c r="A95" s="82">
        <v>0.92929292929292895</v>
      </c>
      <c r="B95" s="84">
        <v>9.7338416299033792</v>
      </c>
      <c r="C95" s="56">
        <v>12.158090113895501</v>
      </c>
      <c r="D95" s="56">
        <v>18.863196573917001</v>
      </c>
      <c r="E95" s="56">
        <v>31.965758611473099</v>
      </c>
      <c r="F95" s="56">
        <v>7.5814272542272896</v>
      </c>
      <c r="G95" s="56">
        <v>13.761380877354201</v>
      </c>
      <c r="H95" s="56">
        <v>31.7446216099164</v>
      </c>
      <c r="I95" s="56">
        <v>13.6820793347287</v>
      </c>
      <c r="J95" s="56">
        <v>8.3890027567437198</v>
      </c>
      <c r="K95" s="85">
        <v>32.010269539108201</v>
      </c>
      <c r="L95" s="94">
        <f t="shared" si="3"/>
        <v>17.988966830126749</v>
      </c>
      <c r="M95" s="84">
        <v>1070.5101983193599</v>
      </c>
      <c r="N95" s="56">
        <v>988.81318937482797</v>
      </c>
      <c r="O95" s="56">
        <v>1015.4120271309</v>
      </c>
      <c r="P95" s="56">
        <v>1023.31327219565</v>
      </c>
      <c r="Q95" s="56">
        <v>1048.1442277619501</v>
      </c>
      <c r="R95" s="56">
        <v>1036.8366168873399</v>
      </c>
      <c r="S95" s="56">
        <v>993.77472334005597</v>
      </c>
      <c r="T95" s="56">
        <v>1001.46926062215</v>
      </c>
      <c r="U95" s="56">
        <v>1048.3964045468699</v>
      </c>
      <c r="V95" s="56">
        <v>987.634674570009</v>
      </c>
      <c r="W95" s="94">
        <f t="shared" si="4"/>
        <v>1021.4304594749112</v>
      </c>
    </row>
    <row r="96" spans="1:23" x14ac:dyDescent="0.3">
      <c r="A96" s="82">
        <v>0.939393939393939</v>
      </c>
      <c r="B96" s="84">
        <v>24.1632198382155</v>
      </c>
      <c r="C96" s="56">
        <v>10.6618341787559</v>
      </c>
      <c r="D96" s="56">
        <v>17.294927072804398</v>
      </c>
      <c r="E96" s="56">
        <v>12.6410442634056</v>
      </c>
      <c r="F96" s="56">
        <v>8.6794993425166407</v>
      </c>
      <c r="G96" s="56">
        <v>12.791592873065699</v>
      </c>
      <c r="H96" s="56">
        <v>26.672346558614599</v>
      </c>
      <c r="I96" s="56">
        <v>14.8230872466062</v>
      </c>
      <c r="J96" s="56">
        <v>17.287780445750801</v>
      </c>
      <c r="K96" s="85">
        <v>34.954172247389799</v>
      </c>
      <c r="L96" s="94">
        <f t="shared" si="3"/>
        <v>17.996950406712514</v>
      </c>
      <c r="M96" s="84">
        <v>1086.89783088584</v>
      </c>
      <c r="N96" s="56">
        <v>994.23069439713902</v>
      </c>
      <c r="O96" s="56">
        <v>1049.6576849502001</v>
      </c>
      <c r="P96" s="56">
        <v>1032.91993063622</v>
      </c>
      <c r="Q96" s="56">
        <v>1065.45493183135</v>
      </c>
      <c r="R96" s="56">
        <v>1026.0829545413701</v>
      </c>
      <c r="S96" s="56">
        <v>992.77933916237896</v>
      </c>
      <c r="T96" s="56">
        <v>1012.72179267299</v>
      </c>
      <c r="U96" s="56">
        <v>1018.6880213051101</v>
      </c>
      <c r="V96" s="56">
        <v>990.44656828250504</v>
      </c>
      <c r="W96" s="94">
        <f t="shared" si="4"/>
        <v>1026.9879748665103</v>
      </c>
    </row>
    <row r="97" spans="1:23" x14ac:dyDescent="0.3">
      <c r="A97" s="82">
        <v>0.94949494949494995</v>
      </c>
      <c r="B97" s="84">
        <v>21.785844998622899</v>
      </c>
      <c r="C97" s="56">
        <v>7.8728485854518002</v>
      </c>
      <c r="D97" s="56">
        <v>11.638124067603799</v>
      </c>
      <c r="E97" s="56">
        <v>27.341834247814401</v>
      </c>
      <c r="F97" s="56">
        <v>10.3448154072469</v>
      </c>
      <c r="G97" s="56">
        <v>19.0567544699439</v>
      </c>
      <c r="H97" s="56">
        <v>17.4869194323818</v>
      </c>
      <c r="I97" s="56">
        <v>12.192282784462799</v>
      </c>
      <c r="J97" s="56">
        <v>43.411300723876899</v>
      </c>
      <c r="K97" s="85">
        <v>16.8922063952621</v>
      </c>
      <c r="L97" s="94">
        <f t="shared" si="3"/>
        <v>18.802293111266728</v>
      </c>
      <c r="M97" s="84">
        <v>1101.02557327616</v>
      </c>
      <c r="N97" s="56">
        <v>992.06341675586998</v>
      </c>
      <c r="O97" s="56">
        <v>1080.1252619827601</v>
      </c>
      <c r="P97" s="56">
        <v>1068.90578680671</v>
      </c>
      <c r="Q97" s="56">
        <v>1073.2627498127499</v>
      </c>
      <c r="R97" s="56">
        <v>1014.2633650827501</v>
      </c>
      <c r="S97" s="56">
        <v>1033.12219954952</v>
      </c>
      <c r="T97" s="56">
        <v>1021.77312072888</v>
      </c>
      <c r="U97" s="56">
        <v>980.64614097662695</v>
      </c>
      <c r="V97" s="56">
        <v>982.89742778074503</v>
      </c>
      <c r="W97" s="94">
        <f t="shared" si="4"/>
        <v>1034.8085042752771</v>
      </c>
    </row>
    <row r="98" spans="1:23" x14ac:dyDescent="0.3">
      <c r="A98" s="82">
        <v>0.95959595959596</v>
      </c>
      <c r="B98" s="84">
        <v>17.4202721769474</v>
      </c>
      <c r="C98" s="56">
        <v>26.241197989985402</v>
      </c>
      <c r="D98" s="56">
        <v>13.8111431474388</v>
      </c>
      <c r="E98" s="56">
        <v>15.703418051546601</v>
      </c>
      <c r="F98" s="56">
        <v>11.911155658196799</v>
      </c>
      <c r="G98" s="56">
        <v>14.454288062940099</v>
      </c>
      <c r="H98" s="56">
        <v>11.0815252888549</v>
      </c>
      <c r="I98" s="56">
        <v>11.2032834204245</v>
      </c>
      <c r="J98" s="56">
        <v>37.142079542900703</v>
      </c>
      <c r="K98" s="85">
        <v>13.0688278302623</v>
      </c>
      <c r="L98" s="94">
        <f t="shared" si="3"/>
        <v>17.203719116949753</v>
      </c>
      <c r="M98" s="84">
        <v>1098.4504662895399</v>
      </c>
      <c r="N98" s="56">
        <v>1015.52354018451</v>
      </c>
      <c r="O98" s="56">
        <v>1135.8678439487401</v>
      </c>
      <c r="P98" s="56">
        <v>1111.1209629899599</v>
      </c>
      <c r="Q98" s="56">
        <v>1096.1060558955801</v>
      </c>
      <c r="R98" s="56">
        <v>1023.26708231828</v>
      </c>
      <c r="S98" s="56">
        <v>1021.69907249166</v>
      </c>
      <c r="T98" s="56">
        <v>1049.50763434333</v>
      </c>
      <c r="U98" s="56">
        <v>1054.1503521991699</v>
      </c>
      <c r="V98" s="56">
        <v>1010.8783727200901</v>
      </c>
      <c r="W98" s="94">
        <f t="shared" si="4"/>
        <v>1061.6571383380858</v>
      </c>
    </row>
    <row r="99" spans="1:23" x14ac:dyDescent="0.3">
      <c r="A99" s="82">
        <v>0.96969696969696995</v>
      </c>
      <c r="B99" s="84">
        <v>9.8230814477597406</v>
      </c>
      <c r="C99" s="56">
        <v>45.267011217868699</v>
      </c>
      <c r="D99" s="56">
        <v>12.2151109155469</v>
      </c>
      <c r="E99" s="56">
        <v>12.879152574040999</v>
      </c>
      <c r="F99" s="56">
        <v>9.8431992462070994</v>
      </c>
      <c r="G99" s="56">
        <v>11.405077536287999</v>
      </c>
      <c r="H99" s="56">
        <v>10.1145694235669</v>
      </c>
      <c r="I99" s="56">
        <v>15.7540780877278</v>
      </c>
      <c r="J99" s="56">
        <v>15.7926884832791</v>
      </c>
      <c r="K99" s="85">
        <v>0.72719430722214395</v>
      </c>
      <c r="L99" s="94">
        <f t="shared" ref="L99:L102" si="5">AVERAGE(B99:K99)</f>
        <v>14.382116323950736</v>
      </c>
      <c r="M99" s="84">
        <v>1084.57167394726</v>
      </c>
      <c r="N99" s="56">
        <v>1019.29393273705</v>
      </c>
      <c r="O99" s="56">
        <v>1160.7101507004199</v>
      </c>
      <c r="P99" s="56">
        <v>1141.2559991769101</v>
      </c>
      <c r="Q99" s="56">
        <v>1124.09934314668</v>
      </c>
      <c r="R99" s="56">
        <v>1031.1982166043199</v>
      </c>
      <c r="S99" s="56">
        <v>1037.04302537424</v>
      </c>
      <c r="T99" s="56">
        <v>1071.42707359061</v>
      </c>
      <c r="U99" s="56">
        <v>1013.16553919706</v>
      </c>
      <c r="V99" s="56">
        <v>1027.8600542950201</v>
      </c>
      <c r="W99" s="94">
        <f t="shared" si="4"/>
        <v>1071.0625008769571</v>
      </c>
    </row>
    <row r="100" spans="1:23" x14ac:dyDescent="0.3">
      <c r="A100" s="82">
        <v>0.97979797979798</v>
      </c>
      <c r="B100" s="84">
        <v>10.355952022838601</v>
      </c>
      <c r="C100" s="56">
        <v>14.723638938539001</v>
      </c>
      <c r="D100" s="56">
        <v>16.683495618300299</v>
      </c>
      <c r="E100" s="56">
        <v>17.151131562680401</v>
      </c>
      <c r="F100" s="56">
        <v>12.9562784097996</v>
      </c>
      <c r="G100" s="56">
        <v>12.985750618410901</v>
      </c>
      <c r="H100" s="56">
        <v>14.3528741057834</v>
      </c>
      <c r="I100" s="56">
        <v>9.7064837449012291</v>
      </c>
      <c r="J100" s="56">
        <v>16.621195283666701</v>
      </c>
      <c r="K100" s="85">
        <v>7.1264436517542498</v>
      </c>
      <c r="L100" s="94">
        <f t="shared" si="5"/>
        <v>13.266324395667439</v>
      </c>
      <c r="M100" s="84">
        <v>1056.74898003164</v>
      </c>
      <c r="N100" s="56">
        <v>1023.1832582053499</v>
      </c>
      <c r="O100" s="56">
        <v>1173.95194129331</v>
      </c>
      <c r="P100" s="56">
        <v>1159.0541062980999</v>
      </c>
      <c r="Q100" s="56">
        <v>1155.0444676239599</v>
      </c>
      <c r="R100" s="56">
        <v>1068.5015912628801</v>
      </c>
      <c r="S100" s="56">
        <v>1032.39396418613</v>
      </c>
      <c r="T100" s="56">
        <v>1095.71302547302</v>
      </c>
      <c r="U100" s="56">
        <v>1016.89395037884</v>
      </c>
      <c r="V100" s="56">
        <v>1031.6042732169401</v>
      </c>
      <c r="W100" s="94">
        <f t="shared" si="4"/>
        <v>1081.308955797017</v>
      </c>
    </row>
    <row r="101" spans="1:23" x14ac:dyDescent="0.3">
      <c r="A101" s="82">
        <v>0.98989898989898994</v>
      </c>
      <c r="B101" s="84">
        <v>5.2740578588930296</v>
      </c>
      <c r="C101" s="56">
        <v>5.6054907043123299</v>
      </c>
      <c r="D101" s="56">
        <v>11.709599675697101</v>
      </c>
      <c r="E101" s="56">
        <v>11.770660799956101</v>
      </c>
      <c r="F101" s="56">
        <v>15.8840819334984</v>
      </c>
      <c r="G101" s="56">
        <v>13.1263636950854</v>
      </c>
      <c r="H101" s="56">
        <v>18.319808399492398</v>
      </c>
      <c r="I101" s="56">
        <v>18.510001699119101</v>
      </c>
      <c r="J101" s="56">
        <v>11.1594321371556</v>
      </c>
      <c r="K101" s="85">
        <v>16.905983980822999</v>
      </c>
      <c r="L101" s="94">
        <f t="shared" si="5"/>
        <v>12.826548088403246</v>
      </c>
      <c r="M101" s="84">
        <v>1062.2063783219101</v>
      </c>
      <c r="N101" s="56">
        <v>1031.32196584384</v>
      </c>
      <c r="O101" s="56">
        <v>1163.9812676664001</v>
      </c>
      <c r="P101" s="56">
        <v>1166.75001138527</v>
      </c>
      <c r="Q101" s="56">
        <v>1174.3900918992999</v>
      </c>
      <c r="R101" s="56">
        <v>1086.35879800167</v>
      </c>
      <c r="S101" s="56">
        <v>1034.0035069016201</v>
      </c>
      <c r="T101" s="56">
        <v>1130.65046981878</v>
      </c>
      <c r="U101" s="56">
        <v>1046.47833789891</v>
      </c>
      <c r="V101" s="56">
        <v>1054.9471921539</v>
      </c>
      <c r="W101" s="94">
        <f t="shared" si="4"/>
        <v>1095.1088019891602</v>
      </c>
    </row>
    <row r="102" spans="1:23" ht="15" thickBot="1" x14ac:dyDescent="0.35">
      <c r="A102" s="83">
        <v>1</v>
      </c>
      <c r="B102" s="86">
        <v>5.2740578588930296</v>
      </c>
      <c r="C102" s="87">
        <v>5.6054907043123299</v>
      </c>
      <c r="D102" s="87">
        <v>11.709599675697101</v>
      </c>
      <c r="E102" s="87">
        <v>11.770660799956101</v>
      </c>
      <c r="F102" s="87">
        <v>15.8840819334984</v>
      </c>
      <c r="G102" s="87">
        <v>13.1263636950854</v>
      </c>
      <c r="H102" s="87">
        <v>18.319808399492398</v>
      </c>
      <c r="I102" s="87">
        <v>18.510001699119101</v>
      </c>
      <c r="J102" s="87">
        <v>11.1594321371556</v>
      </c>
      <c r="K102" s="88">
        <v>16.905983980822999</v>
      </c>
      <c r="L102" s="95">
        <f t="shared" si="5"/>
        <v>12.826548088403246</v>
      </c>
      <c r="M102" s="86">
        <v>1062.2063783219101</v>
      </c>
      <c r="N102" s="87">
        <v>1031.32196584384</v>
      </c>
      <c r="O102" s="87">
        <v>1163.9812676664001</v>
      </c>
      <c r="P102" s="87">
        <v>1166.75001138527</v>
      </c>
      <c r="Q102" s="87">
        <v>1174.3900918992999</v>
      </c>
      <c r="R102" s="87">
        <v>1086.35879800167</v>
      </c>
      <c r="S102" s="87">
        <v>1034.0035069016201</v>
      </c>
      <c r="T102" s="87">
        <v>1130.65046981878</v>
      </c>
      <c r="U102" s="87">
        <v>1046.47833789891</v>
      </c>
      <c r="V102" s="87">
        <v>1054.9471921539</v>
      </c>
      <c r="W102" s="95">
        <f t="shared" si="4"/>
        <v>1095.1088019891602</v>
      </c>
    </row>
  </sheetData>
  <mergeCells count="2">
    <mergeCell ref="B2:K2"/>
    <mergeCell ref="M2:V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BF85028119A284791BF26E190E85518" ma:contentTypeVersion="14" ma:contentTypeDescription="Create a new document." ma:contentTypeScope="" ma:versionID="4ac900314a88b5a82f626ae3d53c3f55">
  <xsd:schema xmlns:xsd="http://www.w3.org/2001/XMLSchema" xmlns:xs="http://www.w3.org/2001/XMLSchema" xmlns:p="http://schemas.microsoft.com/office/2006/metadata/properties" xmlns:ns3="d5e7b9bd-fb3a-4179-8a1e-e45a81fe8c07" xmlns:ns4="f74a4ed1-c4d4-481f-b001-52f597590b0a" targetNamespace="http://schemas.microsoft.com/office/2006/metadata/properties" ma:root="true" ma:fieldsID="2ec4f36cbcda042c05f2de9a723ffc8e" ns3:_="" ns4:_="">
    <xsd:import namespace="d5e7b9bd-fb3a-4179-8a1e-e45a81fe8c07"/>
    <xsd:import namespace="f74a4ed1-c4d4-481f-b001-52f597590b0a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Location" minOccurs="0"/>
                <xsd:element ref="ns4:MediaServiceAutoTags" minOccurs="0"/>
                <xsd:element ref="ns4:MediaServiceOCR" minOccurs="0"/>
                <xsd:element ref="ns4:MediaServiceEventHashCode" minOccurs="0"/>
                <xsd:element ref="ns4:MediaServiceGenerationTime" minOccurs="0"/>
                <xsd:element ref="ns4:MediaServiceAutoKeyPoints" minOccurs="0"/>
                <xsd:element ref="ns4:MediaServiceKeyPoints" minOccurs="0"/>
                <xsd:element ref="ns4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5e7b9bd-fb3a-4179-8a1e-e45a81fe8c0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4a4ed1-c4d4-481f-b001-52f597590b0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Location" ma:index="14" nillable="true" ma:displayName="MediaServiceLocation" ma:description="" ma:internalName="MediaServiceLocation" ma:readOnly="true">
      <xsd:simpleType>
        <xsd:restriction base="dms:Text"/>
      </xsd:simpleType>
    </xsd:element>
    <xsd:element name="MediaServiceAutoTags" ma:index="15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6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0731132-07A3-41D9-B9C0-F4E0E5D8CDE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5e7b9bd-fb3a-4179-8a1e-e45a81fe8c07"/>
    <ds:schemaRef ds:uri="f74a4ed1-c4d4-481f-b001-52f597590b0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60D4015-C39D-464F-9F5A-5D41A10AC805}">
  <ds:schemaRefs>
    <ds:schemaRef ds:uri="http://schemas.microsoft.com/office/2006/documentManagement/types"/>
    <ds:schemaRef ds:uri="f74a4ed1-c4d4-481f-b001-52f597590b0a"/>
    <ds:schemaRef ds:uri="http://schemas.openxmlformats.org/package/2006/metadata/core-properties"/>
    <ds:schemaRef ds:uri="http://purl.org/dc/dcmitype/"/>
    <ds:schemaRef ds:uri="http://purl.org/dc/elements/1.1/"/>
    <ds:schemaRef ds:uri="http://purl.org/dc/terms/"/>
    <ds:schemaRef ds:uri="http://schemas.microsoft.com/office/infopath/2007/PartnerControls"/>
    <ds:schemaRef ds:uri="d5e7b9bd-fb3a-4179-8a1e-e45a81fe8c07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A661E3C1-5581-4E50-ACE0-75DA745B456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Deployment_Overview</vt:lpstr>
      <vt:lpstr>Kruskal_Wallis</vt:lpstr>
      <vt:lpstr>Bar Plot</vt:lpstr>
      <vt:lpstr>pressure ranges</vt:lpstr>
      <vt:lpstr>nadir and PRC</vt:lpstr>
      <vt:lpstr>LRPC</vt:lpstr>
      <vt:lpstr>BP vs BDS</vt:lpstr>
      <vt:lpstr>Eel_Normalized</vt:lpstr>
      <vt:lpstr>BDS_Normalized</vt:lpstr>
      <vt:lpstr>BA acc</vt:lpstr>
      <vt:lpstr>BA pres</vt:lpstr>
      <vt:lpstr>FBS vs FBS</vt:lpstr>
      <vt:lpstr>BDS vs BDS</vt:lpstr>
      <vt:lpstr>figures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oliver evans</cp:lastModifiedBy>
  <dcterms:created xsi:type="dcterms:W3CDTF">2021-12-18T08:54:19Z</dcterms:created>
  <dcterms:modified xsi:type="dcterms:W3CDTF">2023-10-19T15:08:49Z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0x0101007BF85028119A284791BF26E190E85518</vt:lpwstr>
  </property>
</Properties>
</file>