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Aufgaben/UB/"/>
    </mc:Choice>
  </mc:AlternateContent>
  <xr:revisionPtr revIDLastSave="0" documentId="13_ncr:1_{940EE016-4BC5-9548-8EA8-9BFD42AE7018}" xr6:coauthVersionLast="47" xr6:coauthVersionMax="47" xr10:uidLastSave="{00000000-0000-0000-0000-000000000000}"/>
  <bookViews>
    <workbookView xWindow="25140" yWindow="500" windowWidth="24740" windowHeight="26080" activeTab="1" xr2:uid="{A956B346-7BC2-4087-BE6D-4E8CC9E964AF}"/>
  </bookViews>
  <sheets>
    <sheet name="A1" sheetId="3" r:id="rId1"/>
    <sheet name="A2" sheetId="1" r:id="rId2"/>
    <sheet name="vorla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1" i="3"/>
  <c r="H20" i="3"/>
  <c r="H22" i="3" s="1"/>
  <c r="B42" i="3"/>
  <c r="B45" i="2"/>
  <c r="B44" i="2"/>
  <c r="J45" i="1"/>
  <c r="B42" i="1"/>
  <c r="J41" i="1"/>
  <c r="C39" i="1"/>
  <c r="C38" i="1"/>
  <c r="C37" i="1"/>
  <c r="J7" i="1"/>
  <c r="J13" i="1" s="1"/>
  <c r="H7" i="1"/>
  <c r="H13" i="1" s="1"/>
  <c r="J30" i="3" l="1"/>
  <c r="J31" i="3"/>
  <c r="J32" i="3"/>
  <c r="J29" i="3"/>
  <c r="H17" i="1"/>
  <c r="H20" i="1" s="1"/>
  <c r="H22" i="1" s="1"/>
  <c r="J33" i="1" s="1"/>
  <c r="J32" i="1" l="1"/>
  <c r="J31" i="1"/>
  <c r="J35" i="3"/>
  <c r="J42" i="3" s="1"/>
  <c r="J30" i="1"/>
  <c r="J29" i="1"/>
  <c r="J35" i="1" s="1"/>
  <c r="J42" i="1" s="1"/>
  <c r="J43" i="3" l="1"/>
  <c r="J44" i="3" s="1"/>
  <c r="J46" i="3" s="1"/>
  <c r="J44" i="1"/>
  <c r="J46" i="1" s="1"/>
</calcChain>
</file>

<file path=xl/sharedStrings.xml><?xml version="1.0" encoding="utf-8"?>
<sst xmlns="http://schemas.openxmlformats.org/spreadsheetml/2006/main" count="218" uniqueCount="53">
  <si>
    <t>Werkstattindex - Stundenverrechnungssatz - Kostenvoranschlag</t>
  </si>
  <si>
    <t>GuV &gt; BAB</t>
  </si>
  <si>
    <t>Lohn</t>
  </si>
  <si>
    <t>GK</t>
  </si>
  <si>
    <t>Reisekosten</t>
  </si>
  <si>
    <t>Kfz Aufwendungen</t>
  </si>
  <si>
    <t>Abschreibung</t>
  </si>
  <si>
    <t>EK</t>
  </si>
  <si>
    <t>produktiv</t>
  </si>
  <si>
    <t>unproduktiv</t>
  </si>
  <si>
    <t>%</t>
  </si>
  <si>
    <t>Summe</t>
  </si>
  <si>
    <t>KI</t>
  </si>
  <si>
    <t>Prod.Löhne + GK + Gewinn</t>
  </si>
  <si>
    <t xml:space="preserve">Prod.Löhne </t>
  </si>
  <si>
    <t>=</t>
  </si>
  <si>
    <t>KI x WSL</t>
  </si>
  <si>
    <t>Preis (€)</t>
  </si>
  <si>
    <t>€</t>
  </si>
  <si>
    <t>StVs (€/h)</t>
  </si>
  <si>
    <t>€/ZE</t>
  </si>
  <si>
    <t>€/ZE x Min.</t>
  </si>
  <si>
    <t>StVs / 60</t>
  </si>
  <si>
    <t xml:space="preserve">Gewinn </t>
  </si>
  <si>
    <t>WSL</t>
  </si>
  <si>
    <t>€/h</t>
  </si>
  <si>
    <t>Kostenvoranschlag</t>
  </si>
  <si>
    <t>Pos.</t>
  </si>
  <si>
    <t>Bezeichnung</t>
  </si>
  <si>
    <t>Anzahl</t>
  </si>
  <si>
    <t>ZE/AW (Min.)</t>
  </si>
  <si>
    <t>Arbeitspreis</t>
  </si>
  <si>
    <t>Fehlersp. Auslesen</t>
  </si>
  <si>
    <t xml:space="preserve">Messprog. </t>
  </si>
  <si>
    <t>Dieseleinspritzpumpe im Tausch</t>
  </si>
  <si>
    <t>Drehzahlgeber</t>
  </si>
  <si>
    <t>Luftfiltereinsatz</t>
  </si>
  <si>
    <t>Ersatzteile</t>
  </si>
  <si>
    <t>+</t>
  </si>
  <si>
    <t>USt</t>
  </si>
  <si>
    <t xml:space="preserve">AT-Steuer </t>
  </si>
  <si>
    <t>x</t>
  </si>
  <si>
    <t>(3 Stellen nach Komma runden)</t>
  </si>
  <si>
    <t>Messpr. Durchführen</t>
  </si>
  <si>
    <t>Dieseleinspritzdüse (sa) ern</t>
  </si>
  <si>
    <t>Luftfiltereinsatz ern</t>
  </si>
  <si>
    <t>Einspritzleitungen (sa) ern</t>
  </si>
  <si>
    <t>Verbund</t>
  </si>
  <si>
    <t xml:space="preserve">Dieseleinspritzdüse (sa) </t>
  </si>
  <si>
    <t xml:space="preserve">Luftfiltereinsatz </t>
  </si>
  <si>
    <t xml:space="preserve">Einspritzleitungen (sa) </t>
  </si>
  <si>
    <t>Ü2 - Aufgabe 2 - KI Berechnungen 2017</t>
  </si>
  <si>
    <t>Ü2 - Aufgabe 1 - KI Berechnungen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</si>
</sst>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1"/>
      <color theme="0"/>
      <name val="ArialMT"/>
      <family val="2"/>
    </font>
    <font>
      <b/>
      <sz val="16"/>
      <color theme="1"/>
      <name val="Source Code Pro"/>
    </font>
    <font>
      <sz val="11"/>
      <color theme="1"/>
      <name val="Source Code Pro"/>
    </font>
    <font>
      <sz val="8"/>
      <color theme="5"/>
      <name val="Source Code Pro"/>
    </font>
    <font>
      <b/>
      <sz val="11"/>
      <color theme="1"/>
      <name val="Source Code Pro"/>
    </font>
    <font>
      <sz val="11"/>
      <color rgb="FF000000"/>
      <name val="Source Code Pro"/>
    </font>
    <font>
      <b/>
      <sz val="12"/>
      <color theme="1"/>
      <name val="Source Code Pro"/>
    </font>
    <font>
      <sz val="8"/>
      <color theme="1"/>
      <name val="Source Code Pro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NumberFormat="1" applyFont="1" applyFill="1" applyBorder="1" applyAlignment="1">
      <alignment horizontal="right" vertical="center"/>
    </xf>
    <xf numFmtId="9" fontId="3" fillId="0" borderId="1" xfId="0" applyNumberFormat="1" applyFont="1" applyBorder="1" applyAlignment="1">
      <alignment horizontal="center" vertical="center"/>
    </xf>
    <xf numFmtId="4" fontId="3" fillId="2" borderId="0" xfId="0" applyNumberFormat="1" applyFont="1" applyFill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3" fillId="0" borderId="4" xfId="0" quotePrefix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9" fontId="3" fillId="0" borderId="0" xfId="0" applyNumberFormat="1" applyFont="1" applyAlignment="1">
      <alignment horizontal="left" vertical="center"/>
    </xf>
    <xf numFmtId="9" fontId="3" fillId="0" borderId="1" xfId="0" applyNumberFormat="1" applyFont="1" applyBorder="1" applyAlignment="1">
      <alignment vertical="center"/>
    </xf>
    <xf numFmtId="9" fontId="3" fillId="0" borderId="1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1" fillId="3" borderId="0" xfId="1" applyBorder="1" applyAlignment="1">
      <alignment vertical="center"/>
    </xf>
    <xf numFmtId="0" fontId="1" fillId="3" borderId="0" xfId="1" applyBorder="1" applyAlignment="1">
      <alignment horizontal="right" vertical="center"/>
    </xf>
    <xf numFmtId="0" fontId="1" fillId="3" borderId="0" xfId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" fontId="5" fillId="0" borderId="0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3" fillId="2" borderId="0" xfId="0" quotePrefix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</cellXfs>
  <cellStyles count="2">
    <cellStyle name="Akzent3" xfId="1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4758-C68E-DF4B-92A9-1A101E4D4FD0}">
  <dimension ref="A1:K46"/>
  <sheetViews>
    <sheetView showGridLines="0" zoomScale="136" zoomScaleNormal="136" workbookViewId="0">
      <selection activeCell="G28" sqref="G28"/>
    </sheetView>
  </sheetViews>
  <sheetFormatPr baseColWidth="10" defaultColWidth="11.1640625" defaultRowHeight="15"/>
  <cols>
    <col min="1" max="1" width="2.6640625" style="19" customWidth="1"/>
    <col min="2" max="2" width="11.6640625" style="20" customWidth="1"/>
    <col min="3" max="3" width="2.1640625" style="20" customWidth="1"/>
    <col min="4" max="4" width="2.6640625" style="20" bestFit="1" customWidth="1"/>
    <col min="5" max="5" width="11.1640625" style="20"/>
    <col min="6" max="6" width="14" style="20" customWidth="1"/>
    <col min="7" max="7" width="2.5" style="20" customWidth="1"/>
    <col min="8" max="8" width="12.5" style="20" bestFit="1" customWidth="1"/>
    <col min="9" max="9" width="5.33203125" style="20" customWidth="1"/>
    <col min="10" max="10" width="11.1640625" style="20"/>
    <col min="11" max="11" width="2.33203125" style="20" bestFit="1" customWidth="1"/>
    <col min="12" max="12" width="11.1640625" style="20" customWidth="1"/>
    <col min="13" max="16384" width="11.1640625" style="20"/>
  </cols>
  <sheetData>
    <row r="1" spans="1:11" s="1" customFormat="1" ht="21">
      <c r="A1" s="35" t="s">
        <v>52</v>
      </c>
    </row>
    <row r="2" spans="1:11" s="3" customFormat="1">
      <c r="A2" s="2"/>
    </row>
    <row r="3" spans="1:11" s="3" customFormat="1">
      <c r="A3" s="2"/>
      <c r="B3" s="3" t="s">
        <v>1</v>
      </c>
    </row>
    <row r="4" spans="1:11" s="3" customFormat="1">
      <c r="A4" s="2"/>
      <c r="H4" s="2" t="s">
        <v>7</v>
      </c>
      <c r="I4" s="2"/>
      <c r="J4" s="2" t="s">
        <v>3</v>
      </c>
    </row>
    <row r="5" spans="1:11" s="3" customFormat="1">
      <c r="A5" s="2"/>
      <c r="H5" s="4" t="s">
        <v>8</v>
      </c>
      <c r="I5" s="4"/>
      <c r="J5" s="4" t="s">
        <v>9</v>
      </c>
    </row>
    <row r="6" spans="1:11" s="3" customFormat="1">
      <c r="A6" s="2"/>
      <c r="B6" s="5"/>
      <c r="C6" s="5"/>
      <c r="D6" s="5"/>
      <c r="E6" s="5"/>
      <c r="F6" s="5"/>
      <c r="G6" s="5"/>
      <c r="H6" s="6"/>
      <c r="I6" s="7" t="s">
        <v>10</v>
      </c>
      <c r="J6" s="6"/>
      <c r="K6" s="5" t="s">
        <v>10</v>
      </c>
    </row>
    <row r="7" spans="1:11" s="3" customFormat="1">
      <c r="A7" s="2"/>
      <c r="B7" s="3" t="s">
        <v>2</v>
      </c>
      <c r="F7" s="8"/>
      <c r="G7" s="9"/>
      <c r="H7" s="9"/>
      <c r="I7" s="9"/>
      <c r="J7" s="9"/>
    </row>
    <row r="8" spans="1:11" s="3" customFormat="1">
      <c r="A8" s="2"/>
      <c r="B8" s="3" t="s">
        <v>3</v>
      </c>
      <c r="F8" s="9"/>
      <c r="G8" s="9"/>
      <c r="H8" s="9"/>
      <c r="I8" s="9"/>
      <c r="J8" s="8"/>
    </row>
    <row r="9" spans="1:11" s="3" customFormat="1">
      <c r="A9" s="2"/>
      <c r="B9" s="3" t="s">
        <v>4</v>
      </c>
      <c r="F9" s="9"/>
      <c r="G9" s="9"/>
      <c r="H9" s="9"/>
      <c r="I9" s="9"/>
      <c r="J9" s="8"/>
    </row>
    <row r="10" spans="1:11" s="3" customFormat="1">
      <c r="A10" s="2"/>
      <c r="B10" s="3" t="s">
        <v>5</v>
      </c>
      <c r="F10" s="9"/>
      <c r="G10" s="9"/>
      <c r="H10" s="9"/>
      <c r="I10" s="9"/>
      <c r="J10" s="8"/>
    </row>
    <row r="11" spans="1:11" s="3" customFormat="1">
      <c r="A11" s="2"/>
      <c r="B11" s="3" t="s">
        <v>6</v>
      </c>
      <c r="F11" s="9"/>
      <c r="G11" s="9"/>
      <c r="H11" s="9"/>
      <c r="I11" s="9"/>
      <c r="J11" s="8"/>
    </row>
    <row r="12" spans="1:11" s="3" customFormat="1">
      <c r="A12" s="2"/>
      <c r="B12" s="5"/>
      <c r="C12" s="5"/>
      <c r="D12" s="5"/>
      <c r="E12" s="5"/>
      <c r="F12" s="5"/>
      <c r="G12" s="5"/>
      <c r="H12" s="5"/>
      <c r="I12" s="5"/>
      <c r="J12" s="10"/>
      <c r="K12" s="5"/>
    </row>
    <row r="13" spans="1:11" s="3" customFormat="1">
      <c r="A13" s="2"/>
      <c r="B13" s="11" t="s">
        <v>11</v>
      </c>
      <c r="C13" s="11"/>
      <c r="H13" s="9"/>
      <c r="I13" s="3" t="s">
        <v>18</v>
      </c>
      <c r="J13" s="9"/>
      <c r="K13" s="3" t="s">
        <v>18</v>
      </c>
    </row>
    <row r="14" spans="1:11" s="3" customFormat="1">
      <c r="A14" s="2"/>
      <c r="B14" s="13" t="s">
        <v>23</v>
      </c>
      <c r="C14" s="43" t="s">
        <v>15</v>
      </c>
      <c r="D14" s="13"/>
      <c r="E14" s="8"/>
      <c r="F14" s="3" t="s">
        <v>18</v>
      </c>
      <c r="H14" s="9"/>
      <c r="J14" s="9"/>
    </row>
    <row r="15" spans="1:11" s="3" customFormat="1">
      <c r="A15" s="2"/>
      <c r="B15" s="13" t="s">
        <v>24</v>
      </c>
      <c r="C15" s="43" t="s">
        <v>15</v>
      </c>
      <c r="D15" s="13"/>
      <c r="E15" s="13">
        <v>11.25</v>
      </c>
      <c r="F15" s="3" t="s">
        <v>25</v>
      </c>
      <c r="H15" s="9"/>
      <c r="J15" s="9"/>
    </row>
    <row r="16" spans="1:11" s="3" customFormat="1">
      <c r="A16" s="2"/>
    </row>
    <row r="17" spans="1:10" s="3" customFormat="1">
      <c r="A17" s="2"/>
      <c r="B17" s="44" t="s">
        <v>12</v>
      </c>
      <c r="C17" s="46" t="s">
        <v>15</v>
      </c>
      <c r="D17" s="48" t="s">
        <v>13</v>
      </c>
      <c r="E17" s="48"/>
      <c r="F17" s="49"/>
      <c r="G17" s="50" t="s">
        <v>15</v>
      </c>
      <c r="H17" s="52">
        <v>3.8</v>
      </c>
    </row>
    <row r="18" spans="1:10" s="3" customFormat="1">
      <c r="A18" s="2"/>
      <c r="B18" s="45"/>
      <c r="C18" s="47"/>
      <c r="D18" s="48" t="s">
        <v>14</v>
      </c>
      <c r="E18" s="48"/>
      <c r="F18" s="49"/>
      <c r="G18" s="51"/>
      <c r="H18" s="52"/>
    </row>
    <row r="19" spans="1:10" s="3" customFormat="1">
      <c r="A19" s="2"/>
      <c r="H19" s="14"/>
    </row>
    <row r="20" spans="1:10" s="3" customFormat="1">
      <c r="A20" s="2"/>
      <c r="B20" s="15" t="s">
        <v>19</v>
      </c>
      <c r="C20" s="16" t="s">
        <v>15</v>
      </c>
      <c r="D20" s="48" t="s">
        <v>16</v>
      </c>
      <c r="E20" s="49"/>
      <c r="G20" s="12" t="s">
        <v>15</v>
      </c>
      <c r="H20" s="17">
        <f>H17*E15</f>
        <v>42.75</v>
      </c>
      <c r="I20" s="18" t="s">
        <v>25</v>
      </c>
    </row>
    <row r="21" spans="1:10" s="3" customFormat="1">
      <c r="A21" s="2"/>
      <c r="C21" s="12"/>
      <c r="G21" s="12"/>
      <c r="H21" s="14"/>
      <c r="I21" s="18"/>
    </row>
    <row r="22" spans="1:10" s="3" customFormat="1" ht="36">
      <c r="A22" s="2"/>
      <c r="B22" s="15" t="s">
        <v>20</v>
      </c>
      <c r="C22" s="16" t="s">
        <v>15</v>
      </c>
      <c r="D22" s="48" t="s">
        <v>22</v>
      </c>
      <c r="E22" s="49"/>
      <c r="G22" s="12" t="s">
        <v>15</v>
      </c>
      <c r="H22" s="14">
        <f>ROUND(H20/60,3)</f>
        <v>0.71299999999999997</v>
      </c>
      <c r="I22" s="18" t="s">
        <v>20</v>
      </c>
      <c r="J22" s="36" t="s">
        <v>42</v>
      </c>
    </row>
    <row r="23" spans="1:10" s="3" customFormat="1">
      <c r="A23" s="2"/>
      <c r="C23" s="12"/>
      <c r="G23" s="12"/>
      <c r="H23" s="14"/>
      <c r="I23" s="18"/>
    </row>
    <row r="24" spans="1:10" s="3" customFormat="1">
      <c r="A24" s="2"/>
      <c r="B24" s="15" t="s">
        <v>17</v>
      </c>
      <c r="C24" s="16" t="s">
        <v>15</v>
      </c>
      <c r="D24" s="48" t="s">
        <v>21</v>
      </c>
      <c r="E24" s="49"/>
      <c r="G24" s="12"/>
      <c r="H24" s="14"/>
      <c r="I24" s="18"/>
    </row>
    <row r="25" spans="1:10" s="3" customFormat="1">
      <c r="A25" s="2"/>
    </row>
    <row r="26" spans="1:10" s="3" customFormat="1">
      <c r="A26" s="2"/>
      <c r="B26" s="11" t="s">
        <v>26</v>
      </c>
    </row>
    <row r="27" spans="1:10" s="3" customFormat="1">
      <c r="A27" s="2"/>
    </row>
    <row r="28" spans="1:10" s="3" customFormat="1">
      <c r="A28" s="2"/>
      <c r="B28" s="37" t="s">
        <v>27</v>
      </c>
      <c r="C28" s="37" t="s">
        <v>28</v>
      </c>
      <c r="D28" s="37"/>
      <c r="E28" s="37"/>
      <c r="F28" s="38" t="s">
        <v>29</v>
      </c>
      <c r="G28" s="37"/>
      <c r="H28" s="39" t="s">
        <v>30</v>
      </c>
      <c r="I28" s="37"/>
      <c r="J28" s="39" t="s">
        <v>17</v>
      </c>
    </row>
    <row r="29" spans="1:10">
      <c r="B29" s="19">
        <v>1</v>
      </c>
      <c r="C29" s="54" t="s">
        <v>32</v>
      </c>
      <c r="D29" s="54"/>
      <c r="E29" s="54"/>
      <c r="F29" s="54"/>
      <c r="H29" s="22">
        <v>10</v>
      </c>
      <c r="J29" s="23">
        <f>$H$22*$H29</f>
        <v>7.13</v>
      </c>
    </row>
    <row r="30" spans="1:10">
      <c r="B30" s="19">
        <v>2</v>
      </c>
      <c r="C30" s="54" t="s">
        <v>43</v>
      </c>
      <c r="D30" s="54"/>
      <c r="E30" s="54"/>
      <c r="F30" s="54"/>
      <c r="H30" s="24">
        <v>10</v>
      </c>
      <c r="J30" s="23">
        <f t="shared" ref="J30:J32" si="0">$H$22*$H30</f>
        <v>7.13</v>
      </c>
    </row>
    <row r="31" spans="1:10">
      <c r="B31" s="19">
        <v>3</v>
      </c>
      <c r="C31" s="54" t="s">
        <v>44</v>
      </c>
      <c r="D31" s="54"/>
      <c r="E31" s="54"/>
      <c r="F31" s="54"/>
      <c r="H31" s="24">
        <v>54</v>
      </c>
      <c r="J31" s="23">
        <f t="shared" si="0"/>
        <v>38.501999999999995</v>
      </c>
    </row>
    <row r="32" spans="1:10">
      <c r="B32" s="19">
        <v>4</v>
      </c>
      <c r="C32" s="54" t="s">
        <v>45</v>
      </c>
      <c r="D32" s="54"/>
      <c r="E32" s="54"/>
      <c r="F32" s="54"/>
      <c r="H32" s="24">
        <v>10</v>
      </c>
      <c r="J32" s="23">
        <f t="shared" si="0"/>
        <v>7.13</v>
      </c>
    </row>
    <row r="33" spans="1:11">
      <c r="B33" s="19">
        <v>5</v>
      </c>
      <c r="C33" s="54" t="s">
        <v>46</v>
      </c>
      <c r="D33" s="54"/>
      <c r="E33" s="54"/>
      <c r="F33" s="54"/>
      <c r="H33" s="24" t="s">
        <v>47</v>
      </c>
      <c r="J33" s="23">
        <v>0</v>
      </c>
    </row>
    <row r="34" spans="1:11">
      <c r="A34" s="25"/>
      <c r="B34" s="5"/>
      <c r="C34" s="55"/>
      <c r="D34" s="55"/>
      <c r="E34" s="55"/>
      <c r="F34" s="55"/>
      <c r="G34" s="5"/>
      <c r="H34" s="10"/>
      <c r="I34" s="5"/>
      <c r="J34" s="5"/>
    </row>
    <row r="35" spans="1:11">
      <c r="A35" s="26" t="s">
        <v>15</v>
      </c>
      <c r="B35" s="11" t="s">
        <v>31</v>
      </c>
      <c r="J35" s="33">
        <f>ROUND(J29+J30+J31+J32+J33,2)</f>
        <v>59.89</v>
      </c>
      <c r="K35" s="3" t="s">
        <v>18</v>
      </c>
    </row>
    <row r="37" spans="1:11">
      <c r="A37" s="19">
        <v>1</v>
      </c>
      <c r="C37" s="54" t="s">
        <v>48</v>
      </c>
      <c r="D37" s="54"/>
      <c r="E37" s="54"/>
      <c r="F37" s="54"/>
      <c r="J37" s="21">
        <v>194.29</v>
      </c>
    </row>
    <row r="38" spans="1:11">
      <c r="A38" s="19">
        <v>2</v>
      </c>
      <c r="C38" s="54" t="s">
        <v>49</v>
      </c>
      <c r="D38" s="54"/>
      <c r="E38" s="54"/>
      <c r="F38" s="54"/>
      <c r="J38" s="21">
        <v>43.97</v>
      </c>
    </row>
    <row r="39" spans="1:11">
      <c r="A39" s="19">
        <v>3</v>
      </c>
      <c r="C39" s="54" t="s">
        <v>50</v>
      </c>
      <c r="D39" s="54"/>
      <c r="E39" s="54"/>
      <c r="F39" s="54"/>
      <c r="J39" s="21">
        <v>61.36</v>
      </c>
    </row>
    <row r="40" spans="1:11">
      <c r="A40" s="25"/>
      <c r="B40" s="5"/>
      <c r="C40" s="55"/>
      <c r="D40" s="55"/>
      <c r="E40" s="55"/>
      <c r="F40" s="55"/>
      <c r="G40" s="5"/>
      <c r="H40" s="5"/>
      <c r="I40" s="5"/>
      <c r="J40" s="10"/>
      <c r="K40" s="5"/>
    </row>
    <row r="41" spans="1:11">
      <c r="A41" s="26" t="s">
        <v>15</v>
      </c>
      <c r="B41" s="27" t="s">
        <v>37</v>
      </c>
      <c r="J41" s="33">
        <f>ROUND(J37+J38+J39,2)</f>
        <v>299.62</v>
      </c>
      <c r="K41" s="3" t="s">
        <v>18</v>
      </c>
    </row>
    <row r="42" spans="1:11">
      <c r="A42" s="28" t="s">
        <v>38</v>
      </c>
      <c r="B42" s="40" t="str">
        <f>B35</f>
        <v>Arbeitspreis</v>
      </c>
      <c r="C42" s="5"/>
      <c r="D42" s="5"/>
      <c r="E42" s="5"/>
      <c r="F42" s="5"/>
      <c r="G42" s="5"/>
      <c r="H42" s="5"/>
      <c r="I42" s="5"/>
      <c r="J42" s="42">
        <f>J35</f>
        <v>59.89</v>
      </c>
      <c r="K42" s="5" t="s">
        <v>18</v>
      </c>
    </row>
    <row r="43" spans="1:11">
      <c r="A43" s="26" t="s">
        <v>15</v>
      </c>
      <c r="B43" s="20" t="s">
        <v>11</v>
      </c>
      <c r="J43" s="23">
        <f>J41+J42</f>
        <v>359.51</v>
      </c>
      <c r="K43" s="3" t="s">
        <v>18</v>
      </c>
    </row>
    <row r="44" spans="1:11">
      <c r="A44" s="26" t="s">
        <v>38</v>
      </c>
      <c r="B44" s="20" t="s">
        <v>39</v>
      </c>
      <c r="H44" s="30">
        <v>0.19</v>
      </c>
      <c r="J44" s="20">
        <f>ROUND(J43*19/100,2)</f>
        <v>68.31</v>
      </c>
      <c r="K44" s="3" t="s">
        <v>18</v>
      </c>
    </row>
    <row r="45" spans="1:11">
      <c r="A45" s="28" t="s">
        <v>38</v>
      </c>
      <c r="B45" s="5" t="s">
        <v>40</v>
      </c>
      <c r="C45" s="5"/>
      <c r="D45" s="5"/>
      <c r="E45" s="5"/>
      <c r="F45" s="31">
        <v>0.1</v>
      </c>
      <c r="G45" s="5" t="s">
        <v>41</v>
      </c>
      <c r="H45" s="32">
        <v>0.19</v>
      </c>
      <c r="I45" s="5"/>
      <c r="J45" s="5"/>
      <c r="K45" s="5"/>
    </row>
    <row r="46" spans="1:11">
      <c r="A46" s="26" t="s">
        <v>15</v>
      </c>
      <c r="B46" s="27" t="s">
        <v>11</v>
      </c>
      <c r="J46" s="33">
        <f>ROUND(J43+J44,2)</f>
        <v>427.82</v>
      </c>
      <c r="K46" s="11" t="s">
        <v>18</v>
      </c>
    </row>
  </sheetData>
  <mergeCells count="9">
    <mergeCell ref="D20:E20"/>
    <mergeCell ref="D22:E22"/>
    <mergeCell ref="D24:E24"/>
    <mergeCell ref="B17:B18"/>
    <mergeCell ref="C17:C18"/>
    <mergeCell ref="D17:F17"/>
    <mergeCell ref="G17:G18"/>
    <mergeCell ref="H17:H18"/>
    <mergeCell ref="D18:F18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&amp;L&amp;"Times Roman,Standard"&amp;9&amp;K000000&amp;F&amp;R&amp;"Source Code Pro,Standard"&amp;8&amp;K000000&amp;D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4A0-821E-4356-8CB4-E163803D7DCC}">
  <dimension ref="A1:K46"/>
  <sheetViews>
    <sheetView showGridLines="0" tabSelected="1" zoomScale="136" zoomScaleNormal="136" workbookViewId="0">
      <selection activeCell="C37" sqref="C37:F40"/>
    </sheetView>
  </sheetViews>
  <sheetFormatPr baseColWidth="10" defaultColWidth="11.1640625" defaultRowHeight="15"/>
  <cols>
    <col min="1" max="1" width="2.6640625" style="19" customWidth="1"/>
    <col min="2" max="2" width="13" style="20" customWidth="1"/>
    <col min="3" max="3" width="2.1640625" style="20" customWidth="1"/>
    <col min="4" max="4" width="2.6640625" style="20" bestFit="1" customWidth="1"/>
    <col min="5" max="5" width="11.6640625" style="20" bestFit="1" customWidth="1"/>
    <col min="6" max="6" width="16.1640625" style="20" customWidth="1"/>
    <col min="7" max="7" width="2.5" style="20" customWidth="1"/>
    <col min="8" max="8" width="12.83203125" style="20" bestFit="1" customWidth="1"/>
    <col min="9" max="9" width="2.1640625" style="20" customWidth="1"/>
    <col min="10" max="10" width="12.83203125" style="20" bestFit="1" customWidth="1"/>
    <col min="11" max="11" width="2.33203125" style="20" bestFit="1" customWidth="1"/>
    <col min="12" max="16384" width="11.1640625" style="20"/>
  </cols>
  <sheetData>
    <row r="1" spans="1:11" s="1" customFormat="1" ht="21">
      <c r="A1" s="35" t="s">
        <v>51</v>
      </c>
    </row>
    <row r="2" spans="1:11" s="3" customFormat="1">
      <c r="A2" s="2"/>
    </row>
    <row r="3" spans="1:11" s="3" customFormat="1">
      <c r="A3" s="2"/>
      <c r="B3" s="11" t="s">
        <v>1</v>
      </c>
    </row>
    <row r="4" spans="1:11" s="3" customFormat="1">
      <c r="A4" s="2"/>
      <c r="H4" s="2" t="s">
        <v>7</v>
      </c>
      <c r="I4" s="2"/>
      <c r="J4" s="2" t="s">
        <v>3</v>
      </c>
    </row>
    <row r="5" spans="1:11" s="3" customFormat="1">
      <c r="A5" s="2"/>
      <c r="H5" s="4" t="s">
        <v>8</v>
      </c>
      <c r="I5" s="4"/>
      <c r="J5" s="4" t="s">
        <v>9</v>
      </c>
    </row>
    <row r="6" spans="1:11" s="3" customFormat="1">
      <c r="A6" s="2"/>
      <c r="B6" s="5"/>
      <c r="C6" s="5"/>
      <c r="D6" s="5"/>
      <c r="E6" s="5"/>
      <c r="F6" s="5"/>
      <c r="G6" s="5"/>
      <c r="H6" s="34">
        <v>80</v>
      </c>
      <c r="I6" s="7" t="s">
        <v>10</v>
      </c>
      <c r="J6" s="34">
        <v>20</v>
      </c>
      <c r="K6" s="5" t="s">
        <v>10</v>
      </c>
    </row>
    <row r="7" spans="1:11" s="3" customFormat="1">
      <c r="A7" s="2"/>
      <c r="B7" s="3" t="s">
        <v>2</v>
      </c>
      <c r="F7" s="8">
        <v>190000</v>
      </c>
      <c r="G7" s="9"/>
      <c r="H7" s="9">
        <f>F7*H6/100</f>
        <v>152000</v>
      </c>
      <c r="I7" s="9"/>
      <c r="J7" s="9">
        <f>F7*J6/100</f>
        <v>38000</v>
      </c>
    </row>
    <row r="8" spans="1:11" s="3" customFormat="1">
      <c r="A8" s="2"/>
      <c r="B8" s="3" t="s">
        <v>3</v>
      </c>
      <c r="F8" s="9"/>
      <c r="G8" s="9"/>
      <c r="H8" s="9"/>
      <c r="I8" s="9"/>
      <c r="J8" s="8">
        <v>290000</v>
      </c>
    </row>
    <row r="9" spans="1:11" s="3" customFormat="1">
      <c r="A9" s="2"/>
      <c r="B9" s="3" t="s">
        <v>4</v>
      </c>
      <c r="F9" s="9"/>
      <c r="G9" s="9"/>
      <c r="H9" s="9"/>
      <c r="I9" s="9"/>
      <c r="J9" s="8">
        <v>7600</v>
      </c>
    </row>
    <row r="10" spans="1:11" s="3" customFormat="1">
      <c r="A10" s="2"/>
      <c r="B10" s="3" t="s">
        <v>5</v>
      </c>
      <c r="F10" s="9"/>
      <c r="G10" s="9"/>
      <c r="H10" s="9"/>
      <c r="I10" s="9"/>
      <c r="J10" s="8">
        <v>9200</v>
      </c>
    </row>
    <row r="11" spans="1:11" s="3" customFormat="1">
      <c r="A11" s="2"/>
      <c r="B11" s="3" t="s">
        <v>6</v>
      </c>
      <c r="F11" s="9"/>
      <c r="G11" s="9"/>
      <c r="H11" s="9"/>
      <c r="I11" s="9"/>
      <c r="J11" s="8">
        <v>18900</v>
      </c>
    </row>
    <row r="12" spans="1:11" s="3" customFormat="1">
      <c r="A12" s="2"/>
      <c r="B12" s="5"/>
      <c r="C12" s="5"/>
      <c r="D12" s="5"/>
      <c r="E12" s="5"/>
      <c r="F12" s="5"/>
      <c r="G12" s="5"/>
      <c r="H12" s="5"/>
      <c r="I12" s="5"/>
      <c r="J12" s="10"/>
      <c r="K12" s="5"/>
    </row>
    <row r="13" spans="1:11" s="3" customFormat="1">
      <c r="A13" s="2"/>
      <c r="B13" s="11" t="s">
        <v>11</v>
      </c>
      <c r="C13" s="11"/>
      <c r="H13" s="41">
        <f>H7</f>
        <v>152000</v>
      </c>
      <c r="I13" s="11" t="s">
        <v>18</v>
      </c>
      <c r="J13" s="41">
        <f>SUM(J7:J12)</f>
        <v>363700</v>
      </c>
      <c r="K13" s="11" t="s">
        <v>18</v>
      </c>
    </row>
    <row r="14" spans="1:11" s="3" customFormat="1">
      <c r="A14" s="2"/>
      <c r="B14" s="13" t="s">
        <v>23</v>
      </c>
      <c r="C14" s="43" t="s">
        <v>15</v>
      </c>
      <c r="D14" s="13"/>
      <c r="E14" s="8">
        <v>79250</v>
      </c>
      <c r="F14" s="3" t="s">
        <v>18</v>
      </c>
      <c r="H14" s="9"/>
      <c r="J14" s="9"/>
    </row>
    <row r="15" spans="1:11" s="3" customFormat="1">
      <c r="A15" s="2"/>
      <c r="B15" s="13" t="s">
        <v>24</v>
      </c>
      <c r="C15" s="43" t="s">
        <v>15</v>
      </c>
      <c r="D15" s="13"/>
      <c r="E15" s="13">
        <v>13.55</v>
      </c>
      <c r="F15" s="3" t="s">
        <v>25</v>
      </c>
      <c r="H15" s="9"/>
      <c r="J15" s="9"/>
    </row>
    <row r="16" spans="1:11" s="3" customFormat="1">
      <c r="A16" s="2"/>
    </row>
    <row r="17" spans="1:10" s="3" customFormat="1">
      <c r="A17" s="2"/>
      <c r="B17" s="44" t="s">
        <v>12</v>
      </c>
      <c r="C17" s="46" t="s">
        <v>15</v>
      </c>
      <c r="D17" s="48" t="s">
        <v>13</v>
      </c>
      <c r="E17" s="48"/>
      <c r="F17" s="49"/>
      <c r="G17" s="50" t="s">
        <v>15</v>
      </c>
      <c r="H17" s="53">
        <f>ROUND((H13+J13+E14)/H13,2)</f>
        <v>3.91</v>
      </c>
    </row>
    <row r="18" spans="1:10" s="3" customFormat="1">
      <c r="A18" s="2"/>
      <c r="B18" s="45"/>
      <c r="C18" s="47"/>
      <c r="D18" s="48" t="s">
        <v>14</v>
      </c>
      <c r="E18" s="48"/>
      <c r="F18" s="49"/>
      <c r="G18" s="51"/>
      <c r="H18" s="53"/>
    </row>
    <row r="19" spans="1:10" s="3" customFormat="1">
      <c r="A19" s="2"/>
      <c r="H19" s="14"/>
    </row>
    <row r="20" spans="1:10" s="3" customFormat="1">
      <c r="A20" s="2"/>
      <c r="B20" s="15" t="s">
        <v>19</v>
      </c>
      <c r="C20" s="16" t="s">
        <v>15</v>
      </c>
      <c r="D20" s="48" t="s">
        <v>16</v>
      </c>
      <c r="E20" s="49"/>
      <c r="G20" s="12" t="s">
        <v>15</v>
      </c>
      <c r="H20" s="17">
        <f>ROUND(H17*E15,2)</f>
        <v>52.98</v>
      </c>
      <c r="I20" s="18" t="s">
        <v>25</v>
      </c>
    </row>
    <row r="21" spans="1:10" s="3" customFormat="1">
      <c r="A21" s="2"/>
      <c r="C21" s="12"/>
      <c r="G21" s="12"/>
      <c r="H21" s="14"/>
      <c r="I21" s="18"/>
    </row>
    <row r="22" spans="1:10" s="3" customFormat="1">
      <c r="A22" s="2"/>
      <c r="B22" s="15" t="s">
        <v>20</v>
      </c>
      <c r="C22" s="16" t="s">
        <v>15</v>
      </c>
      <c r="D22" s="48" t="s">
        <v>22</v>
      </c>
      <c r="E22" s="49"/>
      <c r="G22" s="12" t="s">
        <v>15</v>
      </c>
      <c r="H22" s="14">
        <f>ROUND(H20/60,3)</f>
        <v>0.88300000000000001</v>
      </c>
      <c r="I22" s="18" t="s">
        <v>20</v>
      </c>
    </row>
    <row r="23" spans="1:10" s="3" customFormat="1">
      <c r="A23" s="2"/>
      <c r="C23" s="12"/>
      <c r="G23" s="12"/>
      <c r="H23" s="14"/>
      <c r="I23" s="18"/>
    </row>
    <row r="24" spans="1:10" s="3" customFormat="1">
      <c r="A24" s="2"/>
      <c r="B24" s="15" t="s">
        <v>17</v>
      </c>
      <c r="C24" s="16" t="s">
        <v>15</v>
      </c>
      <c r="D24" s="48" t="s">
        <v>21</v>
      </c>
      <c r="E24" s="49"/>
      <c r="G24" s="12"/>
      <c r="H24" s="14"/>
      <c r="I24" s="18"/>
    </row>
    <row r="25" spans="1:10" s="3" customFormat="1">
      <c r="A25" s="2"/>
    </row>
    <row r="26" spans="1:10" s="3" customFormat="1">
      <c r="A26" s="2"/>
      <c r="B26" s="11" t="s">
        <v>26</v>
      </c>
    </row>
    <row r="27" spans="1:10" s="3" customFormat="1">
      <c r="A27" s="2"/>
    </row>
    <row r="28" spans="1:10" s="3" customFormat="1">
      <c r="A28" s="2"/>
      <c r="B28" s="37" t="s">
        <v>27</v>
      </c>
      <c r="C28" s="37" t="s">
        <v>28</v>
      </c>
      <c r="D28" s="37"/>
      <c r="E28" s="37"/>
      <c r="F28" s="38" t="s">
        <v>29</v>
      </c>
      <c r="G28" s="37"/>
      <c r="H28" s="39" t="s">
        <v>30</v>
      </c>
      <c r="I28" s="37"/>
      <c r="J28" s="39" t="s">
        <v>17</v>
      </c>
    </row>
    <row r="29" spans="1:10">
      <c r="A29" s="20"/>
      <c r="B29" s="19">
        <v>1</v>
      </c>
      <c r="C29" s="56" t="s">
        <v>32</v>
      </c>
      <c r="D29" s="56"/>
      <c r="E29" s="56"/>
      <c r="F29" s="56"/>
      <c r="H29" s="22">
        <v>10</v>
      </c>
      <c r="J29" s="23">
        <f>ROUND($H$22*$H29,2)</f>
        <v>8.83</v>
      </c>
    </row>
    <row r="30" spans="1:10">
      <c r="A30" s="20"/>
      <c r="B30" s="19">
        <v>2</v>
      </c>
      <c r="C30" s="56" t="s">
        <v>33</v>
      </c>
      <c r="D30" s="56"/>
      <c r="E30" s="56"/>
      <c r="F30" s="56"/>
      <c r="H30" s="24">
        <v>10</v>
      </c>
      <c r="J30" s="23">
        <f t="shared" ref="J30:J33" si="0">ROUND($H$22*$H30,2)</f>
        <v>8.83</v>
      </c>
    </row>
    <row r="31" spans="1:10">
      <c r="A31" s="20"/>
      <c r="B31" s="19">
        <v>3</v>
      </c>
      <c r="C31" s="56" t="s">
        <v>34</v>
      </c>
      <c r="D31" s="56"/>
      <c r="E31" s="56"/>
      <c r="F31" s="56"/>
      <c r="H31" s="24">
        <v>114</v>
      </c>
      <c r="J31" s="23">
        <f t="shared" si="0"/>
        <v>100.66</v>
      </c>
    </row>
    <row r="32" spans="1:10">
      <c r="A32" s="20"/>
      <c r="B32" s="19">
        <v>4</v>
      </c>
      <c r="C32" s="56" t="s">
        <v>35</v>
      </c>
      <c r="D32" s="56"/>
      <c r="E32" s="56"/>
      <c r="F32" s="56"/>
      <c r="H32" s="24">
        <v>12</v>
      </c>
      <c r="J32" s="23">
        <f t="shared" si="0"/>
        <v>10.6</v>
      </c>
    </row>
    <row r="33" spans="1:11">
      <c r="A33" s="20"/>
      <c r="B33" s="19">
        <v>5</v>
      </c>
      <c r="C33" s="56" t="s">
        <v>36</v>
      </c>
      <c r="D33" s="56"/>
      <c r="E33" s="56"/>
      <c r="F33" s="56"/>
      <c r="H33" s="24">
        <v>10</v>
      </c>
      <c r="J33" s="23">
        <f t="shared" si="0"/>
        <v>8.83</v>
      </c>
    </row>
    <row r="34" spans="1:11">
      <c r="A34" s="25"/>
      <c r="B34" s="5"/>
      <c r="C34" s="57"/>
      <c r="D34" s="57"/>
      <c r="E34" s="57"/>
      <c r="F34" s="57"/>
      <c r="G34" s="5"/>
      <c r="H34" s="10"/>
      <c r="I34" s="5"/>
      <c r="J34" s="5"/>
    </row>
    <row r="35" spans="1:11">
      <c r="A35" s="26" t="s">
        <v>15</v>
      </c>
      <c r="B35" s="11" t="s">
        <v>31</v>
      </c>
      <c r="J35" s="33">
        <f>ROUND(SUM(J29:J34),2)</f>
        <v>137.75</v>
      </c>
      <c r="K35" s="3" t="s">
        <v>18</v>
      </c>
    </row>
    <row r="37" spans="1:11">
      <c r="A37" s="20"/>
      <c r="B37" s="19">
        <v>1</v>
      </c>
      <c r="C37" s="56" t="str">
        <f>C31</f>
        <v>Dieseleinspritzpumpe im Tausch</v>
      </c>
      <c r="D37" s="56"/>
      <c r="E37" s="56"/>
      <c r="F37" s="56"/>
      <c r="J37" s="21">
        <v>971.45</v>
      </c>
    </row>
    <row r="38" spans="1:11">
      <c r="A38" s="20"/>
      <c r="B38" s="19">
        <v>2</v>
      </c>
      <c r="C38" s="56" t="str">
        <f>C32</f>
        <v>Drehzahlgeber</v>
      </c>
      <c r="D38" s="56"/>
      <c r="E38" s="56"/>
      <c r="F38" s="56"/>
      <c r="J38" s="21">
        <v>33.229999999999997</v>
      </c>
    </row>
    <row r="39" spans="1:11">
      <c r="A39" s="20"/>
      <c r="B39" s="19">
        <v>3</v>
      </c>
      <c r="C39" s="56" t="str">
        <f>C33</f>
        <v>Luftfiltereinsatz</v>
      </c>
      <c r="D39" s="56"/>
      <c r="E39" s="56"/>
      <c r="F39" s="56"/>
      <c r="J39" s="21">
        <v>43.97</v>
      </c>
    </row>
    <row r="40" spans="1:11">
      <c r="A40" s="25"/>
      <c r="B40" s="5"/>
      <c r="C40" s="57"/>
      <c r="D40" s="57"/>
      <c r="E40" s="57"/>
      <c r="F40" s="57"/>
      <c r="G40" s="5"/>
      <c r="H40" s="5"/>
      <c r="I40" s="5"/>
      <c r="J40" s="10"/>
      <c r="K40" s="5"/>
    </row>
    <row r="41" spans="1:11">
      <c r="A41" s="26" t="s">
        <v>15</v>
      </c>
      <c r="B41" s="27" t="s">
        <v>37</v>
      </c>
      <c r="J41" s="33">
        <f>ROUND(SUM(J37:J40),2)</f>
        <v>1048.6500000000001</v>
      </c>
      <c r="K41" s="3" t="s">
        <v>18</v>
      </c>
    </row>
    <row r="42" spans="1:11">
      <c r="A42" s="28" t="s">
        <v>38</v>
      </c>
      <c r="B42" s="40" t="str">
        <f>B35</f>
        <v>Arbeitspreis</v>
      </c>
      <c r="C42" s="5"/>
      <c r="D42" s="5"/>
      <c r="E42" s="5"/>
      <c r="F42" s="5"/>
      <c r="G42" s="5"/>
      <c r="H42" s="5"/>
      <c r="I42" s="5"/>
      <c r="J42" s="42">
        <f>J35</f>
        <v>137.75</v>
      </c>
      <c r="K42" s="5" t="s">
        <v>18</v>
      </c>
    </row>
    <row r="43" spans="1:11">
      <c r="A43" s="26" t="s">
        <v>15</v>
      </c>
      <c r="B43" s="20" t="s">
        <v>11</v>
      </c>
      <c r="J43" s="23">
        <f>ROUND(J41+J42,2)</f>
        <v>1186.4000000000001</v>
      </c>
      <c r="K43" s="3" t="s">
        <v>18</v>
      </c>
    </row>
    <row r="44" spans="1:11">
      <c r="A44" s="26" t="s">
        <v>38</v>
      </c>
      <c r="B44" s="20" t="s">
        <v>39</v>
      </c>
      <c r="H44" s="30">
        <v>0.19</v>
      </c>
      <c r="J44" s="20">
        <f>ROUND(J43*19/100,2)</f>
        <v>225.42</v>
      </c>
      <c r="K44" s="3" t="s">
        <v>18</v>
      </c>
    </row>
    <row r="45" spans="1:11">
      <c r="A45" s="28" t="s">
        <v>38</v>
      </c>
      <c r="B45" s="5" t="s">
        <v>40</v>
      </c>
      <c r="C45" s="5"/>
      <c r="D45" s="5"/>
      <c r="E45" s="5"/>
      <c r="F45" s="31">
        <v>0.1</v>
      </c>
      <c r="G45" s="5" t="s">
        <v>41</v>
      </c>
      <c r="H45" s="32">
        <v>0.19</v>
      </c>
      <c r="I45" s="5"/>
      <c r="J45" s="5">
        <f>ROUND(J37*0.1*0.19,2)</f>
        <v>18.46</v>
      </c>
      <c r="K45" s="5" t="s">
        <v>18</v>
      </c>
    </row>
    <row r="46" spans="1:11">
      <c r="A46" s="26" t="s">
        <v>15</v>
      </c>
      <c r="B46" s="27" t="s">
        <v>11</v>
      </c>
      <c r="J46" s="33">
        <f>ROUND(J43+J44+J45,2)</f>
        <v>1430.28</v>
      </c>
      <c r="K46" s="11" t="s">
        <v>18</v>
      </c>
    </row>
  </sheetData>
  <mergeCells count="9">
    <mergeCell ref="B17:B18"/>
    <mergeCell ref="C17:C18"/>
    <mergeCell ref="G17:G18"/>
    <mergeCell ref="H17:H18"/>
    <mergeCell ref="D20:E20"/>
    <mergeCell ref="D22:E22"/>
    <mergeCell ref="D24:E24"/>
    <mergeCell ref="D18:F18"/>
    <mergeCell ref="D17:F17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&amp;L&amp;"Times Roman,Standard"&amp;9&amp;K000000&amp;F&amp;R&amp;"Source Code Pro,Standard"&amp;8&amp;K000000&amp;D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29A8-8703-974C-983F-5934B1427F77}">
  <dimension ref="A1:K49"/>
  <sheetViews>
    <sheetView showGridLines="0" zoomScale="136" zoomScaleNormal="136" workbookViewId="0"/>
  </sheetViews>
  <sheetFormatPr baseColWidth="10" defaultColWidth="11.1640625" defaultRowHeight="15"/>
  <cols>
    <col min="1" max="1" width="2.6640625" style="19" customWidth="1"/>
    <col min="2" max="2" width="8.83203125" style="20" customWidth="1"/>
    <col min="3" max="3" width="2.1640625" style="20" customWidth="1"/>
    <col min="4" max="4" width="2.6640625" style="20" bestFit="1" customWidth="1"/>
    <col min="5" max="5" width="14.83203125" style="20" customWidth="1"/>
    <col min="6" max="6" width="11.1640625" style="20"/>
    <col min="7" max="7" width="2.5" style="20" customWidth="1"/>
    <col min="8" max="8" width="12.5" style="20" bestFit="1" customWidth="1"/>
    <col min="9" max="9" width="2.1640625" style="20" customWidth="1"/>
    <col min="10" max="10" width="11.1640625" style="20"/>
    <col min="11" max="11" width="4.6640625" style="20" customWidth="1"/>
    <col min="12" max="12" width="15.1640625" style="20" customWidth="1"/>
    <col min="13" max="16384" width="11.1640625" style="20"/>
  </cols>
  <sheetData>
    <row r="1" spans="1:11" s="1" customFormat="1" ht="21">
      <c r="A1" s="35" t="s">
        <v>0</v>
      </c>
    </row>
    <row r="2" spans="1:11" s="3" customFormat="1">
      <c r="A2" s="2"/>
    </row>
    <row r="3" spans="1:11" s="3" customFormat="1">
      <c r="A3" s="2"/>
      <c r="B3" s="3" t="s">
        <v>1</v>
      </c>
    </row>
    <row r="4" spans="1:11" s="3" customFormat="1">
      <c r="A4" s="2"/>
      <c r="H4" s="2" t="s">
        <v>7</v>
      </c>
      <c r="I4" s="2"/>
      <c r="J4" s="2" t="s">
        <v>3</v>
      </c>
    </row>
    <row r="5" spans="1:11" s="3" customFormat="1">
      <c r="A5" s="2"/>
      <c r="H5" s="4" t="s">
        <v>8</v>
      </c>
      <c r="I5" s="4"/>
      <c r="J5" s="4" t="s">
        <v>9</v>
      </c>
    </row>
    <row r="6" spans="1:11" s="3" customFormat="1">
      <c r="A6" s="2"/>
      <c r="B6" s="5"/>
      <c r="C6" s="5"/>
      <c r="D6" s="5"/>
      <c r="E6" s="5"/>
      <c r="F6" s="5"/>
      <c r="G6" s="5"/>
      <c r="H6" s="6"/>
      <c r="I6" s="7" t="s">
        <v>10</v>
      </c>
      <c r="J6" s="6"/>
      <c r="K6" s="5" t="s">
        <v>10</v>
      </c>
    </row>
    <row r="7" spans="1:11" s="3" customFormat="1">
      <c r="A7" s="2"/>
      <c r="B7" s="3" t="s">
        <v>2</v>
      </c>
      <c r="F7" s="8"/>
      <c r="G7" s="9"/>
      <c r="H7" s="9"/>
      <c r="I7" s="9"/>
      <c r="J7" s="9"/>
    </row>
    <row r="8" spans="1:11" s="3" customFormat="1">
      <c r="A8" s="2"/>
      <c r="B8" s="3" t="s">
        <v>3</v>
      </c>
      <c r="F8" s="9"/>
      <c r="G8" s="9"/>
      <c r="H8" s="9"/>
      <c r="I8" s="9"/>
      <c r="J8" s="8"/>
    </row>
    <row r="9" spans="1:11" s="3" customFormat="1">
      <c r="A9" s="2"/>
      <c r="B9" s="3" t="s">
        <v>4</v>
      </c>
      <c r="F9" s="9"/>
      <c r="G9" s="9"/>
      <c r="H9" s="9"/>
      <c r="I9" s="9"/>
      <c r="J9" s="8"/>
    </row>
    <row r="10" spans="1:11" s="3" customFormat="1">
      <c r="A10" s="2"/>
      <c r="B10" s="3" t="s">
        <v>5</v>
      </c>
      <c r="F10" s="9"/>
      <c r="G10" s="9"/>
      <c r="H10" s="9"/>
      <c r="I10" s="9"/>
      <c r="J10" s="8"/>
    </row>
    <row r="11" spans="1:11" s="3" customFormat="1">
      <c r="A11" s="2"/>
      <c r="B11" s="3" t="s">
        <v>6</v>
      </c>
      <c r="F11" s="9"/>
      <c r="G11" s="9"/>
      <c r="H11" s="9"/>
      <c r="I11" s="9"/>
      <c r="J11" s="8"/>
    </row>
    <row r="12" spans="1:11" s="3" customFormat="1">
      <c r="A12" s="2"/>
      <c r="B12" s="5"/>
      <c r="C12" s="5"/>
      <c r="D12" s="5"/>
      <c r="E12" s="5"/>
      <c r="F12" s="5"/>
      <c r="G12" s="5"/>
      <c r="H12" s="5"/>
      <c r="I12" s="5"/>
      <c r="J12" s="10"/>
      <c r="K12" s="5"/>
    </row>
    <row r="13" spans="1:11" s="3" customFormat="1">
      <c r="A13" s="2"/>
      <c r="B13" s="11" t="s">
        <v>11</v>
      </c>
      <c r="C13" s="11"/>
      <c r="H13" s="9"/>
      <c r="I13" s="3" t="s">
        <v>18</v>
      </c>
      <c r="J13" s="9"/>
      <c r="K13" s="3" t="s">
        <v>18</v>
      </c>
    </row>
    <row r="14" spans="1:11" s="3" customFormat="1">
      <c r="A14" s="2"/>
      <c r="B14" s="3" t="s">
        <v>23</v>
      </c>
      <c r="C14" s="12" t="s">
        <v>15</v>
      </c>
      <c r="E14" s="8"/>
      <c r="F14" s="3" t="s">
        <v>18</v>
      </c>
      <c r="H14" s="9"/>
      <c r="J14" s="9"/>
    </row>
    <row r="15" spans="1:11" s="3" customFormat="1">
      <c r="A15" s="2"/>
      <c r="B15" s="3" t="s">
        <v>24</v>
      </c>
      <c r="C15" s="12" t="s">
        <v>15</v>
      </c>
      <c r="E15" s="13"/>
      <c r="F15" s="3" t="s">
        <v>25</v>
      </c>
      <c r="H15" s="9"/>
      <c r="J15" s="9"/>
    </row>
    <row r="16" spans="1:11" s="3" customFormat="1">
      <c r="A16" s="2"/>
      <c r="B16" s="11"/>
      <c r="C16" s="11"/>
      <c r="H16" s="9"/>
      <c r="J16" s="9"/>
    </row>
    <row r="17" spans="1:10" s="3" customFormat="1">
      <c r="A17" s="2"/>
    </row>
    <row r="18" spans="1:10" s="3" customFormat="1">
      <c r="A18" s="2"/>
      <c r="B18" s="44" t="s">
        <v>12</v>
      </c>
      <c r="C18" s="46" t="s">
        <v>15</v>
      </c>
      <c r="D18" s="48" t="s">
        <v>13</v>
      </c>
      <c r="E18" s="48"/>
      <c r="F18" s="49"/>
      <c r="G18" s="50" t="s">
        <v>15</v>
      </c>
      <c r="H18" s="53"/>
    </row>
    <row r="19" spans="1:10" s="3" customFormat="1">
      <c r="A19" s="2"/>
      <c r="B19" s="45"/>
      <c r="C19" s="47"/>
      <c r="D19" s="48" t="s">
        <v>14</v>
      </c>
      <c r="E19" s="48"/>
      <c r="F19" s="49"/>
      <c r="G19" s="51"/>
      <c r="H19" s="53"/>
    </row>
    <row r="20" spans="1:10" s="3" customFormat="1">
      <c r="A20" s="2"/>
      <c r="H20" s="14"/>
    </row>
    <row r="21" spans="1:10" s="3" customFormat="1">
      <c r="A21" s="2"/>
      <c r="B21" s="15" t="s">
        <v>19</v>
      </c>
      <c r="C21" s="16" t="s">
        <v>15</v>
      </c>
      <c r="D21" s="48" t="s">
        <v>16</v>
      </c>
      <c r="E21" s="49"/>
      <c r="G21" s="12" t="s">
        <v>15</v>
      </c>
      <c r="H21" s="17"/>
      <c r="I21" s="18" t="s">
        <v>25</v>
      </c>
    </row>
    <row r="22" spans="1:10" s="3" customFormat="1">
      <c r="A22" s="2"/>
      <c r="C22" s="12"/>
      <c r="G22" s="12"/>
      <c r="H22" s="14"/>
      <c r="I22" s="18"/>
    </row>
    <row r="23" spans="1:10" s="3" customFormat="1">
      <c r="A23" s="2"/>
      <c r="B23" s="15" t="s">
        <v>20</v>
      </c>
      <c r="C23" s="16" t="s">
        <v>15</v>
      </c>
      <c r="D23" s="48" t="s">
        <v>22</v>
      </c>
      <c r="E23" s="49"/>
      <c r="G23" s="12" t="s">
        <v>15</v>
      </c>
      <c r="H23" s="14"/>
      <c r="I23" s="18" t="s">
        <v>20</v>
      </c>
    </row>
    <row r="24" spans="1:10" s="3" customFormat="1">
      <c r="A24" s="2"/>
      <c r="C24" s="12"/>
      <c r="G24" s="12"/>
      <c r="H24" s="14"/>
      <c r="I24" s="18"/>
    </row>
    <row r="25" spans="1:10" s="3" customFormat="1">
      <c r="A25" s="2"/>
      <c r="B25" s="15" t="s">
        <v>17</v>
      </c>
      <c r="C25" s="16" t="s">
        <v>15</v>
      </c>
      <c r="D25" s="48" t="s">
        <v>21</v>
      </c>
      <c r="E25" s="49"/>
      <c r="G25" s="12"/>
      <c r="H25" s="14"/>
      <c r="I25" s="18"/>
    </row>
    <row r="26" spans="1:10" s="3" customFormat="1">
      <c r="A26" s="2"/>
    </row>
    <row r="27" spans="1:10" s="3" customFormat="1">
      <c r="A27" s="2"/>
      <c r="B27" s="3" t="s">
        <v>26</v>
      </c>
    </row>
    <row r="28" spans="1:10" s="3" customFormat="1">
      <c r="A28" s="2"/>
    </row>
    <row r="29" spans="1:10" s="3" customFormat="1">
      <c r="A29" s="2"/>
      <c r="B29" s="3" t="s">
        <v>27</v>
      </c>
      <c r="C29" s="3" t="s">
        <v>28</v>
      </c>
      <c r="F29" s="14" t="s">
        <v>29</v>
      </c>
      <c r="H29" s="2" t="s">
        <v>30</v>
      </c>
      <c r="J29" s="2" t="s">
        <v>17</v>
      </c>
    </row>
    <row r="30" spans="1:10" s="3" customFormat="1">
      <c r="A30" s="2"/>
      <c r="B30" s="3" t="s">
        <v>31</v>
      </c>
    </row>
    <row r="31" spans="1:10">
      <c r="A31" s="19">
        <v>1</v>
      </c>
      <c r="C31" s="21"/>
      <c r="D31" s="21"/>
      <c r="E31" s="21"/>
      <c r="F31" s="21"/>
      <c r="H31" s="22"/>
      <c r="J31" s="23"/>
    </row>
    <row r="32" spans="1:10">
      <c r="A32" s="19">
        <v>2</v>
      </c>
      <c r="C32" s="21"/>
      <c r="D32" s="21"/>
      <c r="E32" s="21"/>
      <c r="F32" s="21"/>
      <c r="H32" s="24"/>
      <c r="J32" s="23"/>
    </row>
    <row r="33" spans="1:11">
      <c r="A33" s="19">
        <v>3</v>
      </c>
      <c r="C33" s="21"/>
      <c r="D33" s="21"/>
      <c r="E33" s="21"/>
      <c r="F33" s="21"/>
      <c r="H33" s="24"/>
      <c r="J33" s="23"/>
    </row>
    <row r="34" spans="1:11">
      <c r="A34" s="19">
        <v>4</v>
      </c>
      <c r="C34" s="21"/>
      <c r="D34" s="21"/>
      <c r="E34" s="21"/>
      <c r="F34" s="21"/>
      <c r="H34" s="24"/>
      <c r="J34" s="23"/>
    </row>
    <row r="35" spans="1:11">
      <c r="A35" s="19">
        <v>5</v>
      </c>
      <c r="C35" s="21"/>
      <c r="D35" s="21"/>
      <c r="E35" s="21"/>
      <c r="F35" s="21"/>
      <c r="H35" s="24"/>
      <c r="J35" s="23"/>
    </row>
    <row r="36" spans="1:11">
      <c r="A36" s="25"/>
      <c r="B36" s="5"/>
      <c r="C36" s="10"/>
      <c r="D36" s="10"/>
      <c r="E36" s="10"/>
      <c r="F36" s="10"/>
      <c r="G36" s="5"/>
      <c r="H36" s="10"/>
      <c r="I36" s="5"/>
      <c r="J36" s="5"/>
    </row>
    <row r="37" spans="1:11">
      <c r="A37" s="26" t="s">
        <v>15</v>
      </c>
      <c r="B37" s="27" t="s">
        <v>11</v>
      </c>
      <c r="J37" s="23"/>
      <c r="K37" s="3" t="s">
        <v>18</v>
      </c>
    </row>
    <row r="38" spans="1:11">
      <c r="B38" s="20" t="s">
        <v>37</v>
      </c>
    </row>
    <row r="39" spans="1:11">
      <c r="A39" s="19">
        <v>1</v>
      </c>
      <c r="C39" s="21"/>
      <c r="D39" s="21"/>
      <c r="E39" s="21"/>
      <c r="F39" s="21"/>
      <c r="J39" s="21"/>
    </row>
    <row r="40" spans="1:11">
      <c r="A40" s="19">
        <v>2</v>
      </c>
      <c r="C40" s="21"/>
      <c r="D40" s="21"/>
      <c r="E40" s="21"/>
      <c r="F40" s="21"/>
      <c r="J40" s="21"/>
    </row>
    <row r="41" spans="1:11">
      <c r="A41" s="19">
        <v>3</v>
      </c>
      <c r="C41" s="21"/>
      <c r="D41" s="21"/>
      <c r="E41" s="21"/>
      <c r="F41" s="21"/>
      <c r="J41" s="21"/>
    </row>
    <row r="42" spans="1:11">
      <c r="A42" s="25"/>
      <c r="B42" s="5"/>
      <c r="C42" s="10"/>
      <c r="D42" s="10"/>
      <c r="E42" s="10"/>
      <c r="F42" s="10"/>
      <c r="G42" s="5"/>
      <c r="H42" s="5"/>
      <c r="I42" s="5"/>
      <c r="J42" s="10"/>
      <c r="K42" s="5"/>
    </row>
    <row r="43" spans="1:11">
      <c r="A43" s="26" t="s">
        <v>15</v>
      </c>
      <c r="B43" s="27" t="s">
        <v>11</v>
      </c>
      <c r="J43" s="23"/>
      <c r="K43" s="3" t="s">
        <v>18</v>
      </c>
    </row>
    <row r="44" spans="1:11">
      <c r="B44" s="20" t="str">
        <f>B30</f>
        <v>Arbeitspreis</v>
      </c>
      <c r="J44" s="23"/>
      <c r="K44" s="3" t="s">
        <v>18</v>
      </c>
    </row>
    <row r="45" spans="1:11">
      <c r="A45" s="28" t="s">
        <v>38</v>
      </c>
      <c r="B45" s="5" t="str">
        <f>B38</f>
        <v>Ersatzteile</v>
      </c>
      <c r="C45" s="5"/>
      <c r="D45" s="5"/>
      <c r="E45" s="5"/>
      <c r="F45" s="5"/>
      <c r="G45" s="5"/>
      <c r="H45" s="5"/>
      <c r="I45" s="5"/>
      <c r="J45" s="29"/>
      <c r="K45" s="5" t="s">
        <v>18</v>
      </c>
    </row>
    <row r="46" spans="1:11">
      <c r="A46" s="26" t="s">
        <v>15</v>
      </c>
      <c r="B46" s="27" t="s">
        <v>11</v>
      </c>
      <c r="J46" s="23"/>
      <c r="K46" s="3" t="s">
        <v>18</v>
      </c>
    </row>
    <row r="47" spans="1:11">
      <c r="A47" s="26" t="s">
        <v>38</v>
      </c>
      <c r="B47" s="20" t="s">
        <v>39</v>
      </c>
      <c r="H47" s="30">
        <v>0.19</v>
      </c>
      <c r="K47" s="3" t="s">
        <v>18</v>
      </c>
    </row>
    <row r="48" spans="1:11">
      <c r="A48" s="28" t="s">
        <v>38</v>
      </c>
      <c r="B48" s="5" t="s">
        <v>40</v>
      </c>
      <c r="C48" s="5"/>
      <c r="D48" s="5"/>
      <c r="E48" s="5"/>
      <c r="F48" s="31">
        <v>0.1</v>
      </c>
      <c r="G48" s="5" t="s">
        <v>41</v>
      </c>
      <c r="H48" s="32">
        <v>0.19</v>
      </c>
      <c r="I48" s="5"/>
      <c r="J48" s="5"/>
      <c r="K48" s="5" t="s">
        <v>18</v>
      </c>
    </row>
    <row r="49" spans="1:11">
      <c r="A49" s="26" t="s">
        <v>15</v>
      </c>
      <c r="B49" s="27" t="s">
        <v>11</v>
      </c>
      <c r="J49" s="33"/>
      <c r="K49" s="11" t="s">
        <v>18</v>
      </c>
    </row>
  </sheetData>
  <mergeCells count="9">
    <mergeCell ref="D21:E21"/>
    <mergeCell ref="D23:E23"/>
    <mergeCell ref="D25:E25"/>
    <mergeCell ref="B18:B19"/>
    <mergeCell ref="C18:C19"/>
    <mergeCell ref="D18:F18"/>
    <mergeCell ref="G18:G19"/>
    <mergeCell ref="H18:H19"/>
    <mergeCell ref="D19:F19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&amp;L&amp;"Times Roman,Standard"&amp;9&amp;K000000&amp;F&amp;R&amp;"Source Code Pro,Standard"&amp;8&amp;K000000&amp;D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A1</vt:lpstr>
      <vt:lpstr>A2</vt:lpstr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2022-03-27T13:26:52Z</cp:lastPrinted>
  <dcterms:created xsi:type="dcterms:W3CDTF">2020-12-20T08:59:08Z</dcterms:created>
  <dcterms:modified xsi:type="dcterms:W3CDTF">2022-03-27T15:22:38Z</dcterms:modified>
</cp:coreProperties>
</file>