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Folien-Mitschrift/N-Betriebsfuhrung/Tabellen/PDF/"/>
    </mc:Choice>
  </mc:AlternateContent>
  <xr:revisionPtr revIDLastSave="0" documentId="13_ncr:1_{EFC8CD7A-0B7F-6841-92DB-BEB5A8785B99}" xr6:coauthVersionLast="47" xr6:coauthVersionMax="47" xr10:uidLastSave="{00000000-0000-0000-0000-000000000000}"/>
  <bookViews>
    <workbookView xWindow="22020" yWindow="560" windowWidth="28920" windowHeight="26640" xr2:uid="{A956B346-7BC2-4087-BE6D-4E8CC9E964AF}"/>
  </bookViews>
  <sheets>
    <sheet name="A1+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" l="1"/>
  <c r="E45" i="3" s="1"/>
  <c r="G35" i="3"/>
  <c r="D44" i="3"/>
  <c r="D45" i="3"/>
  <c r="D42" i="3"/>
  <c r="E39" i="3"/>
  <c r="F7" i="3"/>
  <c r="F8" i="3"/>
  <c r="F9" i="3"/>
  <c r="F10" i="3"/>
  <c r="F11" i="3"/>
  <c r="F6" i="3"/>
  <c r="H8" i="3"/>
  <c r="F29" i="3"/>
  <c r="F30" i="3"/>
  <c r="F28" i="3"/>
  <c r="F27" i="3"/>
  <c r="D43" i="3" s="1"/>
  <c r="H6" i="3"/>
  <c r="H7" i="3"/>
  <c r="H9" i="3"/>
  <c r="H10" i="3"/>
  <c r="H11" i="3"/>
  <c r="D12" i="3"/>
  <c r="E25" i="3" s="1"/>
  <c r="H16" i="3"/>
  <c r="H17" i="3"/>
  <c r="H18" i="3"/>
  <c r="H19" i="3"/>
  <c r="H20" i="3"/>
  <c r="H21" i="3"/>
  <c r="H22" i="3"/>
  <c r="H15" i="3"/>
  <c r="H35" i="3" l="1"/>
  <c r="D39" i="3" s="1"/>
  <c r="F39" i="3" s="1"/>
  <c r="F45" i="3"/>
  <c r="E42" i="3"/>
  <c r="F42" i="3" s="1"/>
  <c r="E41" i="3"/>
  <c r="E44" i="3"/>
  <c r="F44" i="3" s="1"/>
  <c r="E43" i="3"/>
  <c r="F43" i="3" s="1"/>
  <c r="H12" i="3"/>
  <c r="F25" i="3" s="1"/>
  <c r="H23" i="3"/>
  <c r="D41" i="3" s="1"/>
  <c r="F41" i="3" s="1"/>
  <c r="F46" i="3" l="1"/>
  <c r="F47" i="3" s="1"/>
  <c r="F48" i="3" s="1"/>
  <c r="F26" i="3"/>
  <c r="F31" i="3" s="1"/>
</calcChain>
</file>

<file path=xl/sharedStrings.xml><?xml version="1.0" encoding="utf-8"?>
<sst xmlns="http://schemas.openxmlformats.org/spreadsheetml/2006/main" count="104" uniqueCount="49">
  <si>
    <t>Summe</t>
  </si>
  <si>
    <t>Anzahl</t>
  </si>
  <si>
    <t>Ersatzteil</t>
  </si>
  <si>
    <t>E-Preis</t>
  </si>
  <si>
    <t>Et-Preis</t>
  </si>
  <si>
    <t>€</t>
  </si>
  <si>
    <t>=</t>
  </si>
  <si>
    <t>%</t>
  </si>
  <si>
    <t>2)</t>
  </si>
  <si>
    <t>EK-Preis</t>
  </si>
  <si>
    <t>Gewinn</t>
  </si>
  <si>
    <t>+</t>
  </si>
  <si>
    <t>Arbeitspreis (AP)</t>
  </si>
  <si>
    <t>Ersatzteile (ET)</t>
  </si>
  <si>
    <t xml:space="preserve">Ü9 - KV - Aufgabe </t>
  </si>
  <si>
    <t>Zahnriemen</t>
  </si>
  <si>
    <t>Luftfilter</t>
  </si>
  <si>
    <t>Kraftstofffilter</t>
  </si>
  <si>
    <t>Motoröl</t>
  </si>
  <si>
    <t>Kühlmittel</t>
  </si>
  <si>
    <t>Ölfilter</t>
  </si>
  <si>
    <t>Innenraumfilter</t>
  </si>
  <si>
    <t>Keilrippenriemen</t>
  </si>
  <si>
    <t>1) Selbstkosten ohne Umsatzsteuer</t>
  </si>
  <si>
    <t>Summe Selbstkosten</t>
  </si>
  <si>
    <t>Fahrzeug ohne US T</t>
  </si>
  <si>
    <t>Reifen</t>
  </si>
  <si>
    <t>HU</t>
  </si>
  <si>
    <t>Seko</t>
  </si>
  <si>
    <t>AW-Liste</t>
  </si>
  <si>
    <t>Summe AW</t>
  </si>
  <si>
    <t>Summe AP</t>
  </si>
  <si>
    <t>x</t>
  </si>
  <si>
    <t>Dellen-Doc</t>
  </si>
  <si>
    <t>Rechnungssumme</t>
  </si>
  <si>
    <t>PKW</t>
  </si>
  <si>
    <t>Seko der AW</t>
  </si>
  <si>
    <t>Zwischensumme</t>
  </si>
  <si>
    <t>UST 19%</t>
  </si>
  <si>
    <t>€  + 10%</t>
  </si>
  <si>
    <t>x Gewinn</t>
  </si>
  <si>
    <t>x AW</t>
  </si>
  <si>
    <t>Seko der AW + Gewinn 10%</t>
  </si>
  <si>
    <t>Werkstatt AW-Preis</t>
  </si>
  <si>
    <t>AW</t>
  </si>
  <si>
    <t>Kalkuliere den Verkaufspreis</t>
  </si>
  <si>
    <r>
      <rPr>
        <b/>
        <sz val="10"/>
        <color theme="1"/>
        <rFont val="Source Code Pro"/>
      </rPr>
      <t xml:space="preserve">Ersatzteile </t>
    </r>
    <r>
      <rPr>
        <sz val="10"/>
        <color theme="1"/>
        <rFont val="Source Code Pro"/>
      </rPr>
      <t>(Materialkosten)</t>
    </r>
  </si>
  <si>
    <t>(17,5/100)+1</t>
  </si>
  <si>
    <t>(10/100)+1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</si>
</sst>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>
    <font>
      <sz val="11"/>
      <color theme="1"/>
      <name val="Arial"/>
      <family val="2"/>
      <scheme val="minor"/>
    </font>
    <font>
      <sz val="11"/>
      <color theme="0"/>
      <name val="ArialMT"/>
      <family val="2"/>
    </font>
    <font>
      <sz val="8"/>
      <name val="Arial"/>
      <family val="2"/>
      <scheme val="minor"/>
    </font>
    <font>
      <b/>
      <sz val="16"/>
      <color theme="1"/>
      <name val="Source Code Pro"/>
    </font>
    <font>
      <sz val="11"/>
      <color theme="1"/>
      <name val="Source Code Pro"/>
    </font>
    <font>
      <sz val="10"/>
      <color theme="1"/>
      <name val="Source Code Pro"/>
    </font>
    <font>
      <b/>
      <sz val="10"/>
      <color theme="1"/>
      <name val="Source Code Pro"/>
    </font>
    <font>
      <sz val="10"/>
      <color theme="5"/>
      <name val="Source Code Pro"/>
    </font>
    <font>
      <sz val="10"/>
      <color theme="0"/>
      <name val="Source Code Pro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quotePrefix="1" applyNumberFormat="1" applyFont="1" applyBorder="1" applyAlignment="1">
      <alignment horizontal="center" vertical="center"/>
    </xf>
    <xf numFmtId="9" fontId="7" fillId="0" borderId="0" xfId="0" quotePrefix="1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2" borderId="0" xfId="1" applyFont="1" applyBorder="1" applyAlignment="1">
      <alignment horizontal="center" vertical="center"/>
    </xf>
    <xf numFmtId="0" fontId="8" fillId="2" borderId="0" xfId="1" quotePrefix="1" applyFont="1" applyBorder="1" applyAlignment="1">
      <alignment horizontal="center" vertical="center"/>
    </xf>
    <xf numFmtId="0" fontId="8" fillId="2" borderId="0" xfId="1" applyFont="1" applyBorder="1" applyAlignment="1">
      <alignment vertical="center"/>
    </xf>
    <xf numFmtId="4" fontId="5" fillId="3" borderId="0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4" fontId="5" fillId="3" borderId="1" xfId="0" applyNumberFormat="1" applyFont="1" applyFill="1" applyBorder="1" applyAlignment="1">
      <alignment vertical="center"/>
    </xf>
    <xf numFmtId="0" fontId="5" fillId="0" borderId="0" xfId="0" quotePrefix="1" applyFont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quotePrefix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0" fontId="6" fillId="0" borderId="0" xfId="0" quotePrefix="1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4" fontId="7" fillId="0" borderId="2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4" fontId="5" fillId="0" borderId="1" xfId="0" applyNumberFormat="1" applyFont="1" applyFill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0" fontId="5" fillId="0" borderId="0" xfId="0" quotePrefix="1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</cellXfs>
  <cellStyles count="2">
    <cellStyle name="Akzent3" xfId="1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3FAF-67A1-A549-9A7D-A9CED86442B6}">
  <dimension ref="A1:J51"/>
  <sheetViews>
    <sheetView showGridLines="0" tabSelected="1" zoomScale="140" zoomScaleNormal="140" workbookViewId="0">
      <selection activeCell="K9" sqref="K9"/>
    </sheetView>
  </sheetViews>
  <sheetFormatPr baseColWidth="10" defaultColWidth="11.1640625" defaultRowHeight="15"/>
  <cols>
    <col min="1" max="1" width="2.5" style="3" customWidth="1"/>
    <col min="2" max="2" width="6.83203125" style="3" customWidth="1"/>
    <col min="3" max="3" width="23.83203125" style="3" customWidth="1"/>
    <col min="4" max="5" width="9.1640625" style="3" bestFit="1" customWidth="1"/>
    <col min="6" max="6" width="12" style="3" customWidth="1"/>
    <col min="7" max="7" width="7" style="3" customWidth="1"/>
    <col min="8" max="8" width="9.1640625" style="3" bestFit="1" customWidth="1"/>
    <col min="9" max="9" width="2.1640625" style="3" customWidth="1"/>
    <col min="10" max="16384" width="11.1640625" style="3"/>
  </cols>
  <sheetData>
    <row r="1" spans="1:10" s="1" customFormat="1" ht="21">
      <c r="A1" s="1" t="s">
        <v>14</v>
      </c>
    </row>
    <row r="2" spans="1:10" s="2" customFormat="1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s="2" customFormat="1">
      <c r="A3" s="5" t="s">
        <v>23</v>
      </c>
      <c r="B3" s="4"/>
      <c r="C3" s="4"/>
      <c r="D3" s="4"/>
      <c r="E3" s="4"/>
      <c r="F3" s="4"/>
      <c r="G3" s="4"/>
      <c r="H3" s="4"/>
      <c r="I3" s="4"/>
      <c r="J3" s="4"/>
    </row>
    <row r="4" spans="1:10" s="2" customFormat="1">
      <c r="A4" s="5"/>
      <c r="B4" s="4"/>
      <c r="C4" s="6" t="s">
        <v>36</v>
      </c>
      <c r="D4" s="6">
        <v>6</v>
      </c>
      <c r="E4" s="4" t="s">
        <v>5</v>
      </c>
      <c r="F4" s="4"/>
      <c r="G4" s="4"/>
      <c r="H4" s="4"/>
      <c r="I4" s="4"/>
      <c r="J4" s="4"/>
    </row>
    <row r="5" spans="1:10" s="2" customFormat="1">
      <c r="A5" s="5"/>
      <c r="B5" s="4"/>
      <c r="C5" s="4"/>
      <c r="D5" s="7" t="s">
        <v>44</v>
      </c>
      <c r="E5" s="8" t="s">
        <v>32</v>
      </c>
      <c r="F5" s="9" t="s">
        <v>28</v>
      </c>
      <c r="G5" s="4"/>
      <c r="H5" s="4"/>
      <c r="I5" s="4"/>
      <c r="J5" s="4"/>
    </row>
    <row r="6" spans="1:10" s="2" customFormat="1">
      <c r="A6" s="5"/>
      <c r="B6" s="4"/>
      <c r="C6" s="4" t="s">
        <v>29</v>
      </c>
      <c r="D6" s="6">
        <v>39</v>
      </c>
      <c r="E6" s="10" t="s">
        <v>32</v>
      </c>
      <c r="F6" s="11">
        <f>$D$4</f>
        <v>6</v>
      </c>
      <c r="G6" s="4"/>
      <c r="H6" s="12">
        <f t="shared" ref="H6:H11" si="0">D6*$F$6</f>
        <v>234</v>
      </c>
      <c r="I6" s="4" t="s">
        <v>5</v>
      </c>
      <c r="J6" s="4"/>
    </row>
    <row r="7" spans="1:10" s="2" customFormat="1">
      <c r="A7" s="5"/>
      <c r="B7" s="4"/>
      <c r="C7" s="4"/>
      <c r="D7" s="6">
        <v>2</v>
      </c>
      <c r="E7" s="10" t="s">
        <v>32</v>
      </c>
      <c r="F7" s="11">
        <f t="shared" ref="F7:F11" si="1">$D$4</f>
        <v>6</v>
      </c>
      <c r="G7" s="4"/>
      <c r="H7" s="12">
        <f t="shared" si="0"/>
        <v>12</v>
      </c>
      <c r="I7" s="4" t="s">
        <v>5</v>
      </c>
      <c r="J7" s="4"/>
    </row>
    <row r="8" spans="1:10" s="2" customFormat="1">
      <c r="A8" s="5"/>
      <c r="B8" s="4"/>
      <c r="C8" s="13"/>
      <c r="D8" s="6">
        <v>7</v>
      </c>
      <c r="E8" s="10" t="s">
        <v>32</v>
      </c>
      <c r="F8" s="11">
        <f t="shared" si="1"/>
        <v>6</v>
      </c>
      <c r="G8" s="4"/>
      <c r="H8" s="12">
        <f t="shared" si="0"/>
        <v>42</v>
      </c>
      <c r="I8" s="4" t="s">
        <v>5</v>
      </c>
      <c r="J8" s="4"/>
    </row>
    <row r="9" spans="1:10" s="2" customFormat="1">
      <c r="A9" s="5"/>
      <c r="B9" s="4"/>
      <c r="C9" s="13"/>
      <c r="D9" s="6">
        <v>0</v>
      </c>
      <c r="E9" s="10" t="s">
        <v>32</v>
      </c>
      <c r="F9" s="11">
        <f t="shared" si="1"/>
        <v>6</v>
      </c>
      <c r="G9" s="4"/>
      <c r="H9" s="12">
        <f t="shared" si="0"/>
        <v>0</v>
      </c>
      <c r="I9" s="4" t="s">
        <v>5</v>
      </c>
      <c r="J9" s="4"/>
    </row>
    <row r="10" spans="1:10" s="2" customFormat="1">
      <c r="A10" s="5"/>
      <c r="B10" s="4"/>
      <c r="C10" s="4"/>
      <c r="D10" s="6">
        <v>18</v>
      </c>
      <c r="E10" s="10" t="s">
        <v>32</v>
      </c>
      <c r="F10" s="11">
        <f t="shared" si="1"/>
        <v>6</v>
      </c>
      <c r="G10" s="4"/>
      <c r="H10" s="12">
        <f t="shared" si="0"/>
        <v>108</v>
      </c>
      <c r="I10" s="4" t="s">
        <v>5</v>
      </c>
      <c r="J10" s="4"/>
    </row>
    <row r="11" spans="1:10" s="2" customFormat="1">
      <c r="A11" s="5"/>
      <c r="B11" s="4"/>
      <c r="C11" s="14"/>
      <c r="D11" s="15">
        <v>4</v>
      </c>
      <c r="E11" s="10" t="s">
        <v>32</v>
      </c>
      <c r="F11" s="11">
        <f t="shared" si="1"/>
        <v>6</v>
      </c>
      <c r="G11" s="14"/>
      <c r="H11" s="16">
        <f t="shared" si="0"/>
        <v>24</v>
      </c>
      <c r="I11" s="4" t="s">
        <v>5</v>
      </c>
      <c r="J11" s="4"/>
    </row>
    <row r="12" spans="1:10" s="2" customFormat="1">
      <c r="A12" s="5"/>
      <c r="B12" s="4"/>
      <c r="C12" s="5" t="s">
        <v>30</v>
      </c>
      <c r="D12" s="5">
        <f>SUM(D6:D11)</f>
        <v>70</v>
      </c>
      <c r="E12" s="5"/>
      <c r="F12" s="46" t="s">
        <v>31</v>
      </c>
      <c r="H12" s="17">
        <f>ROUND(SUM(H6:H11),2)</f>
        <v>420</v>
      </c>
      <c r="I12" s="5" t="s">
        <v>5</v>
      </c>
      <c r="J12" s="4"/>
    </row>
    <row r="13" spans="1:10" s="2" customFormat="1">
      <c r="A13" s="4"/>
      <c r="B13" s="10"/>
      <c r="C13" s="18"/>
      <c r="D13" s="19"/>
      <c r="E13" s="20"/>
      <c r="F13" s="21"/>
      <c r="G13" s="22"/>
      <c r="H13" s="10"/>
      <c r="I13" s="4"/>
      <c r="J13" s="4"/>
    </row>
    <row r="14" spans="1:10" s="2" customFormat="1">
      <c r="A14" s="4"/>
      <c r="B14" s="23" t="s">
        <v>1</v>
      </c>
      <c r="C14" s="23" t="s">
        <v>2</v>
      </c>
      <c r="D14" s="24" t="s">
        <v>9</v>
      </c>
      <c r="E14" s="23"/>
      <c r="F14" s="23"/>
      <c r="G14" s="24" t="s">
        <v>3</v>
      </c>
      <c r="H14" s="24" t="s">
        <v>4</v>
      </c>
      <c r="I14" s="25"/>
      <c r="J14" s="4"/>
    </row>
    <row r="15" spans="1:10" s="2" customFormat="1">
      <c r="A15" s="4"/>
      <c r="B15" s="10">
        <v>1</v>
      </c>
      <c r="C15" s="4" t="s">
        <v>15</v>
      </c>
      <c r="D15" s="26">
        <v>296.5</v>
      </c>
      <c r="E15" s="12"/>
      <c r="F15" s="12"/>
      <c r="G15" s="12"/>
      <c r="H15" s="12">
        <f>D15*B15</f>
        <v>296.5</v>
      </c>
      <c r="I15" s="4" t="s">
        <v>5</v>
      </c>
      <c r="J15" s="4"/>
    </row>
    <row r="16" spans="1:10" s="2" customFormat="1">
      <c r="A16" s="4"/>
      <c r="B16" s="10">
        <v>1</v>
      </c>
      <c r="C16" s="4" t="s">
        <v>22</v>
      </c>
      <c r="D16" s="26">
        <v>150.19999999999999</v>
      </c>
      <c r="E16" s="12"/>
      <c r="F16" s="12"/>
      <c r="G16" s="12"/>
      <c r="H16" s="12">
        <f t="shared" ref="H16:H22" si="2">D16*B16</f>
        <v>150.19999999999999</v>
      </c>
      <c r="I16" s="4" t="s">
        <v>5</v>
      </c>
      <c r="J16" s="4"/>
    </row>
    <row r="17" spans="1:10" s="2" customFormat="1">
      <c r="A17" s="4"/>
      <c r="B17" s="10">
        <v>1</v>
      </c>
      <c r="C17" s="4" t="s">
        <v>16</v>
      </c>
      <c r="D17" s="26">
        <v>48.68</v>
      </c>
      <c r="E17" s="12"/>
      <c r="F17" s="12"/>
      <c r="G17" s="12"/>
      <c r="H17" s="12">
        <f t="shared" si="2"/>
        <v>48.68</v>
      </c>
      <c r="I17" s="4" t="s">
        <v>5</v>
      </c>
      <c r="J17" s="4"/>
    </row>
    <row r="18" spans="1:10" s="2" customFormat="1">
      <c r="A18" s="4"/>
      <c r="B18" s="10">
        <v>1</v>
      </c>
      <c r="C18" s="4" t="s">
        <v>17</v>
      </c>
      <c r="D18" s="26">
        <v>27</v>
      </c>
      <c r="E18" s="12"/>
      <c r="F18" s="12"/>
      <c r="G18" s="12"/>
      <c r="H18" s="12">
        <f t="shared" si="2"/>
        <v>27</v>
      </c>
      <c r="I18" s="4" t="s">
        <v>5</v>
      </c>
      <c r="J18" s="4"/>
    </row>
    <row r="19" spans="1:10" s="2" customFormat="1">
      <c r="A19" s="4"/>
      <c r="B19" s="10">
        <v>1</v>
      </c>
      <c r="C19" s="4" t="s">
        <v>21</v>
      </c>
      <c r="D19" s="26">
        <v>23.73</v>
      </c>
      <c r="E19" s="12"/>
      <c r="F19" s="12"/>
      <c r="G19" s="12"/>
      <c r="H19" s="12">
        <f t="shared" si="2"/>
        <v>23.73</v>
      </c>
      <c r="I19" s="4" t="s">
        <v>5</v>
      </c>
      <c r="J19" s="4"/>
    </row>
    <row r="20" spans="1:10" s="2" customFormat="1">
      <c r="A20" s="4"/>
      <c r="B20" s="10">
        <v>7.5</v>
      </c>
      <c r="C20" s="4" t="s">
        <v>18</v>
      </c>
      <c r="D20" s="26">
        <v>10.3</v>
      </c>
      <c r="E20" s="12"/>
      <c r="F20" s="12"/>
      <c r="G20" s="12"/>
      <c r="H20" s="12">
        <f t="shared" si="2"/>
        <v>77.25</v>
      </c>
      <c r="I20" s="4" t="s">
        <v>5</v>
      </c>
      <c r="J20" s="4"/>
    </row>
    <row r="21" spans="1:10" s="2" customFormat="1">
      <c r="A21" s="4"/>
      <c r="B21" s="10">
        <v>1</v>
      </c>
      <c r="C21" s="4" t="s">
        <v>20</v>
      </c>
      <c r="D21" s="26">
        <v>7.4</v>
      </c>
      <c r="E21" s="12"/>
      <c r="F21" s="12"/>
      <c r="G21" s="12"/>
      <c r="H21" s="12">
        <f t="shared" si="2"/>
        <v>7.4</v>
      </c>
      <c r="I21" s="4" t="s">
        <v>5</v>
      </c>
      <c r="J21" s="4"/>
    </row>
    <row r="22" spans="1:10" s="2" customFormat="1">
      <c r="A22" s="4"/>
      <c r="B22" s="27">
        <v>6</v>
      </c>
      <c r="C22" s="14" t="s">
        <v>19</v>
      </c>
      <c r="D22" s="28">
        <v>3.75</v>
      </c>
      <c r="E22" s="16"/>
      <c r="F22" s="16"/>
      <c r="G22" s="16"/>
      <c r="H22" s="16">
        <f t="shared" si="2"/>
        <v>22.5</v>
      </c>
      <c r="I22" s="4" t="s">
        <v>5</v>
      </c>
      <c r="J22" s="4"/>
    </row>
    <row r="23" spans="1:10" s="2" customFormat="1">
      <c r="A23" s="4"/>
      <c r="B23" s="4" t="s">
        <v>46</v>
      </c>
      <c r="C23" s="4"/>
      <c r="D23" s="12"/>
      <c r="E23" s="12"/>
      <c r="F23" s="12"/>
      <c r="G23" s="4"/>
      <c r="H23" s="17">
        <f>ROUND(SUM(H15:H22),2)</f>
        <v>653.26</v>
      </c>
      <c r="I23" s="4" t="s">
        <v>5</v>
      </c>
      <c r="J23" s="4"/>
    </row>
    <row r="24" spans="1:10" s="2" customFormat="1">
      <c r="A24" s="4"/>
      <c r="B24" s="4"/>
      <c r="C24" s="4"/>
      <c r="D24" s="12"/>
      <c r="E24" s="12"/>
      <c r="F24" s="12"/>
      <c r="G24" s="4"/>
      <c r="H24" s="12"/>
      <c r="I24" s="4"/>
      <c r="J24" s="4"/>
    </row>
    <row r="25" spans="1:10" s="2" customFormat="1">
      <c r="A25" s="4"/>
      <c r="B25" s="29"/>
      <c r="C25" s="5" t="s">
        <v>12</v>
      </c>
      <c r="D25" s="12"/>
      <c r="E25" s="30">
        <f>D12</f>
        <v>70</v>
      </c>
      <c r="F25" s="12">
        <f>H12</f>
        <v>420</v>
      </c>
      <c r="G25" s="4" t="s">
        <v>5</v>
      </c>
      <c r="H25" s="12"/>
      <c r="I25" s="4"/>
      <c r="J25" s="4"/>
    </row>
    <row r="26" spans="1:10" s="2" customFormat="1">
      <c r="A26" s="4"/>
      <c r="B26" s="29" t="s">
        <v>11</v>
      </c>
      <c r="C26" s="5" t="s">
        <v>13</v>
      </c>
      <c r="D26" s="12"/>
      <c r="E26" s="12"/>
      <c r="F26" s="12">
        <f>H23</f>
        <v>653.26</v>
      </c>
      <c r="G26" s="4" t="s">
        <v>5</v>
      </c>
      <c r="H26" s="12"/>
      <c r="I26" s="4"/>
      <c r="J26" s="4"/>
    </row>
    <row r="27" spans="1:10" s="2" customFormat="1">
      <c r="A27" s="4"/>
      <c r="B27" s="29" t="s">
        <v>11</v>
      </c>
      <c r="C27" s="4" t="s">
        <v>25</v>
      </c>
      <c r="D27" s="12"/>
      <c r="E27" s="12"/>
      <c r="F27" s="12">
        <f>H27/1.19</f>
        <v>4915.9663865546217</v>
      </c>
      <c r="G27" s="4" t="s">
        <v>5</v>
      </c>
      <c r="H27" s="26">
        <v>5850</v>
      </c>
      <c r="I27" s="4"/>
      <c r="J27" s="4"/>
    </row>
    <row r="28" spans="1:10" s="2" customFormat="1">
      <c r="A28" s="4"/>
      <c r="B28" s="29" t="s">
        <v>11</v>
      </c>
      <c r="C28" s="4" t="s">
        <v>26</v>
      </c>
      <c r="D28" s="12"/>
      <c r="E28" s="12"/>
      <c r="F28" s="12">
        <f>H28</f>
        <v>1040</v>
      </c>
      <c r="G28" s="4" t="s">
        <v>5</v>
      </c>
      <c r="H28" s="26">
        <v>1040</v>
      </c>
      <c r="I28" s="4"/>
      <c r="J28" s="4"/>
    </row>
    <row r="29" spans="1:10" s="2" customFormat="1">
      <c r="A29" s="4"/>
      <c r="B29" s="29" t="s">
        <v>11</v>
      </c>
      <c r="C29" s="4" t="s">
        <v>33</v>
      </c>
      <c r="D29" s="12"/>
      <c r="E29" s="12"/>
      <c r="F29" s="12">
        <f t="shared" ref="F29:F30" si="3">H29</f>
        <v>830</v>
      </c>
      <c r="G29" s="4" t="s">
        <v>5</v>
      </c>
      <c r="H29" s="26">
        <v>830</v>
      </c>
      <c r="I29" s="4"/>
      <c r="J29" s="4"/>
    </row>
    <row r="30" spans="1:10" s="2" customFormat="1">
      <c r="A30" s="4"/>
      <c r="B30" s="29" t="s">
        <v>11</v>
      </c>
      <c r="C30" s="14" t="s">
        <v>27</v>
      </c>
      <c r="D30" s="16"/>
      <c r="E30" s="16"/>
      <c r="F30" s="16">
        <f t="shared" si="3"/>
        <v>93</v>
      </c>
      <c r="G30" s="4" t="s">
        <v>5</v>
      </c>
      <c r="H30" s="26">
        <v>93</v>
      </c>
      <c r="I30" s="4"/>
      <c r="J30" s="4"/>
    </row>
    <row r="31" spans="1:10" s="2" customFormat="1">
      <c r="A31" s="4"/>
      <c r="B31" s="29" t="s">
        <v>6</v>
      </c>
      <c r="C31" s="31" t="s">
        <v>24</v>
      </c>
      <c r="D31" s="12"/>
      <c r="E31" s="12"/>
      <c r="F31" s="17">
        <f>ROUND(SUM(F25:F30),2)</f>
        <v>7952.23</v>
      </c>
      <c r="G31" s="4" t="s">
        <v>5</v>
      </c>
      <c r="H31" s="4"/>
      <c r="I31" s="4"/>
      <c r="J31" s="4"/>
    </row>
    <row r="32" spans="1:10" s="2" customFormat="1">
      <c r="A32" s="4"/>
      <c r="B32" s="32"/>
      <c r="C32" s="33"/>
      <c r="D32" s="34"/>
      <c r="E32" s="34"/>
      <c r="F32" s="34"/>
      <c r="G32" s="13"/>
      <c r="H32" s="4"/>
      <c r="I32" s="4"/>
      <c r="J32" s="4"/>
    </row>
    <row r="33" spans="1:10" s="2" customFormat="1">
      <c r="A33" s="5" t="s">
        <v>8</v>
      </c>
      <c r="B33" s="35" t="s">
        <v>45</v>
      </c>
      <c r="C33" s="13"/>
      <c r="D33" s="34"/>
      <c r="E33" s="34"/>
      <c r="F33" s="34"/>
      <c r="G33" s="13"/>
      <c r="H33" s="4"/>
      <c r="I33" s="4"/>
      <c r="J33" s="4"/>
    </row>
    <row r="34" spans="1:10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s="2" customFormat="1">
      <c r="A35" s="4"/>
      <c r="B35" s="4"/>
      <c r="C35" s="6" t="s">
        <v>42</v>
      </c>
      <c r="D35" s="6">
        <v>6</v>
      </c>
      <c r="E35" s="4" t="s">
        <v>39</v>
      </c>
      <c r="F35" s="45" t="s">
        <v>48</v>
      </c>
      <c r="G35" s="4">
        <f>(10/100)+1</f>
        <v>1.1000000000000001</v>
      </c>
      <c r="H35" s="36">
        <f>D35*G35</f>
        <v>6.6000000000000005</v>
      </c>
      <c r="I35" s="4"/>
      <c r="J35" s="4"/>
    </row>
    <row r="36" spans="1:10" s="2" customFormat="1">
      <c r="A36" s="4"/>
      <c r="B36" s="4"/>
      <c r="C36" s="6" t="s">
        <v>10</v>
      </c>
      <c r="D36" s="6">
        <v>17.5</v>
      </c>
      <c r="E36" s="4" t="s">
        <v>7</v>
      </c>
      <c r="F36" s="45" t="s">
        <v>47</v>
      </c>
      <c r="G36" s="4">
        <f>(D36/100)+1</f>
        <v>1.175</v>
      </c>
      <c r="H36" s="4"/>
      <c r="I36" s="4"/>
      <c r="J36" s="4"/>
    </row>
    <row r="37" spans="1:10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s="2" customFormat="1">
      <c r="A38" s="4"/>
      <c r="B38" s="4"/>
      <c r="C38" s="4"/>
      <c r="D38" s="7" t="s">
        <v>0</v>
      </c>
      <c r="E38" s="37" t="s">
        <v>41</v>
      </c>
      <c r="F38" s="4"/>
      <c r="G38" s="4"/>
      <c r="H38" s="4"/>
      <c r="I38" s="4"/>
      <c r="J38" s="4"/>
    </row>
    <row r="39" spans="1:10" s="2" customFormat="1">
      <c r="A39" s="4"/>
      <c r="B39" s="29"/>
      <c r="C39" s="4" t="s">
        <v>43</v>
      </c>
      <c r="D39" s="12">
        <f>H35</f>
        <v>6.6000000000000005</v>
      </c>
      <c r="E39" s="30">
        <f>D12</f>
        <v>70</v>
      </c>
      <c r="F39" s="12">
        <f>D39*E39</f>
        <v>462.00000000000006</v>
      </c>
      <c r="G39" s="4" t="s">
        <v>5</v>
      </c>
      <c r="H39" s="4"/>
      <c r="I39" s="4"/>
      <c r="J39" s="4"/>
    </row>
    <row r="40" spans="1:10" s="2" customFormat="1">
      <c r="A40" s="4"/>
      <c r="B40" s="29"/>
      <c r="C40" s="13"/>
      <c r="D40" s="38" t="s">
        <v>0</v>
      </c>
      <c r="E40" s="39" t="s">
        <v>40</v>
      </c>
      <c r="F40" s="12"/>
      <c r="G40" s="4"/>
      <c r="H40" s="4"/>
      <c r="I40" s="4"/>
      <c r="J40" s="4"/>
    </row>
    <row r="41" spans="1:10" s="2" customFormat="1">
      <c r="A41" s="4"/>
      <c r="B41" s="29" t="s">
        <v>11</v>
      </c>
      <c r="C41" s="4" t="s">
        <v>13</v>
      </c>
      <c r="D41" s="12">
        <f>H23</f>
        <v>653.26</v>
      </c>
      <c r="E41" s="40">
        <f>$G$36</f>
        <v>1.175</v>
      </c>
      <c r="F41" s="12">
        <f>D41*E41</f>
        <v>767.58050000000003</v>
      </c>
      <c r="G41" s="4" t="s">
        <v>5</v>
      </c>
      <c r="H41" s="4"/>
      <c r="I41" s="4"/>
      <c r="J41" s="4"/>
    </row>
    <row r="42" spans="1:10" s="2" customFormat="1">
      <c r="A42" s="4"/>
      <c r="B42" s="29" t="s">
        <v>11</v>
      </c>
      <c r="C42" s="4" t="s">
        <v>26</v>
      </c>
      <c r="D42" s="12">
        <f>H28</f>
        <v>1040</v>
      </c>
      <c r="E42" s="40">
        <f>$G$36</f>
        <v>1.175</v>
      </c>
      <c r="F42" s="12">
        <f>D42*E42</f>
        <v>1222</v>
      </c>
      <c r="G42" s="4" t="s">
        <v>5</v>
      </c>
      <c r="H42" s="4"/>
      <c r="I42" s="4"/>
      <c r="J42" s="4"/>
    </row>
    <row r="43" spans="1:10" s="2" customFormat="1">
      <c r="A43" s="4"/>
      <c r="B43" s="29" t="s">
        <v>11</v>
      </c>
      <c r="C43" s="4" t="s">
        <v>35</v>
      </c>
      <c r="D43" s="12">
        <f>F27</f>
        <v>4915.9663865546217</v>
      </c>
      <c r="E43" s="40">
        <f>$G$36</f>
        <v>1.175</v>
      </c>
      <c r="F43" s="12">
        <f t="shared" ref="F43:F45" si="4">D43*E43</f>
        <v>5776.2605042016812</v>
      </c>
      <c r="G43" s="4" t="s">
        <v>5</v>
      </c>
      <c r="H43" s="4"/>
      <c r="I43" s="4"/>
      <c r="J43" s="4"/>
    </row>
    <row r="44" spans="1:10" s="2" customFormat="1">
      <c r="A44" s="4"/>
      <c r="B44" s="29" t="s">
        <v>11</v>
      </c>
      <c r="C44" s="4" t="s">
        <v>33</v>
      </c>
      <c r="D44" s="12">
        <f>H29</f>
        <v>830</v>
      </c>
      <c r="E44" s="40">
        <f>$G$36</f>
        <v>1.175</v>
      </c>
      <c r="F44" s="12">
        <f>D44*E44</f>
        <v>975.25</v>
      </c>
      <c r="G44" s="4" t="s">
        <v>5</v>
      </c>
      <c r="H44" s="4"/>
      <c r="I44" s="4"/>
      <c r="J44" s="4"/>
    </row>
    <row r="45" spans="1:10">
      <c r="A45" s="4"/>
      <c r="B45" s="29" t="s">
        <v>11</v>
      </c>
      <c r="C45" s="14" t="s">
        <v>27</v>
      </c>
      <c r="D45" s="16">
        <f>H30</f>
        <v>93</v>
      </c>
      <c r="E45" s="41">
        <f>$G$36</f>
        <v>1.175</v>
      </c>
      <c r="F45" s="16">
        <f t="shared" si="4"/>
        <v>109.27500000000001</v>
      </c>
      <c r="G45" s="4" t="s">
        <v>5</v>
      </c>
      <c r="H45" s="42"/>
      <c r="I45" s="42"/>
      <c r="J45" s="42"/>
    </row>
    <row r="46" spans="1:10">
      <c r="A46" s="4"/>
      <c r="B46" s="29" t="s">
        <v>6</v>
      </c>
      <c r="C46" s="42" t="s">
        <v>37</v>
      </c>
      <c r="D46" s="12"/>
      <c r="E46" s="12"/>
      <c r="F46" s="12">
        <f>ROUND(SUM(F39:F45),2)</f>
        <v>9312.3700000000008</v>
      </c>
      <c r="G46" s="4" t="s">
        <v>5</v>
      </c>
      <c r="H46" s="42"/>
      <c r="I46" s="42"/>
      <c r="J46" s="42"/>
    </row>
    <row r="47" spans="1:10">
      <c r="A47" s="4"/>
      <c r="B47" s="29" t="s">
        <v>11</v>
      </c>
      <c r="C47" s="14" t="s">
        <v>38</v>
      </c>
      <c r="D47" s="43"/>
      <c r="E47" s="43"/>
      <c r="F47" s="43">
        <f>F46*19/100</f>
        <v>1769.3503000000003</v>
      </c>
      <c r="G47" s="4" t="s">
        <v>5</v>
      </c>
      <c r="H47" s="42"/>
      <c r="I47" s="42"/>
      <c r="J47" s="42"/>
    </row>
    <row r="48" spans="1:10">
      <c r="A48" s="42"/>
      <c r="B48" s="29" t="s">
        <v>6</v>
      </c>
      <c r="C48" s="31" t="s">
        <v>34</v>
      </c>
      <c r="D48" s="13"/>
      <c r="E48" s="13"/>
      <c r="F48" s="44">
        <f>ROUND(F46+F47,2)</f>
        <v>11081.72</v>
      </c>
      <c r="G48" s="4" t="s">
        <v>5</v>
      </c>
      <c r="H48" s="42"/>
      <c r="I48" s="42"/>
      <c r="J48" s="42"/>
    </row>
    <row r="49" spans="1:10">
      <c r="A49" s="42"/>
      <c r="B49" s="13"/>
      <c r="C49" s="33"/>
      <c r="D49" s="13"/>
      <c r="E49" s="13"/>
      <c r="F49" s="44"/>
      <c r="G49" s="13"/>
      <c r="H49" s="42"/>
      <c r="I49" s="42"/>
      <c r="J49" s="42"/>
    </row>
    <row r="50" spans="1:10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spans="1:10">
      <c r="A51" s="42"/>
      <c r="B51" s="42"/>
      <c r="C51" s="42"/>
      <c r="D51" s="42"/>
      <c r="E51" s="42"/>
      <c r="F51" s="42"/>
      <c r="G51" s="42"/>
      <c r="H51" s="42"/>
      <c r="I51" s="42"/>
      <c r="J51" s="42"/>
    </row>
  </sheetData>
  <phoneticPr fontId="2" type="noConversion"/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A1+2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2022-03-26T14:10:36Z</cp:lastPrinted>
  <dcterms:created xsi:type="dcterms:W3CDTF">2020-12-20T08:59:08Z</dcterms:created>
  <dcterms:modified xsi:type="dcterms:W3CDTF">2022-03-27T10:19:28Z</dcterms:modified>
</cp:coreProperties>
</file>