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N-Betriebsfuhrung/Tabellen/PDF/"/>
    </mc:Choice>
  </mc:AlternateContent>
  <xr:revisionPtr revIDLastSave="0" documentId="13_ncr:1_{12C845E4-35F4-B246-9212-48EDC598E770}" xr6:coauthVersionLast="47" xr6:coauthVersionMax="47" xr10:uidLastSave="{00000000-0000-0000-0000-000000000000}"/>
  <bookViews>
    <workbookView xWindow="11280" yWindow="500" windowWidth="38960" windowHeight="26140" activeTab="4" xr2:uid="{C3F7BBDA-7D4E-D648-A5C0-339AB0D4D480}"/>
  </bookViews>
  <sheets>
    <sheet name="A1" sheetId="11" r:id="rId1"/>
    <sheet name="A2" sheetId="9" r:id="rId2"/>
    <sheet name="A3" sheetId="10" r:id="rId3"/>
    <sheet name="A4" sheetId="13" r:id="rId4"/>
    <sheet name="A5" sheetId="14" r:id="rId5"/>
    <sheet name="Tabelle1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4" l="1"/>
  <c r="D8" i="14"/>
  <c r="D17" i="13"/>
  <c r="G14" i="13"/>
  <c r="G11" i="13"/>
  <c r="G13" i="13"/>
  <c r="D12" i="13"/>
  <c r="D5" i="13"/>
  <c r="D7" i="13" s="1"/>
  <c r="D16" i="13" s="1"/>
  <c r="D14" i="13"/>
  <c r="D19" i="10"/>
  <c r="C22" i="10"/>
  <c r="C20" i="10"/>
  <c r="C18" i="10"/>
  <c r="C16" i="10"/>
  <c r="D15" i="10"/>
  <c r="D18" i="13" l="1"/>
  <c r="D20" i="13" s="1"/>
  <c r="D20" i="10"/>
  <c r="D21" i="10" s="1"/>
  <c r="D22" i="10"/>
  <c r="D23" i="10" s="1"/>
  <c r="D16" i="10"/>
  <c r="D17" i="10" l="1"/>
  <c r="D18" i="10" s="1"/>
  <c r="D24" i="10"/>
  <c r="D25" i="10" s="1"/>
  <c r="C29" i="10"/>
  <c r="C32" i="10"/>
  <c r="C33" i="10" s="1"/>
</calcChain>
</file>

<file path=xl/sharedStrings.xml><?xml version="1.0" encoding="utf-8"?>
<sst xmlns="http://schemas.openxmlformats.org/spreadsheetml/2006/main" count="257" uniqueCount="129">
  <si>
    <t>+ Gewinn</t>
  </si>
  <si>
    <t>%</t>
  </si>
  <si>
    <t>EUR</t>
  </si>
  <si>
    <t>Eingabe</t>
  </si>
  <si>
    <t>=</t>
  </si>
  <si>
    <t>GKZS</t>
  </si>
  <si>
    <t>GWZS</t>
  </si>
  <si>
    <t>Skonto</t>
  </si>
  <si>
    <t>Rabatt</t>
  </si>
  <si>
    <t>Verkaufskalkulation</t>
  </si>
  <si>
    <t>HSP = LVP - BP</t>
  </si>
  <si>
    <t>HSP = HSP x 100% / LVP</t>
  </si>
  <si>
    <t>KF = LVP / BP</t>
  </si>
  <si>
    <t>Handelsspanne</t>
  </si>
  <si>
    <t>Kalkulationsfaktor</t>
  </si>
  <si>
    <t>Ü10 - A1</t>
  </si>
  <si>
    <t>Ü10 - A2</t>
  </si>
  <si>
    <t>Ü10 - A3</t>
  </si>
  <si>
    <t>Termin mit Kunden vereinbaren Termin Vorbereitung</t>
  </si>
  <si>
    <t>Terminvorbereitung</t>
  </si>
  <si>
    <t>KD-Berater plant Fahrzeugdurchsicht auf Basis Fahrzeughistorie</t>
  </si>
  <si>
    <t>Fahrzeugannahme</t>
  </si>
  <si>
    <t>Fahrzeug wird vom KD-Berater übernommen und Fahrzeugcheck durchgeführt</t>
  </si>
  <si>
    <t>Auftragserstellung</t>
  </si>
  <si>
    <t>notwendige Arbeiten erfassen und Werkstattauftrag erstellen</t>
  </si>
  <si>
    <t>Teileverfügbarkeit prüfen</t>
  </si>
  <si>
    <t>Reparatur</t>
  </si>
  <si>
    <t>In der Werkstatt wird nach Herstellervorgaben des Fahrzeug instand gesetzt</t>
  </si>
  <si>
    <t>Qualitätskontrolle</t>
  </si>
  <si>
    <t>Ausführung der Arbeit überprüfen, Endkontrolle / Sichtkontrolle / Probefahrt</t>
  </si>
  <si>
    <t>Vorbereiten der Fahrzeugrückgabe</t>
  </si>
  <si>
    <t>Rückgabe vorbereiten und Rechnung erstellen, Rechnung prüfen</t>
  </si>
  <si>
    <t>Fahrzeugrückgabe</t>
  </si>
  <si>
    <t>Fahrzeug an Kunde übergeben und Arbeiten anhand der Rechnung erläutern, Kunde zahlt Rechnung</t>
  </si>
  <si>
    <t>Nachbearbeitung</t>
  </si>
  <si>
    <t>Kundenzufriedenheit prüfen anhand von Nachfragen</t>
  </si>
  <si>
    <t>anonymer Fragebogen (telefonisch, Internet, Post)</t>
  </si>
  <si>
    <t>Arbeitsplanung - Auftragsannahme bis Fahrzeugrückgabe</t>
  </si>
  <si>
    <t xml:space="preserve">  BP</t>
  </si>
  <si>
    <t>+ GK</t>
  </si>
  <si>
    <t>= Seko</t>
  </si>
  <si>
    <t>= BVP</t>
  </si>
  <si>
    <t>+ Skonto</t>
  </si>
  <si>
    <t>= ZVP</t>
  </si>
  <si>
    <t>+ Rabatt</t>
  </si>
  <si>
    <t>= LVP</t>
  </si>
  <si>
    <t>+ UST</t>
  </si>
  <si>
    <t>= Rechnungsbetrag ohne Rabatt</t>
  </si>
  <si>
    <t>UST</t>
  </si>
  <si>
    <t>BP</t>
  </si>
  <si>
    <t>BVP</t>
  </si>
  <si>
    <t xml:space="preserve">GW/h x 100% </t>
  </si>
  <si>
    <t>StVs</t>
  </si>
  <si>
    <t xml:space="preserve">UR </t>
  </si>
  <si>
    <t xml:space="preserve">Seko/h </t>
  </si>
  <si>
    <t>WSL + GK/h</t>
  </si>
  <si>
    <t>GW/h</t>
  </si>
  <si>
    <t>StVs - Seko/h</t>
  </si>
  <si>
    <t xml:space="preserve">12,75 /h + 1,60% </t>
  </si>
  <si>
    <t>StVs - GW/h</t>
  </si>
  <si>
    <t>100% - UR</t>
  </si>
  <si>
    <t>12,75 x 1,016</t>
  </si>
  <si>
    <t>32,00 x 1,040</t>
  </si>
  <si>
    <t>32,00 /h + 4%</t>
  </si>
  <si>
    <t>12,75 + 32,00</t>
  </si>
  <si>
    <t>58,00 - 44,75</t>
  </si>
  <si>
    <t>100% - 22,84%</t>
  </si>
  <si>
    <t>=&gt;</t>
  </si>
  <si>
    <t>58,00 €/h</t>
  </si>
  <si>
    <t>13,25 €/h x 100%</t>
  </si>
  <si>
    <t>€/h</t>
  </si>
  <si>
    <t>12,95 + 33,28</t>
  </si>
  <si>
    <t>46,23 x 100%</t>
  </si>
  <si>
    <t>a)</t>
  </si>
  <si>
    <t>b)</t>
  </si>
  <si>
    <t>∆StVs</t>
  </si>
  <si>
    <t>59,91 - 58,00</t>
  </si>
  <si>
    <t>Erhöhung</t>
  </si>
  <si>
    <t xml:space="preserve"> StVs%</t>
  </si>
  <si>
    <t>∆StVs x 100%</t>
  </si>
  <si>
    <t>1,91 x 100%</t>
  </si>
  <si>
    <t>€</t>
  </si>
  <si>
    <t>Ü10 - A4</t>
  </si>
  <si>
    <t>FL</t>
  </si>
  <si>
    <t>4 x 25,00</t>
  </si>
  <si>
    <t>+</t>
  </si>
  <si>
    <t>GKZs</t>
  </si>
  <si>
    <t>GWZs</t>
  </si>
  <si>
    <t>AP</t>
  </si>
  <si>
    <t>ET</t>
  </si>
  <si>
    <t>Zahn-Kit (OEM)</t>
  </si>
  <si>
    <t>Zwischensumme</t>
  </si>
  <si>
    <t>Rechnungssumme</t>
  </si>
  <si>
    <t>➞</t>
  </si>
  <si>
    <r>
      <t>Terminvereinbarung</t>
    </r>
    <r>
      <rPr>
        <sz val="11"/>
        <color rgb="FF333333"/>
        <rFont val="Source Sans Pro Regular"/>
      </rPr>
      <t> Auftragsannahme</t>
    </r>
  </si>
  <si>
    <r>
      <t>WSL</t>
    </r>
    <r>
      <rPr>
        <sz val="8"/>
        <color theme="1"/>
        <rFont val="Source Sans Pro Regular"/>
      </rPr>
      <t>neu</t>
    </r>
  </si>
  <si>
    <r>
      <t>GK/h</t>
    </r>
    <r>
      <rPr>
        <sz val="8"/>
        <color theme="1"/>
        <rFont val="Source Sans Pro Regular"/>
      </rPr>
      <t xml:space="preserve">neu </t>
    </r>
  </si>
  <si>
    <r>
      <t>Seko/h</t>
    </r>
    <r>
      <rPr>
        <sz val="8"/>
        <color theme="1"/>
        <rFont val="Source Sans Pro Regular"/>
      </rPr>
      <t>neu</t>
    </r>
  </si>
  <si>
    <r>
      <t>Seko/h</t>
    </r>
    <r>
      <rPr>
        <sz val="8"/>
        <color theme="1"/>
        <rFont val="Source Sans Pro Regular"/>
      </rPr>
      <t>€</t>
    </r>
  </si>
  <si>
    <r>
      <t>Seko/h</t>
    </r>
    <r>
      <rPr>
        <sz val="8"/>
        <color theme="1"/>
        <rFont val="Source Sans Pro Regular"/>
      </rPr>
      <t>%</t>
    </r>
  </si>
  <si>
    <r>
      <t>StVs</t>
    </r>
    <r>
      <rPr>
        <b/>
        <sz val="8"/>
        <color theme="1"/>
        <rFont val="Source Sans Pro Regular"/>
      </rPr>
      <t>neu</t>
    </r>
  </si>
  <si>
    <r>
      <t>WSL</t>
    </r>
    <r>
      <rPr>
        <sz val="8"/>
        <color theme="1"/>
        <rFont val="Source Sans Pro Regular"/>
      </rPr>
      <t>neu</t>
    </r>
    <r>
      <rPr>
        <sz val="11"/>
        <color theme="1"/>
        <rFont val="Source Sans Pro Regular"/>
      </rPr>
      <t xml:space="preserve"> + GK/h</t>
    </r>
    <r>
      <rPr>
        <sz val="8"/>
        <color theme="1"/>
        <rFont val="Source Sans Pro Regular"/>
      </rPr>
      <t>neu</t>
    </r>
  </si>
  <si>
    <r>
      <t>Seko</t>
    </r>
    <r>
      <rPr>
        <sz val="8"/>
        <color theme="1"/>
        <rFont val="Source Sans Pro Regular"/>
      </rPr>
      <t xml:space="preserve">neu </t>
    </r>
    <r>
      <rPr>
        <sz val="11"/>
        <color theme="1"/>
        <rFont val="Source Sans Pro Regular"/>
      </rPr>
      <t>x 100%</t>
    </r>
  </si>
  <si>
    <r>
      <t>Seko</t>
    </r>
    <r>
      <rPr>
        <sz val="8"/>
        <color theme="1"/>
        <rFont val="Source Sans Pro Regular"/>
      </rPr>
      <t>alt%</t>
    </r>
  </si>
  <si>
    <r>
      <t>StVs</t>
    </r>
    <r>
      <rPr>
        <sz val="8"/>
        <color theme="1"/>
        <rFont val="Source Sans Pro Regular"/>
      </rPr>
      <t xml:space="preserve">neu </t>
    </r>
    <r>
      <rPr>
        <sz val="11"/>
        <color theme="1"/>
        <rFont val="Source Sans Pro Regular"/>
      </rPr>
      <t>- StVs</t>
    </r>
    <r>
      <rPr>
        <sz val="8"/>
        <color theme="1"/>
        <rFont val="Source Sans Pro Regular"/>
      </rPr>
      <t>alt</t>
    </r>
  </si>
  <si>
    <r>
      <t>StVs</t>
    </r>
    <r>
      <rPr>
        <sz val="8"/>
        <color theme="1"/>
        <rFont val="Source Sans Pro Regular"/>
      </rPr>
      <t>alt</t>
    </r>
  </si>
  <si>
    <t>Ü10 - A5</t>
  </si>
  <si>
    <t>EK + GK + GW = UE</t>
  </si>
  <si>
    <t>StLs/WSL + GK + GW = StVs</t>
  </si>
  <si>
    <t>StLs</t>
  </si>
  <si>
    <t>GK</t>
  </si>
  <si>
    <t>Seko</t>
  </si>
  <si>
    <r>
      <t>StVs</t>
    </r>
    <r>
      <rPr>
        <sz val="8"/>
        <color theme="1"/>
        <rFont val="Source Code Pro"/>
      </rPr>
      <t>15%</t>
    </r>
  </si>
  <si>
    <t>62,65 x 15%</t>
  </si>
  <si>
    <t>Differenz</t>
  </si>
  <si>
    <r>
      <t>StVs</t>
    </r>
    <r>
      <rPr>
        <sz val="8"/>
        <color theme="1"/>
        <rFont val="Source Code Pro"/>
      </rPr>
      <t>20%</t>
    </r>
  </si>
  <si>
    <r>
      <t xml:space="preserve"> StVs</t>
    </r>
    <r>
      <rPr>
        <sz val="8"/>
        <color theme="1"/>
        <rFont val="Source Sans Pro Regular"/>
      </rPr>
      <t>20%</t>
    </r>
    <r>
      <rPr>
        <sz val="11"/>
        <color theme="1"/>
        <rFont val="Source Sans Pro Regular"/>
      </rPr>
      <t xml:space="preserve"> - StVs</t>
    </r>
    <r>
      <rPr>
        <sz val="8"/>
        <color theme="1"/>
        <rFont val="Source Sans Pro Regular"/>
      </rPr>
      <t>15%</t>
    </r>
  </si>
  <si>
    <t>62,65 x 20%</t>
  </si>
  <si>
    <t>Seko + GW</t>
  </si>
  <si>
    <t>WSL</t>
  </si>
  <si>
    <r>
      <t>KI</t>
    </r>
    <r>
      <rPr>
        <sz val="8"/>
        <color theme="1"/>
        <rFont val="Source Code Pro"/>
      </rPr>
      <t>15%</t>
    </r>
  </si>
  <si>
    <r>
      <t>KI</t>
    </r>
    <r>
      <rPr>
        <sz val="8"/>
        <color theme="1"/>
        <rFont val="Source Code Pro"/>
      </rPr>
      <t>20%</t>
    </r>
  </si>
  <si>
    <t>Der Kunde muss 4x mehr zahlen, als der Monteur in der Stunde verdient.</t>
  </si>
  <si>
    <t>62,65 x 1,15</t>
  </si>
  <si>
    <t>62,65 x 1,20</t>
  </si>
  <si>
    <t>schnell rechnen</t>
  </si>
  <si>
    <t>62,65 + 9,4</t>
  </si>
  <si>
    <t>62,65 + 12,53</t>
  </si>
  <si>
    <t>17,90 x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</si>
</sst>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5">
    <font>
      <sz val="12"/>
      <color theme="1"/>
      <name val="Arial"/>
      <family val="2"/>
      <scheme val="minor"/>
    </font>
    <font>
      <sz val="11"/>
      <color theme="1"/>
      <name val="ArialMT"/>
      <family val="2"/>
    </font>
    <font>
      <sz val="12"/>
      <color theme="1"/>
      <name val="Arial"/>
      <family val="2"/>
      <scheme val="minor"/>
    </font>
    <font>
      <sz val="11"/>
      <color theme="1"/>
      <name val="Source Code Pro"/>
    </font>
    <font>
      <b/>
      <sz val="12"/>
      <color indexed="8"/>
      <name val="Source Code Pro"/>
    </font>
    <font>
      <sz val="8"/>
      <color theme="5"/>
      <name val="Source Code Pro"/>
    </font>
    <font>
      <b/>
      <sz val="11"/>
      <color theme="1"/>
      <name val="Source Code Pro"/>
    </font>
    <font>
      <b/>
      <sz val="11"/>
      <color theme="5"/>
      <name val="Source Code Pro"/>
    </font>
    <font>
      <sz val="11"/>
      <color theme="0"/>
      <name val="ArialMT"/>
      <family val="2"/>
    </font>
    <font>
      <sz val="8"/>
      <color theme="1"/>
      <name val="Source Code Pro"/>
    </font>
    <font>
      <sz val="11"/>
      <color rgb="FF000000"/>
      <name val="Arial"/>
      <family val="2"/>
      <scheme val="minor"/>
    </font>
    <font>
      <b/>
      <sz val="16"/>
      <color indexed="8"/>
      <name val="Source Sans Pro Regular"/>
    </font>
    <font>
      <sz val="11"/>
      <color theme="1"/>
      <name val="Source Sans Pro Regular"/>
    </font>
    <font>
      <b/>
      <sz val="11"/>
      <color theme="1"/>
      <name val="Source Sans Pro Regular"/>
    </font>
    <font>
      <b/>
      <sz val="12"/>
      <color indexed="8"/>
      <name val="Source Sans Pro Regular"/>
    </font>
    <font>
      <sz val="11"/>
      <color theme="0"/>
      <name val="Source Sans Pro Regular"/>
    </font>
    <font>
      <sz val="11"/>
      <name val="Source Sans Pro Regular"/>
    </font>
    <font>
      <sz val="8"/>
      <color theme="5"/>
      <name val="Source Sans Pro Regular"/>
    </font>
    <font>
      <b/>
      <sz val="16"/>
      <color rgb="FF000000"/>
      <name val="Source Sans Pro Regular"/>
    </font>
    <font>
      <b/>
      <sz val="11"/>
      <color rgb="FF000000"/>
      <name val="Source Sans Pro Regular"/>
    </font>
    <font>
      <sz val="11"/>
      <color rgb="FF333333"/>
      <name val="Source Sans Pro Regular"/>
    </font>
    <font>
      <sz val="10"/>
      <color rgb="FF333333"/>
      <name val="Source Sans Pro Regular"/>
    </font>
    <font>
      <sz val="8"/>
      <color theme="1"/>
      <name val="Source Sans Pro Regular"/>
    </font>
    <font>
      <b/>
      <sz val="8"/>
      <color theme="1"/>
      <name val="Source Sans Pro Regular"/>
    </font>
    <font>
      <sz val="11"/>
      <color theme="5"/>
      <name val="Source Sans Pro Regula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theme="3" tint="0.89996032593768116"/>
      </bottom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auto="1"/>
      </bottom>
      <diagonal/>
    </border>
    <border>
      <left style="thin">
        <color theme="3" tint="0.89996032593768116"/>
      </left>
      <right style="thin">
        <color theme="3" tint="0.89996032593768116"/>
      </right>
      <top/>
      <bottom style="thin">
        <color theme="3" tint="0.89996032593768116"/>
      </bottom>
      <diagonal/>
    </border>
    <border>
      <left style="thin">
        <color theme="3" tint="0.89996032593768116"/>
      </left>
      <right/>
      <top/>
      <bottom style="thin">
        <color theme="3" tint="0.89996032593768116"/>
      </bottom>
      <diagonal/>
    </border>
    <border>
      <left style="thin">
        <color theme="3" tint="0.89996032593768116"/>
      </left>
      <right style="thin">
        <color theme="3" tint="0.89996032593768116"/>
      </right>
      <top/>
      <bottom style="thin">
        <color indexed="64"/>
      </bottom>
      <diagonal/>
    </border>
    <border>
      <left style="thin">
        <color theme="3" tint="0.89996032593768116"/>
      </left>
      <right/>
      <top/>
      <bottom style="thin">
        <color indexed="64"/>
      </bottom>
      <diagonal/>
    </border>
    <border>
      <left style="thin">
        <color theme="3" tint="0.89996032593768116"/>
      </left>
      <right/>
      <top style="thin">
        <color theme="3" tint="0.89996032593768116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44" fontId="2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" fontId="3" fillId="2" borderId="2" xfId="1" applyNumberFormat="1" applyFont="1" applyFill="1" applyBorder="1" applyAlignment="1">
      <alignment vertical="center"/>
    </xf>
    <xf numFmtId="0" fontId="3" fillId="0" borderId="0" xfId="0" quotePrefix="1" applyFont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quotePrefix="1" applyFont="1" applyAlignment="1">
      <alignment horizontal="right" vertical="center"/>
    </xf>
    <xf numFmtId="2" fontId="3" fillId="0" borderId="2" xfId="0" applyNumberFormat="1" applyFont="1" applyFill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0" fontId="7" fillId="0" borderId="1" xfId="0" quotePrefix="1" applyFont="1" applyBorder="1" applyAlignment="1">
      <alignment horizontal="right" vertical="center"/>
    </xf>
    <xf numFmtId="2" fontId="3" fillId="0" borderId="3" xfId="0" applyNumberFormat="1" applyFont="1" applyFill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4" xfId="0" applyFont="1" applyBorder="1" applyAlignment="1">
      <alignment vertical="center"/>
    </xf>
    <xf numFmtId="4" fontId="3" fillId="0" borderId="4" xfId="0" applyNumberFormat="1" applyFont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44" fontId="3" fillId="0" borderId="0" xfId="2" applyFont="1" applyAlignment="1">
      <alignment vertical="center"/>
    </xf>
    <xf numFmtId="0" fontId="3" fillId="0" borderId="0" xfId="0" quotePrefix="1" applyFont="1" applyAlignment="1">
      <alignment horizontal="right" vertical="center"/>
    </xf>
    <xf numFmtId="2" fontId="3" fillId="0" borderId="0" xfId="0" applyNumberFormat="1" applyFont="1" applyAlignment="1">
      <alignment vertical="center"/>
    </xf>
    <xf numFmtId="0" fontId="8" fillId="4" borderId="0" xfId="3" quotePrefix="1" applyAlignment="1">
      <alignment horizontal="right" vertical="center"/>
    </xf>
    <xf numFmtId="0" fontId="8" fillId="4" borderId="0" xfId="3" quotePrefix="1" applyAlignment="1">
      <alignment horizontal="center" vertical="center"/>
    </xf>
    <xf numFmtId="0" fontId="8" fillId="4" borderId="0" xfId="3" applyAlignment="1">
      <alignment horizontal="center" vertical="center"/>
    </xf>
    <xf numFmtId="0" fontId="3" fillId="0" borderId="6" xfId="0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3" fillId="0" borderId="8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2" borderId="0" xfId="1" applyNumberFormat="1" applyFont="1" applyFill="1" applyAlignment="1">
      <alignment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2" fontId="12" fillId="0" borderId="0" xfId="0" applyNumberFormat="1" applyFont="1" applyAlignment="1">
      <alignment vertical="center"/>
    </xf>
    <xf numFmtId="0" fontId="12" fillId="0" borderId="1" xfId="0" quotePrefix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quotePrefix="1" applyFont="1" applyAlignment="1">
      <alignment vertical="center"/>
    </xf>
    <xf numFmtId="0" fontId="13" fillId="0" borderId="0" xfId="0" quotePrefix="1" applyFont="1" applyAlignment="1">
      <alignment vertical="center"/>
    </xf>
    <xf numFmtId="0" fontId="13" fillId="0" borderId="0" xfId="0" applyFont="1" applyAlignment="1">
      <alignment vertical="center"/>
    </xf>
    <xf numFmtId="0" fontId="12" fillId="2" borderId="0" xfId="1" quotePrefix="1" applyFont="1" applyFill="1" applyAlignment="1">
      <alignment vertical="center"/>
    </xf>
    <xf numFmtId="0" fontId="12" fillId="2" borderId="0" xfId="1" quotePrefix="1" applyFont="1" applyFill="1" applyBorder="1" applyAlignment="1">
      <alignment vertical="center"/>
    </xf>
    <xf numFmtId="0" fontId="12" fillId="2" borderId="0" xfId="1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4" borderId="0" xfId="3" quotePrefix="1" applyFont="1" applyAlignment="1">
      <alignment vertical="center"/>
    </xf>
    <xf numFmtId="0" fontId="16" fillId="0" borderId="0" xfId="0" quotePrefix="1" applyFont="1" applyFill="1" applyAlignment="1">
      <alignment vertical="center"/>
    </xf>
    <xf numFmtId="0" fontId="13" fillId="0" borderId="1" xfId="0" quotePrefix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</cellXfs>
  <cellStyles count="4">
    <cellStyle name="20 % - Akzent1" xfId="1" builtinId="30"/>
    <cellStyle name="Akzent3" xfId="3" builtinId="37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0AFC-3371-8046-8525-C1611EF1AC49}">
  <dimension ref="A1:I24"/>
  <sheetViews>
    <sheetView showGridLines="0" zoomScale="140" zoomScaleNormal="140" workbookViewId="0">
      <selection activeCell="J16" sqref="J16"/>
    </sheetView>
  </sheetViews>
  <sheetFormatPr baseColWidth="10" defaultRowHeight="15"/>
  <cols>
    <col min="1" max="1" width="2.85546875" style="1" customWidth="1"/>
    <col min="2" max="2" width="9.140625" style="1" bestFit="1" customWidth="1"/>
    <col min="3" max="3" width="2" style="1" bestFit="1" customWidth="1"/>
    <col min="4" max="4" width="12.7109375" style="41" customWidth="1"/>
    <col min="5" max="5" width="3" style="1" bestFit="1" customWidth="1"/>
    <col min="6" max="6" width="16.28515625" style="1" bestFit="1" customWidth="1"/>
    <col min="7" max="7" width="2" style="1" bestFit="1" customWidth="1"/>
    <col min="8" max="8" width="6" style="1" bestFit="1" customWidth="1"/>
    <col min="9" max="9" width="3.140625" style="1" bestFit="1" customWidth="1"/>
    <col min="10" max="16384" width="10.7109375" style="1"/>
  </cols>
  <sheetData>
    <row r="1" spans="1:9" s="41" customFormat="1" ht="21">
      <c r="A1" s="40" t="s">
        <v>15</v>
      </c>
      <c r="C1" s="40"/>
      <c r="D1" s="62"/>
      <c r="E1" s="40"/>
      <c r="F1" s="62"/>
      <c r="G1" s="40"/>
    </row>
    <row r="2" spans="1:9">
      <c r="A2" s="41"/>
      <c r="B2" s="41"/>
      <c r="D2" s="62"/>
      <c r="F2" s="29"/>
    </row>
    <row r="3" spans="1:9">
      <c r="A3" s="47" t="s">
        <v>73</v>
      </c>
      <c r="B3" s="74" t="s">
        <v>53</v>
      </c>
      <c r="C3" s="70" t="s">
        <v>4</v>
      </c>
      <c r="D3" s="64" t="s">
        <v>51</v>
      </c>
      <c r="E3" s="70" t="s">
        <v>4</v>
      </c>
      <c r="F3" s="31" t="s">
        <v>69</v>
      </c>
      <c r="G3" s="70" t="s">
        <v>4</v>
      </c>
      <c r="H3" s="71">
        <v>22.84</v>
      </c>
      <c r="I3" s="73" t="s">
        <v>1</v>
      </c>
    </row>
    <row r="4" spans="1:9">
      <c r="A4" s="47"/>
      <c r="B4" s="74"/>
      <c r="C4" s="70"/>
      <c r="D4" s="62" t="s">
        <v>52</v>
      </c>
      <c r="E4" s="70"/>
      <c r="F4" s="29" t="s">
        <v>68</v>
      </c>
      <c r="G4" s="70"/>
      <c r="H4" s="71"/>
      <c r="I4" s="73"/>
    </row>
    <row r="5" spans="1:9">
      <c r="A5" s="47"/>
      <c r="B5" s="41"/>
      <c r="D5" s="62"/>
      <c r="F5" s="29"/>
    </row>
    <row r="6" spans="1:9">
      <c r="A6" s="47"/>
      <c r="B6" s="41" t="s">
        <v>54</v>
      </c>
      <c r="C6" s="1" t="s">
        <v>4</v>
      </c>
      <c r="D6" s="62" t="s">
        <v>55</v>
      </c>
      <c r="E6" s="1" t="s">
        <v>4</v>
      </c>
      <c r="F6" s="29" t="s">
        <v>64</v>
      </c>
      <c r="G6" s="1" t="s">
        <v>4</v>
      </c>
      <c r="H6" s="1">
        <v>44.75</v>
      </c>
      <c r="I6" s="32" t="s">
        <v>70</v>
      </c>
    </row>
    <row r="7" spans="1:9">
      <c r="A7" s="47"/>
      <c r="B7" s="41" t="s">
        <v>56</v>
      </c>
      <c r="C7" s="1" t="s">
        <v>4</v>
      </c>
      <c r="D7" s="62" t="s">
        <v>57</v>
      </c>
      <c r="E7" s="1" t="s">
        <v>4</v>
      </c>
      <c r="F7" s="29" t="s">
        <v>65</v>
      </c>
      <c r="G7" s="1" t="s">
        <v>4</v>
      </c>
      <c r="H7" s="1">
        <v>13.25</v>
      </c>
      <c r="I7" s="32" t="s">
        <v>70</v>
      </c>
    </row>
    <row r="8" spans="1:9">
      <c r="A8" s="47"/>
      <c r="B8" s="41"/>
      <c r="D8" s="62"/>
      <c r="F8" s="29"/>
    </row>
    <row r="9" spans="1:9">
      <c r="A9" s="47"/>
      <c r="B9" s="41" t="s">
        <v>95</v>
      </c>
      <c r="C9" s="1" t="s">
        <v>4</v>
      </c>
      <c r="D9" s="62" t="s">
        <v>58</v>
      </c>
      <c r="E9" s="1" t="s">
        <v>4</v>
      </c>
      <c r="F9" s="29" t="s">
        <v>61</v>
      </c>
      <c r="G9" s="1" t="s">
        <v>4</v>
      </c>
      <c r="H9" s="1">
        <v>12.95</v>
      </c>
      <c r="I9" s="32" t="s">
        <v>70</v>
      </c>
    </row>
    <row r="10" spans="1:9">
      <c r="A10" s="47"/>
      <c r="B10" s="41" t="s">
        <v>96</v>
      </c>
      <c r="C10" s="1" t="s">
        <v>4</v>
      </c>
      <c r="D10" s="62" t="s">
        <v>63</v>
      </c>
      <c r="E10" s="1" t="s">
        <v>4</v>
      </c>
      <c r="F10" s="29" t="s">
        <v>62</v>
      </c>
      <c r="G10" s="1" t="s">
        <v>4</v>
      </c>
      <c r="H10" s="1">
        <v>33.28</v>
      </c>
      <c r="I10" s="32" t="s">
        <v>70</v>
      </c>
    </row>
    <row r="11" spans="1:9">
      <c r="A11" s="47"/>
      <c r="B11" s="41" t="s">
        <v>97</v>
      </c>
      <c r="C11" s="1" t="s">
        <v>4</v>
      </c>
      <c r="D11" s="62" t="s">
        <v>101</v>
      </c>
      <c r="E11" s="1" t="s">
        <v>4</v>
      </c>
      <c r="F11" s="29" t="s">
        <v>71</v>
      </c>
      <c r="G11" s="1" t="s">
        <v>4</v>
      </c>
      <c r="H11" s="1">
        <v>46.23</v>
      </c>
      <c r="I11" s="32" t="s">
        <v>70</v>
      </c>
    </row>
    <row r="12" spans="1:9">
      <c r="A12" s="47"/>
      <c r="B12" s="41"/>
      <c r="D12" s="62"/>
      <c r="F12" s="29"/>
    </row>
    <row r="13" spans="1:9">
      <c r="A13" s="47"/>
      <c r="B13" s="41" t="s">
        <v>98</v>
      </c>
      <c r="C13" s="1" t="s">
        <v>4</v>
      </c>
      <c r="D13" s="62" t="s">
        <v>59</v>
      </c>
      <c r="E13" s="15" t="s">
        <v>67</v>
      </c>
      <c r="F13" s="29" t="s">
        <v>60</v>
      </c>
    </row>
    <row r="14" spans="1:9">
      <c r="A14" s="47"/>
      <c r="B14" s="41" t="s">
        <v>99</v>
      </c>
      <c r="D14" s="62"/>
      <c r="E14" s="1" t="s">
        <v>4</v>
      </c>
      <c r="F14" s="29" t="s">
        <v>66</v>
      </c>
      <c r="G14" s="1" t="s">
        <v>4</v>
      </c>
      <c r="H14" s="1">
        <v>77.16</v>
      </c>
      <c r="I14" s="1" t="s">
        <v>1</v>
      </c>
    </row>
    <row r="15" spans="1:9">
      <c r="A15" s="47"/>
      <c r="B15" s="47"/>
      <c r="D15" s="62"/>
      <c r="F15" s="29"/>
    </row>
    <row r="16" spans="1:9">
      <c r="A16" s="47"/>
      <c r="B16" s="75" t="s">
        <v>100</v>
      </c>
      <c r="C16" s="70" t="s">
        <v>4</v>
      </c>
      <c r="D16" s="64" t="s">
        <v>102</v>
      </c>
      <c r="E16" s="70" t="s">
        <v>4</v>
      </c>
      <c r="F16" s="31" t="s">
        <v>72</v>
      </c>
      <c r="G16" s="70" t="s">
        <v>4</v>
      </c>
      <c r="H16" s="71">
        <v>59.91</v>
      </c>
      <c r="I16" s="73" t="s">
        <v>70</v>
      </c>
    </row>
    <row r="17" spans="1:9">
      <c r="A17" s="47"/>
      <c r="B17" s="75"/>
      <c r="C17" s="70"/>
      <c r="D17" s="62" t="s">
        <v>103</v>
      </c>
      <c r="E17" s="70"/>
      <c r="F17" s="30">
        <v>0.77159999999999995</v>
      </c>
      <c r="G17" s="70"/>
      <c r="H17" s="71"/>
      <c r="I17" s="73"/>
    </row>
    <row r="18" spans="1:9">
      <c r="A18" s="47"/>
      <c r="B18" s="41"/>
      <c r="D18" s="62"/>
      <c r="F18" s="29"/>
    </row>
    <row r="19" spans="1:9">
      <c r="A19" s="47" t="s">
        <v>74</v>
      </c>
      <c r="B19" s="47" t="s">
        <v>75</v>
      </c>
      <c r="C19" s="1" t="s">
        <v>4</v>
      </c>
      <c r="D19" s="62" t="s">
        <v>104</v>
      </c>
      <c r="F19" s="29" t="s">
        <v>76</v>
      </c>
      <c r="G19" s="1" t="s">
        <v>4</v>
      </c>
      <c r="H19" s="1">
        <v>1.91</v>
      </c>
      <c r="I19" s="32" t="s">
        <v>70</v>
      </c>
    </row>
    <row r="20" spans="1:9">
      <c r="A20" s="47"/>
      <c r="B20" s="47"/>
      <c r="D20" s="62"/>
      <c r="F20" s="29"/>
    </row>
    <row r="21" spans="1:9">
      <c r="A21" s="47"/>
      <c r="B21" s="47" t="s">
        <v>77</v>
      </c>
      <c r="C21" s="70" t="s">
        <v>4</v>
      </c>
      <c r="D21" s="64" t="s">
        <v>79</v>
      </c>
      <c r="E21" s="70" t="s">
        <v>4</v>
      </c>
      <c r="F21" s="31" t="s">
        <v>80</v>
      </c>
      <c r="G21" s="70" t="s">
        <v>4</v>
      </c>
      <c r="H21" s="71">
        <v>3.29</v>
      </c>
      <c r="I21" s="72" t="s">
        <v>1</v>
      </c>
    </row>
    <row r="22" spans="1:9">
      <c r="A22" s="41"/>
      <c r="B22" s="63" t="s">
        <v>78</v>
      </c>
      <c r="C22" s="70"/>
      <c r="D22" s="62" t="s">
        <v>105</v>
      </c>
      <c r="E22" s="70"/>
      <c r="F22" s="33">
        <v>58</v>
      </c>
      <c r="G22" s="70"/>
      <c r="H22" s="71"/>
      <c r="I22" s="72"/>
    </row>
    <row r="23" spans="1:9">
      <c r="A23" s="41"/>
      <c r="B23" s="41"/>
      <c r="D23" s="62"/>
      <c r="F23" s="29"/>
    </row>
    <row r="24" spans="1:9">
      <c r="A24" s="41"/>
      <c r="B24" s="41"/>
    </row>
  </sheetData>
  <mergeCells count="17">
    <mergeCell ref="I16:I17"/>
    <mergeCell ref="B3:B4"/>
    <mergeCell ref="C3:C4"/>
    <mergeCell ref="E3:E4"/>
    <mergeCell ref="G3:G4"/>
    <mergeCell ref="H3:H4"/>
    <mergeCell ref="I3:I4"/>
    <mergeCell ref="B16:B17"/>
    <mergeCell ref="C16:C17"/>
    <mergeCell ref="E16:E17"/>
    <mergeCell ref="G16:G17"/>
    <mergeCell ref="H16:H17"/>
    <mergeCell ref="C21:C22"/>
    <mergeCell ref="E21:E22"/>
    <mergeCell ref="G21:G22"/>
    <mergeCell ref="H21:H22"/>
    <mergeCell ref="I21:I22"/>
  </mergeCells>
  <pageMargins left="0.70866141732283472" right="0.70866141732283472" top="0.78740157480314965" bottom="0.78740157480314965" header="0.31496062992125984" footer="0.31496062992125984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60CF-1FCA-D945-81A9-C10FAB8B68ED}">
  <dimension ref="A1:H25"/>
  <sheetViews>
    <sheetView showGridLines="0" zoomScale="140" zoomScaleNormal="140" workbookViewId="0">
      <selection activeCell="J16" sqref="J16"/>
    </sheetView>
  </sheetViews>
  <sheetFormatPr baseColWidth="10" defaultRowHeight="15"/>
  <cols>
    <col min="1" max="1" width="2.140625" style="41" customWidth="1"/>
    <col min="2" max="2" width="8.85546875" style="41" customWidth="1"/>
    <col min="3" max="3" width="6" style="41" bestFit="1" customWidth="1"/>
    <col min="4" max="4" width="13.28515625" style="41" customWidth="1"/>
    <col min="5" max="5" width="5.7109375" style="41" bestFit="1" customWidth="1"/>
    <col min="6" max="6" width="7.7109375" style="41" customWidth="1"/>
    <col min="7" max="7" width="13.42578125" style="41" bestFit="1" customWidth="1"/>
    <col min="8" max="16384" width="10.7109375" style="41"/>
  </cols>
  <sheetData>
    <row r="1" spans="1:8" ht="21">
      <c r="A1" s="40" t="s">
        <v>16</v>
      </c>
      <c r="C1" s="58"/>
      <c r="D1" s="58"/>
      <c r="E1" s="58"/>
      <c r="F1" s="58"/>
      <c r="G1" s="58"/>
      <c r="H1" s="58"/>
    </row>
    <row r="2" spans="1:8" ht="21">
      <c r="A2" s="40"/>
      <c r="C2" s="58"/>
      <c r="D2" s="58"/>
      <c r="E2" s="58"/>
      <c r="F2" s="58"/>
      <c r="G2" s="58"/>
      <c r="H2" s="58"/>
    </row>
    <row r="3" spans="1:8" ht="21">
      <c r="A3" s="40"/>
      <c r="B3" s="41" t="s">
        <v>37</v>
      </c>
      <c r="C3" s="58"/>
      <c r="D3" s="58"/>
      <c r="E3" s="58"/>
      <c r="F3" s="58"/>
      <c r="G3" s="58"/>
      <c r="H3" s="58"/>
    </row>
    <row r="5" spans="1:8">
      <c r="A5" s="41">
        <v>1</v>
      </c>
      <c r="B5" s="59" t="s">
        <v>94</v>
      </c>
    </row>
    <row r="6" spans="1:8">
      <c r="B6" s="60" t="s">
        <v>18</v>
      </c>
    </row>
    <row r="7" spans="1:8">
      <c r="A7" s="41">
        <v>2</v>
      </c>
      <c r="B7" s="59" t="s">
        <v>19</v>
      </c>
    </row>
    <row r="8" spans="1:8">
      <c r="B8" s="60" t="s">
        <v>20</v>
      </c>
    </row>
    <row r="9" spans="1:8">
      <c r="A9" s="41">
        <v>3</v>
      </c>
      <c r="B9" s="59" t="s">
        <v>21</v>
      </c>
    </row>
    <row r="10" spans="1:8">
      <c r="B10" s="60" t="s">
        <v>22</v>
      </c>
    </row>
    <row r="11" spans="1:8">
      <c r="A11" s="41">
        <v>4</v>
      </c>
      <c r="B11" s="59" t="s">
        <v>23</v>
      </c>
    </row>
    <row r="12" spans="1:8">
      <c r="B12" s="60" t="s">
        <v>24</v>
      </c>
    </row>
    <row r="13" spans="1:8">
      <c r="B13" s="60" t="s">
        <v>25</v>
      </c>
    </row>
    <row r="14" spans="1:8">
      <c r="A14" s="41">
        <v>5</v>
      </c>
      <c r="B14" s="59" t="s">
        <v>26</v>
      </c>
    </row>
    <row r="15" spans="1:8" ht="15" customHeight="1">
      <c r="B15" s="77" t="s">
        <v>27</v>
      </c>
      <c r="C15" s="77"/>
      <c r="D15" s="77"/>
      <c r="E15" s="77"/>
      <c r="F15" s="77"/>
      <c r="G15" s="77"/>
      <c r="H15" s="77"/>
    </row>
    <row r="16" spans="1:8">
      <c r="A16" s="41">
        <v>6</v>
      </c>
      <c r="B16" s="59" t="s">
        <v>28</v>
      </c>
    </row>
    <row r="17" spans="1:8" ht="15" customHeight="1">
      <c r="B17" s="61" t="s">
        <v>29</v>
      </c>
      <c r="C17" s="61"/>
      <c r="D17" s="61"/>
      <c r="E17" s="61"/>
      <c r="F17" s="61"/>
      <c r="G17" s="61"/>
      <c r="H17" s="61"/>
    </row>
    <row r="18" spans="1:8">
      <c r="A18" s="41">
        <v>7</v>
      </c>
      <c r="B18" s="59" t="s">
        <v>30</v>
      </c>
    </row>
    <row r="19" spans="1:8">
      <c r="B19" s="60" t="s">
        <v>31</v>
      </c>
    </row>
    <row r="20" spans="1:8">
      <c r="A20" s="41">
        <v>8</v>
      </c>
      <c r="B20" s="59" t="s">
        <v>32</v>
      </c>
    </row>
    <row r="21" spans="1:8">
      <c r="B21" s="76" t="s">
        <v>33</v>
      </c>
      <c r="C21" s="76"/>
      <c r="D21" s="76"/>
      <c r="E21" s="76"/>
      <c r="F21" s="76"/>
      <c r="G21" s="76"/>
      <c r="H21" s="76"/>
    </row>
    <row r="22" spans="1:8">
      <c r="B22" s="76"/>
      <c r="C22" s="76"/>
      <c r="D22" s="76"/>
      <c r="E22" s="76"/>
      <c r="F22" s="76"/>
      <c r="G22" s="76"/>
      <c r="H22" s="76"/>
    </row>
    <row r="23" spans="1:8">
      <c r="A23" s="41">
        <v>9</v>
      </c>
      <c r="B23" s="59" t="s">
        <v>34</v>
      </c>
    </row>
    <row r="24" spans="1:8">
      <c r="B24" s="60" t="s">
        <v>35</v>
      </c>
    </row>
    <row r="25" spans="1:8">
      <c r="B25" s="60" t="s">
        <v>36</v>
      </c>
    </row>
  </sheetData>
  <mergeCells count="2">
    <mergeCell ref="B21:H22"/>
    <mergeCell ref="B15:H15"/>
  </mergeCells>
  <pageMargins left="0.70866141732283472" right="0.70866141732283472" top="0.78740157480314965" bottom="0.78740157480314965" header="0.31496062992125984" footer="0.31496062992125984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8D25-1B15-C942-A7EA-7A0841FD911E}">
  <dimension ref="A1:E34"/>
  <sheetViews>
    <sheetView showGridLines="0" zoomScale="140" zoomScaleNormal="140" workbookViewId="0">
      <selection activeCell="J16" sqref="J16"/>
    </sheetView>
  </sheetViews>
  <sheetFormatPr baseColWidth="10" defaultRowHeight="15"/>
  <cols>
    <col min="1" max="1" width="27.42578125" style="1" customWidth="1"/>
    <col min="2" max="2" width="8.85546875" style="1" customWidth="1"/>
    <col min="3" max="3" width="9.85546875" style="1" customWidth="1"/>
    <col min="4" max="4" width="13.28515625" style="1" customWidth="1"/>
    <col min="5" max="5" width="5.7109375" style="1" bestFit="1" customWidth="1"/>
    <col min="6" max="6" width="13.42578125" style="1" bestFit="1" customWidth="1"/>
    <col min="7" max="8" width="10.7109375" style="1"/>
    <col min="9" max="9" width="1.85546875" style="1" customWidth="1"/>
    <col min="10" max="10" width="23.28515625" style="1" customWidth="1"/>
    <col min="11" max="16384" width="10.7109375" style="1"/>
  </cols>
  <sheetData>
    <row r="1" spans="1:5" s="41" customFormat="1" ht="21">
      <c r="A1" s="40" t="s">
        <v>17</v>
      </c>
    </row>
    <row r="3" spans="1:5" ht="16">
      <c r="A3" s="2"/>
      <c r="B3" s="57" t="s">
        <v>3</v>
      </c>
      <c r="D3" s="3"/>
      <c r="E3" s="4"/>
    </row>
    <row r="4" spans="1:5">
      <c r="A4" s="48" t="s">
        <v>5</v>
      </c>
      <c r="B4" s="5"/>
      <c r="C4" s="1" t="s">
        <v>1</v>
      </c>
      <c r="D4" s="6"/>
      <c r="E4" s="7"/>
    </row>
    <row r="5" spans="1:5">
      <c r="A5" s="48" t="s">
        <v>6</v>
      </c>
      <c r="B5" s="5"/>
      <c r="C5" s="1" t="s">
        <v>1</v>
      </c>
      <c r="D5" s="6"/>
      <c r="E5" s="7"/>
    </row>
    <row r="6" spans="1:5">
      <c r="A6" s="48" t="s">
        <v>7</v>
      </c>
      <c r="B6" s="5">
        <v>2</v>
      </c>
      <c r="C6" s="1" t="s">
        <v>1</v>
      </c>
      <c r="D6" s="6"/>
      <c r="E6" s="7"/>
    </row>
    <row r="7" spans="1:5">
      <c r="A7" s="48" t="s">
        <v>8</v>
      </c>
      <c r="B7" s="5">
        <v>12</v>
      </c>
      <c r="C7" s="1" t="s">
        <v>1</v>
      </c>
      <c r="D7" s="6"/>
      <c r="E7" s="7"/>
    </row>
    <row r="8" spans="1:5">
      <c r="A8" s="49" t="s">
        <v>48</v>
      </c>
      <c r="B8" s="5">
        <v>19</v>
      </c>
      <c r="C8" s="1" t="s">
        <v>1</v>
      </c>
      <c r="D8" s="6"/>
      <c r="E8" s="7"/>
    </row>
    <row r="9" spans="1:5">
      <c r="A9" s="50" t="s">
        <v>49</v>
      </c>
      <c r="B9" s="35">
        <v>1350</v>
      </c>
      <c r="C9" s="1" t="s">
        <v>81</v>
      </c>
    </row>
    <row r="10" spans="1:5">
      <c r="A10" s="50" t="s">
        <v>50</v>
      </c>
      <c r="B10" s="35">
        <v>2475</v>
      </c>
      <c r="C10" s="1" t="s">
        <v>81</v>
      </c>
    </row>
    <row r="11" spans="1:5">
      <c r="A11" s="41"/>
    </row>
    <row r="12" spans="1:5" ht="16">
      <c r="A12" s="51"/>
    </row>
    <row r="13" spans="1:5">
      <c r="A13" s="41"/>
      <c r="B13" s="8"/>
    </row>
    <row r="14" spans="1:5">
      <c r="A14" s="52" t="s">
        <v>9</v>
      </c>
      <c r="B14" s="23"/>
      <c r="C14" s="24" t="s">
        <v>1</v>
      </c>
      <c r="D14" s="25" t="s">
        <v>2</v>
      </c>
      <c r="E14" s="25"/>
    </row>
    <row r="15" spans="1:5">
      <c r="A15" s="53" t="s">
        <v>38</v>
      </c>
      <c r="B15" s="9"/>
      <c r="C15" s="10"/>
      <c r="D15" s="11">
        <f>B9</f>
        <v>1350</v>
      </c>
      <c r="E15" s="1" t="s">
        <v>81</v>
      </c>
    </row>
    <row r="16" spans="1:5">
      <c r="A16" s="43" t="s">
        <v>39</v>
      </c>
      <c r="B16" s="12"/>
      <c r="C16" s="13">
        <f>B4</f>
        <v>0</v>
      </c>
      <c r="D16" s="14">
        <f>D15*C16/100</f>
        <v>0</v>
      </c>
      <c r="E16" s="1" t="s">
        <v>81</v>
      </c>
    </row>
    <row r="17" spans="1:5">
      <c r="A17" s="46" t="s">
        <v>40</v>
      </c>
      <c r="B17" s="9"/>
      <c r="C17" s="16"/>
      <c r="D17" s="17">
        <f>ROUND(D15+D16,2)</f>
        <v>1350</v>
      </c>
      <c r="E17" s="1" t="s">
        <v>81</v>
      </c>
    </row>
    <row r="18" spans="1:5">
      <c r="A18" s="45" t="s">
        <v>0</v>
      </c>
      <c r="B18" s="9"/>
      <c r="C18" s="11">
        <f>B5</f>
        <v>0</v>
      </c>
      <c r="D18" s="11">
        <f>D17*C18/100</f>
        <v>0</v>
      </c>
      <c r="E18" s="1" t="s">
        <v>81</v>
      </c>
    </row>
    <row r="19" spans="1:5">
      <c r="A19" s="46" t="s">
        <v>41</v>
      </c>
      <c r="B19" s="9"/>
      <c r="C19" s="16"/>
      <c r="D19" s="17">
        <f>B10</f>
        <v>2475</v>
      </c>
      <c r="E19" s="1" t="s">
        <v>81</v>
      </c>
    </row>
    <row r="20" spans="1:5">
      <c r="A20" s="43" t="s">
        <v>42</v>
      </c>
      <c r="B20" s="12"/>
      <c r="C20" s="14">
        <f>B6</f>
        <v>2</v>
      </c>
      <c r="D20" s="14">
        <f>D19*C20/98</f>
        <v>50.510204081632651</v>
      </c>
      <c r="E20" s="1" t="s">
        <v>81</v>
      </c>
    </row>
    <row r="21" spans="1:5">
      <c r="A21" s="46" t="s">
        <v>43</v>
      </c>
      <c r="B21" s="9"/>
      <c r="C21" s="16"/>
      <c r="D21" s="18">
        <f>ROUND(D19+D20,2)</f>
        <v>2525.5100000000002</v>
      </c>
      <c r="E21" s="1" t="s">
        <v>81</v>
      </c>
    </row>
    <row r="22" spans="1:5">
      <c r="A22" s="43" t="s">
        <v>44</v>
      </c>
      <c r="B22" s="12"/>
      <c r="C22" s="14">
        <f>B7</f>
        <v>12</v>
      </c>
      <c r="D22" s="28">
        <f>D21*C22/88</f>
        <v>344.38772727272732</v>
      </c>
      <c r="E22" s="1" t="s">
        <v>81</v>
      </c>
    </row>
    <row r="23" spans="1:5">
      <c r="A23" s="46" t="s">
        <v>45</v>
      </c>
      <c r="B23" s="9"/>
      <c r="C23" s="16"/>
      <c r="D23" s="18">
        <f>ROUND(D21+D22,2)</f>
        <v>2869.9</v>
      </c>
      <c r="E23" s="1" t="s">
        <v>81</v>
      </c>
    </row>
    <row r="24" spans="1:5">
      <c r="A24" s="54" t="s">
        <v>46</v>
      </c>
      <c r="B24" s="12"/>
      <c r="C24" s="26"/>
      <c r="D24" s="27">
        <f>D23*B8/100</f>
        <v>545.28099999999995</v>
      </c>
      <c r="E24" s="1" t="s">
        <v>81</v>
      </c>
    </row>
    <row r="25" spans="1:5">
      <c r="A25" s="46" t="s">
        <v>47</v>
      </c>
      <c r="B25" s="9"/>
      <c r="C25" s="16"/>
      <c r="D25" s="18">
        <f>ROUND(D23+D24,2)</f>
        <v>3415.18</v>
      </c>
      <c r="E25" s="1" t="s">
        <v>81</v>
      </c>
    </row>
    <row r="26" spans="1:5">
      <c r="A26" s="41"/>
    </row>
    <row r="27" spans="1:5">
      <c r="A27" s="41"/>
    </row>
    <row r="28" spans="1:5">
      <c r="A28" s="47" t="s">
        <v>14</v>
      </c>
      <c r="B28" s="21"/>
      <c r="C28" s="22"/>
    </row>
    <row r="29" spans="1:5">
      <c r="A29" s="41" t="s">
        <v>12</v>
      </c>
      <c r="B29" s="21" t="s">
        <v>4</v>
      </c>
      <c r="C29" s="22">
        <f>D23/B9</f>
        <v>2.1258518518518521</v>
      </c>
    </row>
    <row r="30" spans="1:5">
      <c r="A30" s="41"/>
    </row>
    <row r="31" spans="1:5">
      <c r="A31" s="47" t="s">
        <v>13</v>
      </c>
      <c r="D31" s="19"/>
    </row>
    <row r="32" spans="1:5">
      <c r="A32" s="55" t="s">
        <v>10</v>
      </c>
      <c r="B32" s="21" t="s">
        <v>4</v>
      </c>
      <c r="C32" s="19">
        <f>D23-B9</f>
        <v>1519.9</v>
      </c>
      <c r="D32" s="1" t="s">
        <v>81</v>
      </c>
    </row>
    <row r="33" spans="1:4">
      <c r="A33" s="56" t="s">
        <v>11</v>
      </c>
      <c r="B33" s="21" t="s">
        <v>4</v>
      </c>
      <c r="C33" s="22">
        <f>C32*100/D23</f>
        <v>52.960033450642875</v>
      </c>
      <c r="D33" s="1" t="s">
        <v>1</v>
      </c>
    </row>
    <row r="34" spans="1:4">
      <c r="B34" s="21"/>
      <c r="C34" s="22"/>
      <c r="D34" s="20"/>
    </row>
  </sheetData>
  <pageMargins left="0.70866141732283472" right="0.70866141732283472" top="0.78740157480314965" bottom="0.78740157480314965" header="0.31496062992125984" footer="0.31496062992125984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0118-4512-FF4D-873D-3F69585EB5A4}">
  <dimension ref="A1:H20"/>
  <sheetViews>
    <sheetView showGridLines="0" zoomScale="140" zoomScaleNormal="140" workbookViewId="0">
      <selection activeCell="J16" sqref="J16"/>
    </sheetView>
  </sheetViews>
  <sheetFormatPr baseColWidth="10" defaultRowHeight="15"/>
  <cols>
    <col min="1" max="1" width="3.42578125" style="1" customWidth="1"/>
    <col min="2" max="2" width="8.85546875" style="1" customWidth="1"/>
    <col min="3" max="3" width="9.85546875" style="1" customWidth="1"/>
    <col min="4" max="4" width="13.28515625" style="22" customWidth="1"/>
    <col min="5" max="5" width="5.7109375" style="1" bestFit="1" customWidth="1"/>
    <col min="6" max="6" width="5.7109375" style="1" customWidth="1"/>
    <col min="7" max="7" width="7" style="22" bestFit="1" customWidth="1"/>
    <col min="8" max="8" width="2" style="1" bestFit="1" customWidth="1"/>
    <col min="9" max="9" width="10.7109375" style="1"/>
    <col min="10" max="10" width="1.85546875" style="1" customWidth="1"/>
    <col min="11" max="11" width="23.28515625" style="1" customWidth="1"/>
    <col min="12" max="16384" width="10.7109375" style="1"/>
  </cols>
  <sheetData>
    <row r="1" spans="1:8" s="41" customFormat="1" ht="21">
      <c r="A1" s="40" t="s">
        <v>82</v>
      </c>
      <c r="D1" s="42"/>
      <c r="G1" s="42"/>
    </row>
    <row r="3" spans="1:8">
      <c r="A3" s="41"/>
      <c r="B3" s="41" t="s">
        <v>83</v>
      </c>
      <c r="C3" s="1" t="s">
        <v>84</v>
      </c>
      <c r="D3" s="22">
        <v>100</v>
      </c>
      <c r="E3" s="1" t="s">
        <v>81</v>
      </c>
    </row>
    <row r="4" spans="1:8">
      <c r="A4" s="43" t="s">
        <v>85</v>
      </c>
      <c r="B4" s="44" t="s">
        <v>86</v>
      </c>
      <c r="C4" s="37">
        <v>2.8</v>
      </c>
      <c r="D4" s="38">
        <v>280</v>
      </c>
      <c r="E4" s="1" t="s">
        <v>81</v>
      </c>
    </row>
    <row r="5" spans="1:8">
      <c r="A5" s="45" t="s">
        <v>4</v>
      </c>
      <c r="B5" s="41"/>
      <c r="D5" s="22">
        <f>D3+D4</f>
        <v>380</v>
      </c>
      <c r="E5" s="1" t="s">
        <v>81</v>
      </c>
    </row>
    <row r="6" spans="1:8">
      <c r="A6" s="43" t="s">
        <v>85</v>
      </c>
      <c r="B6" s="44" t="s">
        <v>87</v>
      </c>
      <c r="C6" s="37">
        <v>0.06</v>
      </c>
      <c r="D6" s="38">
        <v>22.8</v>
      </c>
      <c r="E6" s="1" t="s">
        <v>81</v>
      </c>
    </row>
    <row r="7" spans="1:8">
      <c r="A7" s="46" t="s">
        <v>4</v>
      </c>
      <c r="B7" s="47" t="s">
        <v>88</v>
      </c>
      <c r="C7" s="8"/>
      <c r="D7" s="39">
        <f>D5+D6</f>
        <v>402.8</v>
      </c>
      <c r="E7" s="1" t="s">
        <v>81</v>
      </c>
    </row>
    <row r="8" spans="1:8">
      <c r="A8" s="41"/>
      <c r="B8" s="41"/>
    </row>
    <row r="9" spans="1:8">
      <c r="A9" s="41"/>
      <c r="B9" s="41" t="s">
        <v>89</v>
      </c>
    </row>
    <row r="10" spans="1:8">
      <c r="A10" s="41"/>
      <c r="B10" s="41" t="s">
        <v>90</v>
      </c>
      <c r="D10" s="22">
        <v>312.58999999999997</v>
      </c>
      <c r="E10" s="1" t="s">
        <v>81</v>
      </c>
      <c r="G10" s="22">
        <v>156.30000000000001</v>
      </c>
      <c r="H10" s="1" t="s">
        <v>81</v>
      </c>
    </row>
    <row r="11" spans="1:8">
      <c r="A11" s="43" t="s">
        <v>85</v>
      </c>
      <c r="B11" s="44" t="s">
        <v>86</v>
      </c>
      <c r="C11" s="37">
        <v>0.24</v>
      </c>
      <c r="D11" s="38">
        <v>75.02</v>
      </c>
      <c r="E11" s="1" t="s">
        <v>81</v>
      </c>
      <c r="F11" s="1" t="s">
        <v>93</v>
      </c>
      <c r="G11" s="22">
        <f>D11</f>
        <v>75.02</v>
      </c>
      <c r="H11" s="1" t="s">
        <v>81</v>
      </c>
    </row>
    <row r="12" spans="1:8">
      <c r="A12" s="45" t="s">
        <v>4</v>
      </c>
      <c r="B12" s="41"/>
      <c r="D12" s="22">
        <f>D10+D11</f>
        <v>387.60999999999996</v>
      </c>
      <c r="E12" s="1" t="s">
        <v>81</v>
      </c>
    </row>
    <row r="13" spans="1:8">
      <c r="A13" s="43" t="s">
        <v>85</v>
      </c>
      <c r="B13" s="44" t="s">
        <v>87</v>
      </c>
      <c r="C13" s="37">
        <v>0.05</v>
      </c>
      <c r="D13" s="38">
        <v>19.38</v>
      </c>
      <c r="E13" s="36" t="s">
        <v>81</v>
      </c>
      <c r="F13" s="36" t="s">
        <v>93</v>
      </c>
      <c r="G13" s="38">
        <f>D13</f>
        <v>19.38</v>
      </c>
      <c r="H13" s="36" t="s">
        <v>81</v>
      </c>
    </row>
    <row r="14" spans="1:8">
      <c r="A14" s="46" t="s">
        <v>4</v>
      </c>
      <c r="B14" s="47" t="s">
        <v>89</v>
      </c>
      <c r="C14" s="8"/>
      <c r="D14" s="39">
        <f>D12+D13</f>
        <v>406.98999999999995</v>
      </c>
      <c r="E14" s="1" t="s">
        <v>81</v>
      </c>
      <c r="G14" s="39">
        <f>G10+G11+G13</f>
        <v>250.7</v>
      </c>
      <c r="H14" s="8" t="s">
        <v>81</v>
      </c>
    </row>
    <row r="15" spans="1:8">
      <c r="A15" s="41"/>
      <c r="B15" s="41"/>
    </row>
    <row r="16" spans="1:8">
      <c r="A16" s="41"/>
      <c r="B16" s="41" t="s">
        <v>88</v>
      </c>
      <c r="D16" s="22">
        <f>D7</f>
        <v>402.8</v>
      </c>
      <c r="E16" s="1" t="s">
        <v>81</v>
      </c>
    </row>
    <row r="17" spans="1:5">
      <c r="A17" s="43" t="s">
        <v>85</v>
      </c>
      <c r="B17" s="44" t="s">
        <v>89</v>
      </c>
      <c r="C17" s="36"/>
      <c r="D17" s="38">
        <f>G14</f>
        <v>250.7</v>
      </c>
      <c r="E17" s="1" t="s">
        <v>81</v>
      </c>
    </row>
    <row r="18" spans="1:5">
      <c r="A18" s="45" t="s">
        <v>4</v>
      </c>
      <c r="B18" s="41" t="s">
        <v>91</v>
      </c>
      <c r="D18" s="22">
        <f>D16+D17</f>
        <v>653.5</v>
      </c>
      <c r="E18" s="1" t="s">
        <v>81</v>
      </c>
    </row>
    <row r="19" spans="1:5">
      <c r="A19" s="43" t="s">
        <v>85</v>
      </c>
      <c r="B19" s="44" t="s">
        <v>48</v>
      </c>
      <c r="C19" s="37">
        <v>0.19</v>
      </c>
      <c r="D19" s="38">
        <v>124.17</v>
      </c>
      <c r="E19" s="1" t="s">
        <v>81</v>
      </c>
    </row>
    <row r="20" spans="1:5">
      <c r="A20" s="46" t="s">
        <v>4</v>
      </c>
      <c r="B20" s="47" t="s">
        <v>92</v>
      </c>
      <c r="C20" s="8"/>
      <c r="D20" s="39">
        <f>D18+D19</f>
        <v>777.67</v>
      </c>
      <c r="E20" s="1" t="s">
        <v>81</v>
      </c>
    </row>
  </sheetData>
  <pageMargins left="0.70866141732283472" right="0.70866141732283472" top="0.78740157480314965" bottom="0.78740157480314965" header="0.31496062992125984" footer="0.31496062992125984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E1E2-5552-B242-A690-1E778C94650F}">
  <dimension ref="A1:J26"/>
  <sheetViews>
    <sheetView showGridLines="0" tabSelected="1" zoomScale="140" zoomScaleNormal="140" workbookViewId="0">
      <selection activeCell="J16" sqref="J16"/>
    </sheetView>
  </sheetViews>
  <sheetFormatPr baseColWidth="10" defaultRowHeight="15"/>
  <cols>
    <col min="1" max="1" width="2.85546875" style="1" customWidth="1"/>
    <col min="2" max="2" width="9.140625" style="1" bestFit="1" customWidth="1"/>
    <col min="3" max="3" width="4.7109375" style="1" customWidth="1"/>
    <col min="4" max="4" width="12.7109375" style="41" customWidth="1"/>
    <col min="5" max="5" width="4.140625" style="1" customWidth="1"/>
    <col min="6" max="6" width="6" style="1" bestFit="1" customWidth="1"/>
    <col min="7" max="7" width="3.85546875" style="1" bestFit="1" customWidth="1"/>
    <col min="8" max="8" width="6" style="1" bestFit="1" customWidth="1"/>
    <col min="9" max="9" width="3.140625" style="1" bestFit="1" customWidth="1"/>
    <col min="10" max="16384" width="10.7109375" style="1"/>
  </cols>
  <sheetData>
    <row r="1" spans="1:10" s="41" customFormat="1" ht="21">
      <c r="A1" s="40" t="s">
        <v>106</v>
      </c>
      <c r="C1" s="40"/>
      <c r="D1" s="62"/>
      <c r="E1" s="40"/>
      <c r="F1" s="62"/>
      <c r="G1" s="40"/>
    </row>
    <row r="2" spans="1:10">
      <c r="A2" s="41"/>
      <c r="B2" s="41"/>
      <c r="D2" s="62"/>
      <c r="F2" s="34"/>
    </row>
    <row r="3" spans="1:10">
      <c r="A3" s="41"/>
      <c r="B3" s="78" t="s">
        <v>107</v>
      </c>
      <c r="C3" s="79"/>
      <c r="D3" s="80"/>
      <c r="F3" s="34"/>
    </row>
    <row r="4" spans="1:10">
      <c r="A4" s="41"/>
      <c r="B4" s="81" t="s">
        <v>108</v>
      </c>
      <c r="C4" s="82"/>
      <c r="D4" s="83"/>
    </row>
    <row r="6" spans="1:10">
      <c r="A6" s="41"/>
      <c r="B6" s="41" t="s">
        <v>109</v>
      </c>
      <c r="D6" s="42">
        <v>17.899999999999999</v>
      </c>
      <c r="E6" s="1" t="s">
        <v>70</v>
      </c>
    </row>
    <row r="7" spans="1:10">
      <c r="A7" s="43" t="s">
        <v>85</v>
      </c>
      <c r="B7" s="44" t="s">
        <v>110</v>
      </c>
      <c r="C7" s="37">
        <v>2.5</v>
      </c>
      <c r="D7" s="65">
        <v>44.75</v>
      </c>
      <c r="E7" s="1" t="s">
        <v>70</v>
      </c>
      <c r="I7" s="69" t="s">
        <v>125</v>
      </c>
    </row>
    <row r="8" spans="1:10">
      <c r="A8" s="45" t="s">
        <v>4</v>
      </c>
      <c r="B8" s="41" t="s">
        <v>111</v>
      </c>
      <c r="D8" s="42">
        <f>D6+D7</f>
        <v>62.65</v>
      </c>
      <c r="E8" s="1" t="s">
        <v>70</v>
      </c>
      <c r="H8" s="34" t="s">
        <v>93</v>
      </c>
      <c r="I8" s="1" t="s">
        <v>128</v>
      </c>
    </row>
    <row r="9" spans="1:10">
      <c r="A9" s="45"/>
      <c r="B9" s="41"/>
      <c r="D9" s="42"/>
    </row>
    <row r="10" spans="1:10">
      <c r="B10" s="1" t="s">
        <v>52</v>
      </c>
      <c r="C10" s="67" t="s">
        <v>4</v>
      </c>
      <c r="D10" s="62" t="s">
        <v>118</v>
      </c>
    </row>
    <row r="11" spans="1:10" ht="16" customHeight="1">
      <c r="B11" s="72" t="s">
        <v>112</v>
      </c>
      <c r="C11" s="84" t="s">
        <v>4</v>
      </c>
      <c r="D11" s="31" t="s">
        <v>113</v>
      </c>
      <c r="E11" s="84" t="s">
        <v>4</v>
      </c>
      <c r="F11" s="85">
        <v>9.4</v>
      </c>
      <c r="G11" s="72" t="s">
        <v>70</v>
      </c>
    </row>
    <row r="12" spans="1:10">
      <c r="B12" s="72"/>
      <c r="C12" s="84"/>
      <c r="D12" s="66">
        <v>1</v>
      </c>
      <c r="E12" s="84"/>
      <c r="F12" s="85"/>
      <c r="G12" s="72"/>
    </row>
    <row r="13" spans="1:10">
      <c r="D13" s="62" t="s">
        <v>126</v>
      </c>
      <c r="E13" s="67" t="s">
        <v>4</v>
      </c>
      <c r="F13" s="34">
        <v>72.05</v>
      </c>
      <c r="G13" s="1" t="s">
        <v>70</v>
      </c>
      <c r="H13" s="34" t="s">
        <v>93</v>
      </c>
      <c r="I13" s="1" t="s">
        <v>123</v>
      </c>
    </row>
    <row r="14" spans="1:10">
      <c r="B14" s="72" t="s">
        <v>115</v>
      </c>
      <c r="C14" s="84" t="s">
        <v>4</v>
      </c>
      <c r="D14" s="31" t="s">
        <v>117</v>
      </c>
      <c r="E14" s="84" t="s">
        <v>4</v>
      </c>
      <c r="F14" s="86">
        <v>12.53</v>
      </c>
      <c r="G14" s="72" t="s">
        <v>70</v>
      </c>
      <c r="H14" s="70"/>
      <c r="I14" s="72"/>
      <c r="J14" s="72"/>
    </row>
    <row r="15" spans="1:10">
      <c r="B15" s="72"/>
      <c r="C15" s="84"/>
      <c r="D15" s="66">
        <v>1</v>
      </c>
      <c r="E15" s="84"/>
      <c r="F15" s="86"/>
      <c r="G15" s="72"/>
      <c r="H15" s="70"/>
      <c r="I15" s="72"/>
      <c r="J15" s="72"/>
    </row>
    <row r="16" spans="1:10">
      <c r="D16" s="62" t="s">
        <v>127</v>
      </c>
      <c r="E16" s="67" t="s">
        <v>4</v>
      </c>
      <c r="F16" s="34">
        <v>75.180000000000007</v>
      </c>
      <c r="G16" s="1" t="s">
        <v>70</v>
      </c>
      <c r="H16" s="34" t="s">
        <v>93</v>
      </c>
      <c r="I16" s="1" t="s">
        <v>124</v>
      </c>
    </row>
    <row r="17" spans="2:9">
      <c r="B17" s="1" t="s">
        <v>114</v>
      </c>
      <c r="C17" s="67" t="s">
        <v>4</v>
      </c>
      <c r="D17" s="62" t="s">
        <v>116</v>
      </c>
      <c r="E17" s="67" t="s">
        <v>4</v>
      </c>
      <c r="F17" s="22">
        <f>F14-F11</f>
        <v>3.129999999999999</v>
      </c>
      <c r="G17" s="1" t="s">
        <v>70</v>
      </c>
    </row>
    <row r="19" spans="2:9">
      <c r="B19" s="88" t="s">
        <v>120</v>
      </c>
      <c r="C19" s="84" t="s">
        <v>4</v>
      </c>
      <c r="D19" s="64" t="s">
        <v>52</v>
      </c>
      <c r="E19" s="84" t="s">
        <v>4</v>
      </c>
      <c r="F19" s="68">
        <v>72.05</v>
      </c>
      <c r="G19" s="84" t="s">
        <v>4</v>
      </c>
      <c r="H19" s="86">
        <v>4.03</v>
      </c>
    </row>
    <row r="20" spans="2:9">
      <c r="B20" s="88"/>
      <c r="C20" s="84"/>
      <c r="D20" s="62" t="s">
        <v>119</v>
      </c>
      <c r="E20" s="84"/>
      <c r="F20" s="33">
        <v>17.899999999999999</v>
      </c>
      <c r="G20" s="84"/>
      <c r="H20" s="86"/>
    </row>
    <row r="22" spans="2:9">
      <c r="B22" s="88" t="s">
        <v>121</v>
      </c>
      <c r="C22" s="84" t="s">
        <v>4</v>
      </c>
      <c r="D22" s="64" t="s">
        <v>52</v>
      </c>
      <c r="E22" s="84" t="s">
        <v>4</v>
      </c>
      <c r="F22" s="68">
        <v>75.180000000000007</v>
      </c>
      <c r="G22" s="84" t="s">
        <v>4</v>
      </c>
      <c r="H22" s="86">
        <v>4.2</v>
      </c>
    </row>
    <row r="23" spans="2:9">
      <c r="B23" s="88"/>
      <c r="C23" s="84"/>
      <c r="D23" s="62" t="s">
        <v>119</v>
      </c>
      <c r="E23" s="84"/>
      <c r="F23" s="33">
        <v>17.899999999999999</v>
      </c>
      <c r="G23" s="84"/>
      <c r="H23" s="86"/>
    </row>
    <row r="25" spans="2:9">
      <c r="B25" s="87" t="s">
        <v>122</v>
      </c>
      <c r="C25" s="87"/>
      <c r="D25" s="87"/>
      <c r="E25" s="87"/>
      <c r="F25" s="87"/>
      <c r="G25" s="87"/>
      <c r="H25" s="87"/>
      <c r="I25" s="87"/>
    </row>
    <row r="26" spans="2:9">
      <c r="B26" s="87"/>
      <c r="C26" s="87"/>
      <c r="D26" s="87"/>
      <c r="E26" s="87"/>
      <c r="F26" s="87"/>
      <c r="G26" s="87"/>
      <c r="H26" s="87"/>
      <c r="I26" s="87"/>
    </row>
  </sheetData>
  <mergeCells count="25">
    <mergeCell ref="B25:I26"/>
    <mergeCell ref="H14:H15"/>
    <mergeCell ref="I14:J15"/>
    <mergeCell ref="B19:B20"/>
    <mergeCell ref="C19:C20"/>
    <mergeCell ref="E19:E20"/>
    <mergeCell ref="G19:G20"/>
    <mergeCell ref="H19:H20"/>
    <mergeCell ref="B22:B23"/>
    <mergeCell ref="C22:C23"/>
    <mergeCell ref="E22:E23"/>
    <mergeCell ref="G22:G23"/>
    <mergeCell ref="H22:H23"/>
    <mergeCell ref="F11:F12"/>
    <mergeCell ref="G11:G12"/>
    <mergeCell ref="B14:B15"/>
    <mergeCell ref="C14:C15"/>
    <mergeCell ref="E14:E15"/>
    <mergeCell ref="F14:F15"/>
    <mergeCell ref="G14:G15"/>
    <mergeCell ref="B3:D3"/>
    <mergeCell ref="B4:D4"/>
    <mergeCell ref="C11:C12"/>
    <mergeCell ref="E11:E12"/>
    <mergeCell ref="B11:B12"/>
  </mergeCells>
  <pageMargins left="0.70866141732283472" right="0.70866141732283472" top="0.78740157480314965" bottom="0.78740157480314965" header="0.31496062992125984" footer="0.31496062992125984"/>
  <pageSetup paperSize="9" orientation="portrait" horizontalDpi="0" verticalDpi="0"/>
  <headerFooter>
    <oddHeader>&amp;L&amp;"Source Sans Pro Regular,Standard"&amp;8&amp;K000000&amp;F&amp;R&amp;"Source Sans Pro Regular,Standard"&amp;8&amp;K000000&amp;D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65E0-74C7-A54D-8256-909165B84348}">
  <dimension ref="A1"/>
  <sheetViews>
    <sheetView workbookViewId="0"/>
  </sheetViews>
  <sheetFormatPr baseColWidth="10" defaultRowHeight="16"/>
  <sheetData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A1</vt:lpstr>
      <vt:lpstr>A2</vt:lpstr>
      <vt:lpstr>A3</vt:lpstr>
      <vt:lpstr>A4</vt:lpstr>
      <vt:lpstr>A5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2022-05-14T09:59:14Z</cp:lastPrinted>
  <dcterms:created xsi:type="dcterms:W3CDTF">2021-04-20T18:11:43Z</dcterms:created>
  <dcterms:modified xsi:type="dcterms:W3CDTF">2022-05-14T09:59:19Z</dcterms:modified>
</cp:coreProperties>
</file>