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an/daten/kfz-meister/"/>
    </mc:Choice>
  </mc:AlternateContent>
  <xr:revisionPtr revIDLastSave="0" documentId="13_ncr:1_{2AABC50A-0F1B-0C4F-B363-00AFC7F60A6A}" xr6:coauthVersionLast="47" xr6:coauthVersionMax="47" xr10:uidLastSave="{00000000-0000-0000-0000-000000000000}"/>
  <bookViews>
    <workbookView xWindow="8720" yWindow="1100" windowWidth="33340" windowHeight="26080" xr2:uid="{A956B346-7BC2-4087-BE6D-4E8CC9E964AF}"/>
  </bookViews>
  <sheets>
    <sheet name="Zeitrech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F14" i="1"/>
  <c r="F27" i="1"/>
  <c r="F47" i="1"/>
  <c r="F38" i="1"/>
  <c r="B45" i="1"/>
  <c r="B46" i="1"/>
  <c r="B37" i="1"/>
  <c r="B36" i="1"/>
  <c r="B26" i="1"/>
  <c r="B25" i="1"/>
  <c r="C13" i="1"/>
  <c r="B13" i="1"/>
  <c r="B12" i="1"/>
  <c r="H26" i="1"/>
  <c r="H31" i="1"/>
  <c r="H24" i="1"/>
  <c r="L23" i="1"/>
  <c r="K23" i="1"/>
  <c r="J23" i="1"/>
  <c r="I23" i="1"/>
  <c r="C12" i="1"/>
  <c r="C26" i="1"/>
  <c r="C25" i="1"/>
  <c r="C37" i="1"/>
  <c r="C36" i="1"/>
  <c r="C46" i="1"/>
  <c r="C45" i="1"/>
  <c r="D47" i="1"/>
  <c r="C43" i="1"/>
  <c r="D38" i="1"/>
  <c r="C32" i="1"/>
  <c r="B33" i="1" s="1"/>
  <c r="D27" i="1"/>
  <c r="D14" i="1"/>
  <c r="D15" i="1"/>
  <c r="C19" i="1"/>
  <c r="B20" i="1" s="1"/>
  <c r="C4" i="1"/>
  <c r="B5" i="1" s="1"/>
  <c r="D46" i="1" l="1"/>
  <c r="D43" i="1"/>
  <c r="C33" i="1"/>
  <c r="B34" i="1" s="1"/>
  <c r="D32" i="1"/>
  <c r="C20" i="1"/>
  <c r="D19" i="1"/>
  <c r="C5" i="1"/>
  <c r="B6" i="1" s="1"/>
  <c r="D4" i="1"/>
  <c r="D33" i="1" l="1"/>
  <c r="B21" i="1"/>
  <c r="C21" i="1"/>
  <c r="B22" i="1" s="1"/>
  <c r="D20" i="1"/>
  <c r="D5" i="1"/>
  <c r="C6" i="1"/>
  <c r="B7" i="1" s="1"/>
  <c r="D45" i="1" l="1"/>
  <c r="C22" i="1"/>
  <c r="B23" i="1" s="1"/>
  <c r="C23" i="1" s="1"/>
  <c r="D21" i="1"/>
  <c r="C7" i="1"/>
  <c r="B8" i="1" s="1"/>
  <c r="D6" i="1"/>
  <c r="D25" i="1" l="1"/>
  <c r="D26" i="1"/>
  <c r="D22" i="1"/>
  <c r="D23" i="1"/>
  <c r="C34" i="1"/>
  <c r="D37" i="1" s="1"/>
  <c r="C8" i="1"/>
  <c r="B9" i="1" s="1"/>
  <c r="D7" i="1"/>
  <c r="D36" i="1" l="1"/>
  <c r="D34" i="1"/>
  <c r="C9" i="1"/>
  <c r="B10" i="1" s="1"/>
  <c r="D8" i="1"/>
  <c r="C10" i="1" l="1"/>
  <c r="D9" i="1"/>
  <c r="D10" i="1" l="1"/>
  <c r="D13" i="1"/>
  <c r="D12" i="1" l="1"/>
</calcChain>
</file>

<file path=xl/sharedStrings.xml><?xml version="1.0" encoding="utf-8"?>
<sst xmlns="http://schemas.openxmlformats.org/spreadsheetml/2006/main" count="114" uniqueCount="38">
  <si>
    <t>Zeitrechner</t>
  </si>
  <si>
    <t>[h]</t>
  </si>
  <si>
    <t>Fach</t>
  </si>
  <si>
    <t>Pause</t>
  </si>
  <si>
    <t>von</t>
  </si>
  <si>
    <t>bis</t>
  </si>
  <si>
    <t>Buffer</t>
  </si>
  <si>
    <t>Gesamt:</t>
  </si>
  <si>
    <t>Lernen</t>
  </si>
  <si>
    <t>Sport + Essen</t>
  </si>
  <si>
    <t>Sport 1</t>
  </si>
  <si>
    <t>Sport 2</t>
  </si>
  <si>
    <t>Planen</t>
  </si>
  <si>
    <t>HF1 + HF3</t>
  </si>
  <si>
    <t>HF2</t>
  </si>
  <si>
    <t>Mechanik</t>
  </si>
  <si>
    <t>ET</t>
  </si>
  <si>
    <t>2/3</t>
  </si>
  <si>
    <t>1/3</t>
  </si>
  <si>
    <t>1/2</t>
  </si>
  <si>
    <t>(L)</t>
  </si>
  <si>
    <t>(W)</t>
  </si>
  <si>
    <t>5 Min.</t>
  </si>
  <si>
    <t>25 Min.</t>
  </si>
  <si>
    <t>(Ü) 60%</t>
  </si>
  <si>
    <t>(W) 40%</t>
  </si>
  <si>
    <t>h</t>
  </si>
  <si>
    <t>10 Min.</t>
  </si>
  <si>
    <t>1:30 h</t>
  </si>
  <si>
    <t>P</t>
  </si>
  <si>
    <t>P + Sport</t>
  </si>
  <si>
    <t>Lernen [h]</t>
  </si>
  <si>
    <t>nach vier Stunden 1,5 h Pause</t>
  </si>
  <si>
    <t>(N)</t>
  </si>
  <si>
    <t>(Ü)</t>
  </si>
  <si>
    <t>Notizen, KaWa, Beamer, Lernkartei, FLT, Hörtexte</t>
  </si>
  <si>
    <t>Wiederholen</t>
  </si>
  <si>
    <t>Üben - Aufgaben, ABC-Liste, 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</si>
</sst>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;[Red]\-[h]:mm;0&quot;:&quot;00;@"/>
    <numFmt numFmtId="165" formatCode="00"/>
  </numFmts>
  <fonts count="16">
    <font>
      <sz val="11"/>
      <color theme="1"/>
      <name val="Arial"/>
      <family val="2"/>
      <scheme val="minor"/>
    </font>
    <font>
      <sz val="11"/>
      <color theme="1"/>
      <name val="ArialMT"/>
      <family val="2"/>
    </font>
    <font>
      <sz val="11"/>
      <color theme="0"/>
      <name val="ArialMT"/>
      <family val="2"/>
    </font>
    <font>
      <b/>
      <sz val="16"/>
      <color theme="1"/>
      <name val="Source Code Pro"/>
    </font>
    <font>
      <sz val="8"/>
      <color theme="1"/>
      <name val="Source Code Pro"/>
    </font>
    <font>
      <sz val="11"/>
      <color theme="1"/>
      <name val="Source Code Pro"/>
    </font>
    <font>
      <sz val="8"/>
      <color theme="5"/>
      <name val="Source Code Pro"/>
    </font>
    <font>
      <b/>
      <sz val="11"/>
      <color theme="1"/>
      <name val="Source Code Pro"/>
    </font>
    <font>
      <b/>
      <sz val="16"/>
      <color theme="1"/>
      <name val="Source Sans Pro Regular"/>
    </font>
    <font>
      <sz val="11"/>
      <color theme="0"/>
      <name val="Source Sans Pro Regular"/>
    </font>
    <font>
      <sz val="8"/>
      <color theme="1"/>
      <name val="Source Sans Pro Regular"/>
    </font>
    <font>
      <b/>
      <sz val="11"/>
      <color theme="1"/>
      <name val="Source Sans Pro Regular"/>
    </font>
    <font>
      <sz val="11"/>
      <color theme="1"/>
      <name val="Source Sans Pro Regular"/>
    </font>
    <font>
      <sz val="8"/>
      <color theme="5"/>
      <name val="Source Sans Pro Regular"/>
    </font>
    <font>
      <sz val="11"/>
      <name val="ArialMT"/>
      <family val="2"/>
    </font>
    <font>
      <sz val="11"/>
      <color theme="5"/>
      <name val="Source Sans Pro Regula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0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164" fontId="5" fillId="4" borderId="1" xfId="3" applyNumberFormat="1" applyFont="1" applyBorder="1" applyAlignment="1">
      <alignment horizontal="center" vertical="center"/>
    </xf>
    <xf numFmtId="164" fontId="5" fillId="0" borderId="1" xfId="3" applyNumberFormat="1" applyFont="1" applyFill="1" applyBorder="1" applyAlignment="1">
      <alignment horizontal="center" vertical="center"/>
    </xf>
    <xf numFmtId="164" fontId="5" fillId="3" borderId="1" xfId="2" applyNumberFormat="1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>
      <alignment horizontal="center" vertical="center"/>
    </xf>
    <xf numFmtId="164" fontId="4" fillId="3" borderId="1" xfId="2" applyNumberFormat="1" applyFont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20" fontId="4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" fontId="14" fillId="0" borderId="1" xfId="1" quotePrefix="1" applyNumberFormat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vertical="center"/>
    </xf>
    <xf numFmtId="0" fontId="14" fillId="0" borderId="1" xfId="1" quotePrefix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13" fillId="0" borderId="1" xfId="3" applyNumberFormat="1" applyFont="1" applyFill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14" fillId="0" borderId="1" xfId="1" quotePrefix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0" fontId="2" fillId="2" borderId="0" xfId="1" applyNumberForma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20" fontId="4" fillId="0" borderId="0" xfId="0" applyNumberFormat="1" applyFont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2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0" borderId="0" xfId="0" applyFont="1" applyBorder="1" applyAlignment="1">
      <alignment vertical="center"/>
    </xf>
  </cellXfs>
  <cellStyles count="4">
    <cellStyle name="20 % - Akzent6" xfId="3" builtinId="50"/>
    <cellStyle name="40 % - Akzent3" xfId="2" builtinId="39"/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M49"/>
  <sheetViews>
    <sheetView showGridLines="0" tabSelected="1" topLeftCell="A4" zoomScale="140" zoomScaleNormal="140" workbookViewId="0">
      <selection activeCell="K38" sqref="K38"/>
    </sheetView>
  </sheetViews>
  <sheetFormatPr baseColWidth="10" defaultColWidth="11.1640625" defaultRowHeight="15"/>
  <cols>
    <col min="1" max="1" width="4.5" style="16" customWidth="1"/>
    <col min="2" max="4" width="11.1640625" style="17"/>
    <col min="5" max="5" width="10.83203125" style="17" bestFit="1" customWidth="1"/>
    <col min="6" max="8" width="11.1640625" style="17"/>
    <col min="9" max="11" width="10.1640625" style="17" customWidth="1"/>
    <col min="12" max="16384" width="11.1640625" style="17"/>
  </cols>
  <sheetData>
    <row r="1" spans="1:12" s="1" customFormat="1" ht="21">
      <c r="A1" s="18" t="s">
        <v>0</v>
      </c>
    </row>
    <row r="2" spans="1:12" s="3" customFormat="1">
      <c r="A2" s="2"/>
    </row>
    <row r="3" spans="1:12" s="3" customFormat="1">
      <c r="A3" s="2"/>
      <c r="B3" s="19" t="s">
        <v>4</v>
      </c>
      <c r="C3" s="19" t="s">
        <v>5</v>
      </c>
      <c r="D3" s="19" t="s">
        <v>1</v>
      </c>
      <c r="E3" s="19"/>
      <c r="F3" s="19" t="s">
        <v>1</v>
      </c>
      <c r="H3" s="19" t="s">
        <v>1</v>
      </c>
      <c r="I3" s="32" t="s">
        <v>13</v>
      </c>
      <c r="J3" s="45" t="s">
        <v>14</v>
      </c>
      <c r="K3" s="45"/>
    </row>
    <row r="4" spans="1:12" s="3" customFormat="1">
      <c r="A4" s="4">
        <v>1</v>
      </c>
      <c r="B4" s="5">
        <v>0.40625</v>
      </c>
      <c r="C4" s="6">
        <f t="shared" ref="C4:C10" si="0">B4+F4</f>
        <v>0.46875</v>
      </c>
      <c r="D4" s="7">
        <f>IF(OR(B4="",C4=""),0,IF(B4&lt;=C4,C4-B4,"24:00"-B4+C4))</f>
        <v>6.25E-2</v>
      </c>
      <c r="E4" s="22" t="s">
        <v>2</v>
      </c>
      <c r="F4" s="8">
        <v>6.25E-2</v>
      </c>
      <c r="H4" s="33"/>
      <c r="I4" s="33"/>
      <c r="J4" s="32" t="s">
        <v>15</v>
      </c>
      <c r="K4" s="32" t="s">
        <v>16</v>
      </c>
    </row>
    <row r="5" spans="1:12" s="3" customFormat="1">
      <c r="A5" s="4"/>
      <c r="B5" s="9">
        <f t="shared" ref="B5:B10" si="1">C4</f>
        <v>0.46875</v>
      </c>
      <c r="C5" s="9">
        <f t="shared" si="0"/>
        <v>0.47569444444444442</v>
      </c>
      <c r="D5" s="10">
        <f t="shared" ref="D5:D10" si="2">IF(OR(B5="",C5=""),0,IF(B5&lt;=C5,C5-B5,"24:00"-B5+C5))</f>
        <v>6.9444444444444198E-3</v>
      </c>
      <c r="E5" s="23" t="s">
        <v>3</v>
      </c>
      <c r="F5" s="11">
        <v>6.9444444444444441E-3</v>
      </c>
      <c r="H5" s="40" t="s">
        <v>8</v>
      </c>
      <c r="I5" s="36" t="s">
        <v>17</v>
      </c>
      <c r="J5" s="46" t="s">
        <v>18</v>
      </c>
      <c r="K5" s="46"/>
    </row>
    <row r="6" spans="1:12" s="3" customFormat="1">
      <c r="A6" s="4">
        <v>2</v>
      </c>
      <c r="B6" s="6">
        <f t="shared" si="1"/>
        <v>0.47569444444444442</v>
      </c>
      <c r="C6" s="6">
        <f t="shared" si="0"/>
        <v>0.53819444444444442</v>
      </c>
      <c r="D6" s="7">
        <f t="shared" si="2"/>
        <v>6.25E-2</v>
      </c>
      <c r="E6" s="22" t="s">
        <v>2</v>
      </c>
      <c r="F6" s="8">
        <v>6.25E-2</v>
      </c>
      <c r="H6" s="35"/>
      <c r="I6" s="37"/>
      <c r="J6" s="38" t="s">
        <v>19</v>
      </c>
      <c r="K6" s="38" t="s">
        <v>19</v>
      </c>
    </row>
    <row r="7" spans="1:12" s="3" customFormat="1">
      <c r="A7" s="4"/>
      <c r="B7" s="9">
        <f t="shared" si="1"/>
        <v>0.53819444444444442</v>
      </c>
      <c r="C7" s="9">
        <f t="shared" si="0"/>
        <v>0.60069444444444442</v>
      </c>
      <c r="D7" s="10">
        <f t="shared" si="2"/>
        <v>6.25E-2</v>
      </c>
      <c r="E7" s="25" t="s">
        <v>9</v>
      </c>
      <c r="F7" s="24">
        <v>6.25E-2</v>
      </c>
      <c r="H7" s="39">
        <v>0.25</v>
      </c>
      <c r="I7" s="39">
        <v>0.125</v>
      </c>
      <c r="J7" s="39">
        <v>6.25E-2</v>
      </c>
      <c r="K7" s="39">
        <v>6.25E-2</v>
      </c>
    </row>
    <row r="8" spans="1:12" s="3" customFormat="1">
      <c r="A8" s="4">
        <v>3</v>
      </c>
      <c r="B8" s="6">
        <f t="shared" si="1"/>
        <v>0.60069444444444442</v>
      </c>
      <c r="C8" s="6">
        <f t="shared" si="0"/>
        <v>0.66319444444444442</v>
      </c>
      <c r="D8" s="7">
        <f t="shared" si="2"/>
        <v>6.25E-2</v>
      </c>
      <c r="E8" s="22" t="s">
        <v>2</v>
      </c>
      <c r="F8" s="8">
        <v>6.25E-2</v>
      </c>
      <c r="H8" s="39">
        <v>0.1875</v>
      </c>
      <c r="I8" s="39">
        <v>0.10416666666666667</v>
      </c>
      <c r="J8" s="39">
        <v>4.1666666666666664E-2</v>
      </c>
      <c r="K8" s="39">
        <v>4.1666666666666664E-2</v>
      </c>
    </row>
    <row r="9" spans="1:12" s="3" customFormat="1">
      <c r="A9" s="4"/>
      <c r="B9" s="9">
        <f t="shared" si="1"/>
        <v>0.66319444444444442</v>
      </c>
      <c r="C9" s="9">
        <f t="shared" si="0"/>
        <v>0.67013888888888884</v>
      </c>
      <c r="D9" s="10">
        <f t="shared" si="2"/>
        <v>6.9444444444444198E-3</v>
      </c>
      <c r="E9" s="23" t="s">
        <v>3</v>
      </c>
      <c r="F9" s="11">
        <v>6.9444444444444441E-3</v>
      </c>
      <c r="H9" s="39">
        <v>0.125</v>
      </c>
      <c r="I9" s="39">
        <v>6.25E-2</v>
      </c>
      <c r="J9" s="39">
        <v>3.125E-2</v>
      </c>
      <c r="K9" s="39">
        <v>3.125E-2</v>
      </c>
    </row>
    <row r="10" spans="1:12" s="3" customFormat="1">
      <c r="A10" s="4">
        <v>4</v>
      </c>
      <c r="B10" s="6">
        <f t="shared" si="1"/>
        <v>0.67013888888888884</v>
      </c>
      <c r="C10" s="6">
        <f t="shared" si="0"/>
        <v>0.73263888888888884</v>
      </c>
      <c r="D10" s="7">
        <f t="shared" si="2"/>
        <v>6.25E-2</v>
      </c>
      <c r="E10" s="22" t="s">
        <v>2</v>
      </c>
      <c r="F10" s="8">
        <v>6.25E-2</v>
      </c>
      <c r="H10" s="39">
        <v>8.3333333333333329E-2</v>
      </c>
      <c r="I10" s="39">
        <v>4.1666666666666664E-2</v>
      </c>
      <c r="J10" s="39">
        <v>2.0833333333333332E-2</v>
      </c>
      <c r="K10" s="39">
        <v>2.0833333333333332E-2</v>
      </c>
    </row>
    <row r="11" spans="1:12" s="3" customFormat="1">
      <c r="A11" s="12"/>
      <c r="B11" s="44" t="s">
        <v>6</v>
      </c>
      <c r="C11" s="44"/>
      <c r="D11" s="13"/>
      <c r="E11" s="23" t="s">
        <v>6</v>
      </c>
      <c r="F11" s="11">
        <v>2.0833333333333332E-2</v>
      </c>
      <c r="K11" s="41" t="s">
        <v>6</v>
      </c>
    </row>
    <row r="12" spans="1:12" s="3" customFormat="1">
      <c r="A12" s="4">
        <v>5</v>
      </c>
      <c r="B12" s="5">
        <f>C10+F11</f>
        <v>0.75347222222222221</v>
      </c>
      <c r="C12" s="6">
        <f t="shared" ref="C12" si="3">B12+F12</f>
        <v>0.78472222222222221</v>
      </c>
      <c r="D12" s="7">
        <f t="shared" ref="D12" si="4">IF(OR(B12="",C12=""),0,IF(B12&lt;=C12,C12-B12,"24:00"-B12+C12))</f>
        <v>3.125E-2</v>
      </c>
      <c r="E12" s="22" t="s">
        <v>10</v>
      </c>
      <c r="F12" s="8">
        <v>3.125E-2</v>
      </c>
    </row>
    <row r="13" spans="1:12" s="3" customFormat="1">
      <c r="A13" s="2"/>
      <c r="B13" s="5">
        <f>C10+F11</f>
        <v>0.75347222222222221</v>
      </c>
      <c r="C13" s="6">
        <f>B13+F13</f>
        <v>0.81597222222222221</v>
      </c>
      <c r="D13" s="7">
        <f t="shared" ref="D13" si="5">IF(OR(B13="",C13=""),0,IF(B13&lt;=C13,C13-B13,"24:00"-B13+C13))</f>
        <v>6.25E-2</v>
      </c>
      <c r="E13" s="22" t="s">
        <v>11</v>
      </c>
      <c r="F13" s="8">
        <v>6.25E-2</v>
      </c>
      <c r="H13" s="32" t="s">
        <v>28</v>
      </c>
      <c r="I13" s="32" t="s">
        <v>8</v>
      </c>
      <c r="J13" s="32"/>
      <c r="K13" s="32" t="s">
        <v>3</v>
      </c>
      <c r="L13" s="59" t="s">
        <v>32</v>
      </c>
    </row>
    <row r="14" spans="1:12" s="3" customFormat="1">
      <c r="A14" s="2"/>
      <c r="C14" s="26" t="s">
        <v>8</v>
      </c>
      <c r="D14" s="14">
        <f>F4+F6+F8+F10</f>
        <v>0.25</v>
      </c>
      <c r="E14" s="21" t="s">
        <v>7</v>
      </c>
      <c r="F14" s="15">
        <f>IFERROR(F4+D15+F6+F8+F10+F12,"")</f>
        <v>0.3576388888888889</v>
      </c>
      <c r="H14" s="42" t="s">
        <v>24</v>
      </c>
      <c r="I14" s="42" t="s">
        <v>23</v>
      </c>
      <c r="J14" s="3" t="s">
        <v>20</v>
      </c>
    </row>
    <row r="15" spans="1:12" s="3" customFormat="1">
      <c r="A15" s="2"/>
      <c r="D15" s="14">
        <f>F5+F7+F9</f>
        <v>7.6388888888888895E-2</v>
      </c>
      <c r="E15" s="27" t="s">
        <v>3</v>
      </c>
      <c r="I15" s="42" t="s">
        <v>22</v>
      </c>
      <c r="J15" s="3" t="s">
        <v>21</v>
      </c>
      <c r="K15" s="47" t="s">
        <v>22</v>
      </c>
    </row>
    <row r="16" spans="1:12" s="3" customFormat="1">
      <c r="A16" s="2"/>
      <c r="B16" s="29" t="s">
        <v>12</v>
      </c>
      <c r="C16" s="28">
        <v>0.16666666666666666</v>
      </c>
      <c r="D16" s="14">
        <v>8.3333333333333329E-2</v>
      </c>
      <c r="E16" s="27" t="s">
        <v>6</v>
      </c>
      <c r="H16" s="42"/>
      <c r="I16" s="42" t="s">
        <v>23</v>
      </c>
      <c r="J16" s="3" t="s">
        <v>20</v>
      </c>
      <c r="K16" s="47"/>
    </row>
    <row r="17" spans="1:13" s="3" customFormat="1">
      <c r="A17" s="2"/>
      <c r="I17" s="42" t="s">
        <v>22</v>
      </c>
      <c r="J17" s="3" t="s">
        <v>21</v>
      </c>
      <c r="K17" s="47" t="s">
        <v>22</v>
      </c>
    </row>
    <row r="18" spans="1:13" s="3" customFormat="1">
      <c r="A18" s="2"/>
      <c r="B18" s="19" t="s">
        <v>4</v>
      </c>
      <c r="C18" s="19" t="s">
        <v>5</v>
      </c>
      <c r="D18" s="19" t="s">
        <v>1</v>
      </c>
      <c r="E18" s="19"/>
      <c r="F18" s="19" t="s">
        <v>1</v>
      </c>
      <c r="H18" s="42" t="s">
        <v>25</v>
      </c>
      <c r="I18" s="42" t="s">
        <v>23</v>
      </c>
      <c r="J18" s="3" t="s">
        <v>20</v>
      </c>
      <c r="K18" s="47"/>
    </row>
    <row r="19" spans="1:13" s="3" customFormat="1">
      <c r="A19" s="4">
        <v>1</v>
      </c>
      <c r="B19" s="5">
        <v>0.4375</v>
      </c>
      <c r="C19" s="6">
        <f>B19+F19</f>
        <v>0.5</v>
      </c>
      <c r="D19" s="7">
        <f>IF(OR(B19="",C19=""),0,IF(B19&lt;=C19,C19-B19,"24:00"-B19+C19))</f>
        <v>6.25E-2</v>
      </c>
      <c r="E19" s="22" t="s">
        <v>2</v>
      </c>
      <c r="F19" s="8">
        <v>6.25E-2</v>
      </c>
      <c r="H19" s="34"/>
      <c r="I19" s="43" t="s">
        <v>22</v>
      </c>
      <c r="J19" s="34" t="s">
        <v>21</v>
      </c>
      <c r="K19" s="34"/>
    </row>
    <row r="20" spans="1:13" s="3" customFormat="1">
      <c r="A20" s="4"/>
      <c r="B20" s="9">
        <f>C19</f>
        <v>0.5</v>
      </c>
      <c r="C20" s="9">
        <f>B20+F20</f>
        <v>0.50694444444444442</v>
      </c>
      <c r="D20" s="10">
        <f t="shared" ref="D20:D22" si="6">IF(OR(B20="",C20=""),0,IF(B20&lt;=C20,C20-B20,"24:00"-B20+C20))</f>
        <v>6.9444444444444198E-3</v>
      </c>
      <c r="E20" s="23" t="s">
        <v>3</v>
      </c>
      <c r="F20" s="11">
        <v>6.9444444444444441E-3</v>
      </c>
      <c r="I20" s="31">
        <v>6.25E-2</v>
      </c>
      <c r="J20" s="3" t="s">
        <v>26</v>
      </c>
      <c r="K20" s="3" t="s">
        <v>27</v>
      </c>
    </row>
    <row r="21" spans="1:13" s="3" customFormat="1">
      <c r="A21" s="4">
        <v>2</v>
      </c>
      <c r="B21" s="6">
        <f>C20</f>
        <v>0.50694444444444442</v>
      </c>
      <c r="C21" s="6">
        <f>B21+F21</f>
        <v>0.56944444444444442</v>
      </c>
      <c r="D21" s="7">
        <f t="shared" si="6"/>
        <v>6.25E-2</v>
      </c>
      <c r="E21" s="22" t="s">
        <v>2</v>
      </c>
      <c r="F21" s="8">
        <v>6.25E-2</v>
      </c>
    </row>
    <row r="22" spans="1:13" s="3" customFormat="1">
      <c r="A22" s="4"/>
      <c r="B22" s="9">
        <f>C21</f>
        <v>0.56944444444444442</v>
      </c>
      <c r="C22" s="9">
        <f>B22+F22</f>
        <v>0.59027777777777779</v>
      </c>
      <c r="D22" s="10">
        <f t="shared" si="6"/>
        <v>2.083333333333337E-2</v>
      </c>
      <c r="E22" s="23" t="s">
        <v>3</v>
      </c>
      <c r="F22" s="11">
        <v>2.0833333333333332E-2</v>
      </c>
    </row>
    <row r="23" spans="1:13" s="3" customFormat="1">
      <c r="A23" s="4">
        <v>3</v>
      </c>
      <c r="B23" s="6">
        <f>C22</f>
        <v>0.59027777777777779</v>
      </c>
      <c r="C23" s="6">
        <f>B23+F23</f>
        <v>0.65277777777777779</v>
      </c>
      <c r="D23" s="7">
        <f t="shared" ref="D23" si="7">IF(OR(B23="",C23=""),0,IF(B23&lt;=C23,C23-B23,"24:00"-B23+C23))</f>
        <v>6.25E-2</v>
      </c>
      <c r="E23" s="22" t="s">
        <v>2</v>
      </c>
      <c r="F23" s="8">
        <v>6.25E-2</v>
      </c>
      <c r="H23" s="53" t="s">
        <v>31</v>
      </c>
      <c r="I23" s="48">
        <f>H7</f>
        <v>0.25</v>
      </c>
      <c r="J23" s="48">
        <f>H8</f>
        <v>0.1875</v>
      </c>
      <c r="K23" s="48">
        <f>H9</f>
        <v>0.125</v>
      </c>
      <c r="L23" s="48">
        <f>H10</f>
        <v>8.3333333333333329E-2</v>
      </c>
    </row>
    <row r="24" spans="1:13" s="3" customFormat="1">
      <c r="A24" s="4"/>
      <c r="B24" s="44" t="s">
        <v>6</v>
      </c>
      <c r="C24" s="44"/>
      <c r="D24" s="13"/>
      <c r="E24" s="23" t="s">
        <v>6</v>
      </c>
      <c r="F24" s="11">
        <v>2.0833333333333332E-2</v>
      </c>
      <c r="H24" s="54" t="str">
        <f>I3</f>
        <v>HF1 + HF3</v>
      </c>
      <c r="I24" s="31">
        <v>6.25E-2</v>
      </c>
      <c r="J24" s="31">
        <v>6.25E-2</v>
      </c>
      <c r="K24" s="31">
        <v>6.25E-2</v>
      </c>
      <c r="L24" s="31">
        <v>4.1666666666666664E-2</v>
      </c>
    </row>
    <row r="25" spans="1:13" s="3" customFormat="1">
      <c r="A25" s="4">
        <v>4</v>
      </c>
      <c r="B25" s="5">
        <f>C23+F24</f>
        <v>0.67361111111111116</v>
      </c>
      <c r="C25" s="6">
        <f>B25+F25</f>
        <v>0.70486111111111116</v>
      </c>
      <c r="D25" s="7">
        <f t="shared" ref="D25" si="8">IF(OR(B25="",C25=""),0,IF(B25&lt;=C25,C25-B25,"24:00"-B25+C25))</f>
        <v>3.125E-2</v>
      </c>
      <c r="E25" s="22" t="s">
        <v>10</v>
      </c>
      <c r="F25" s="8">
        <v>3.125E-2</v>
      </c>
      <c r="H25" s="20" t="s">
        <v>29</v>
      </c>
      <c r="I25" s="51">
        <v>6.9444444444444441E-3</v>
      </c>
      <c r="J25" s="51">
        <v>6.9444444444444441E-3</v>
      </c>
      <c r="K25" s="51">
        <v>6.9444444444444441E-3</v>
      </c>
      <c r="L25" s="51">
        <v>3.472222222222222E-3</v>
      </c>
    </row>
    <row r="26" spans="1:13" s="3" customFormat="1">
      <c r="A26" s="2"/>
      <c r="B26" s="5">
        <f>C23+F24</f>
        <v>0.67361111111111116</v>
      </c>
      <c r="C26" s="6">
        <f>B26+F26</f>
        <v>0.73611111111111116</v>
      </c>
      <c r="D26" s="7">
        <f t="shared" ref="D26" si="9">IF(OR(B26="",C26=""),0,IF(B26&lt;=C26,C26-B26,"24:00"-B26+C26))</f>
        <v>6.25E-2</v>
      </c>
      <c r="E26" s="22" t="s">
        <v>11</v>
      </c>
      <c r="F26" s="8">
        <v>6.25E-2</v>
      </c>
      <c r="H26" s="54" t="str">
        <f>H24</f>
        <v>HF1 + HF3</v>
      </c>
      <c r="I26" s="31">
        <v>6.25E-2</v>
      </c>
      <c r="J26" s="31">
        <v>4.1666666666666664E-2</v>
      </c>
      <c r="K26" s="31"/>
      <c r="L26" s="30"/>
    </row>
    <row r="27" spans="1:13" s="3" customFormat="1">
      <c r="A27" s="2"/>
      <c r="C27" s="26" t="s">
        <v>8</v>
      </c>
      <c r="D27" s="14">
        <f>F19+F21+F23</f>
        <v>0.1875</v>
      </c>
      <c r="E27" s="21" t="s">
        <v>7</v>
      </c>
      <c r="F27" s="15">
        <f>IFERROR(F19+D28+F21+F23+F25,"")</f>
        <v>0.25347222222222221</v>
      </c>
      <c r="H27" s="56" t="s">
        <v>30</v>
      </c>
      <c r="I27" s="57">
        <v>6.25E-2</v>
      </c>
      <c r="J27" s="57">
        <v>2.0833333333333332E-2</v>
      </c>
      <c r="K27" s="58"/>
      <c r="L27" s="58"/>
    </row>
    <row r="28" spans="1:13">
      <c r="C28" s="2"/>
      <c r="D28" s="14">
        <v>3.4722222222222224E-2</v>
      </c>
      <c r="E28" s="20" t="s">
        <v>3</v>
      </c>
      <c r="H28" s="50" t="s">
        <v>14</v>
      </c>
    </row>
    <row r="29" spans="1:13">
      <c r="B29" s="29" t="s">
        <v>12</v>
      </c>
      <c r="C29" s="28">
        <v>0.125</v>
      </c>
      <c r="D29" s="14">
        <v>6.25E-2</v>
      </c>
      <c r="E29" s="20" t="s">
        <v>6</v>
      </c>
      <c r="H29" s="54" t="str">
        <f>J4</f>
        <v>Mechanik</v>
      </c>
      <c r="I29" s="31">
        <v>6.25E-2</v>
      </c>
      <c r="J29" s="31">
        <v>4.1666666666666664E-2</v>
      </c>
      <c r="K29" s="49">
        <v>3.125E-2</v>
      </c>
      <c r="L29" s="31">
        <v>2.0833333333333332E-2</v>
      </c>
    </row>
    <row r="30" spans="1:13">
      <c r="H30" s="55" t="s">
        <v>29</v>
      </c>
      <c r="I30" s="52">
        <v>6.9444444444444441E-3</v>
      </c>
      <c r="J30" s="51">
        <v>6.9444444444444441E-3</v>
      </c>
      <c r="K30" s="52">
        <v>3.472222222222222E-3</v>
      </c>
      <c r="L30" s="52">
        <v>3.472222222222222E-3</v>
      </c>
    </row>
    <row r="31" spans="1:13">
      <c r="A31" s="2"/>
      <c r="B31" s="19" t="s">
        <v>4</v>
      </c>
      <c r="C31" s="19" t="s">
        <v>5</v>
      </c>
      <c r="D31" s="19" t="s">
        <v>1</v>
      </c>
      <c r="E31" s="19"/>
      <c r="F31" s="19" t="s">
        <v>1</v>
      </c>
      <c r="H31" s="54" t="str">
        <f>K4</f>
        <v>ET</v>
      </c>
      <c r="I31" s="49">
        <v>6.25E-2</v>
      </c>
      <c r="J31" s="49">
        <v>4.1666666666666664E-2</v>
      </c>
      <c r="K31" s="49">
        <v>3.125E-2</v>
      </c>
      <c r="L31" s="49">
        <v>2.0833333333333332E-2</v>
      </c>
      <c r="M31" s="41" t="s">
        <v>6</v>
      </c>
    </row>
    <row r="32" spans="1:13">
      <c r="A32" s="4">
        <v>1</v>
      </c>
      <c r="B32" s="5">
        <v>0.40625</v>
      </c>
      <c r="C32" s="6">
        <f>B32+F32</f>
        <v>0.46875</v>
      </c>
      <c r="D32" s="7">
        <f>IF(OR(B32="",C32=""),0,IF(B32&lt;=C32,C32-B32,"24:00"-B32+C32))</f>
        <v>6.25E-2</v>
      </c>
      <c r="E32" s="22" t="s">
        <v>2</v>
      </c>
      <c r="F32" s="8">
        <v>6.25E-2</v>
      </c>
    </row>
    <row r="33" spans="1:9">
      <c r="A33" s="4"/>
      <c r="B33" s="9">
        <f>C32</f>
        <v>0.46875</v>
      </c>
      <c r="C33" s="9">
        <f>B33+F33</f>
        <v>0.47569444444444442</v>
      </c>
      <c r="D33" s="10">
        <f t="shared" ref="D33:D34" si="10">IF(OR(B33="",C33=""),0,IF(B33&lt;=C33,C33-B33,"24:00"-B33+C33))</f>
        <v>6.9444444444444198E-3</v>
      </c>
      <c r="E33" s="23" t="s">
        <v>3</v>
      </c>
      <c r="F33" s="11">
        <v>6.9444444444444441E-3</v>
      </c>
      <c r="H33" s="50" t="s">
        <v>33</v>
      </c>
      <c r="I33" s="17" t="s">
        <v>35</v>
      </c>
    </row>
    <row r="34" spans="1:9">
      <c r="A34" s="4">
        <v>2</v>
      </c>
      <c r="B34" s="6">
        <f>C33</f>
        <v>0.47569444444444442</v>
      </c>
      <c r="C34" s="6">
        <f>B34+F34</f>
        <v>0.53819444444444442</v>
      </c>
      <c r="D34" s="7">
        <f t="shared" si="10"/>
        <v>6.25E-2</v>
      </c>
      <c r="E34" s="22" t="s">
        <v>2</v>
      </c>
      <c r="F34" s="8">
        <v>6.25E-2</v>
      </c>
      <c r="H34" s="50" t="s">
        <v>34</v>
      </c>
      <c r="I34" s="17" t="s">
        <v>37</v>
      </c>
    </row>
    <row r="35" spans="1:9">
      <c r="A35" s="4"/>
      <c r="B35" s="44" t="s">
        <v>6</v>
      </c>
      <c r="C35" s="44"/>
      <c r="D35" s="13"/>
      <c r="E35" s="23" t="s">
        <v>6</v>
      </c>
      <c r="F35" s="11">
        <v>2.0833333333333332E-2</v>
      </c>
      <c r="H35" s="50" t="s">
        <v>21</v>
      </c>
      <c r="I35" s="17" t="s">
        <v>36</v>
      </c>
    </row>
    <row r="36" spans="1:9">
      <c r="A36" s="4">
        <v>3</v>
      </c>
      <c r="B36" s="5">
        <f>C34+F35</f>
        <v>0.55902777777777779</v>
      </c>
      <c r="C36" s="6">
        <f>B36+F36</f>
        <v>0.59027777777777779</v>
      </c>
      <c r="D36" s="7">
        <f t="shared" ref="D36" si="11">IF(OR(B36="",C36=""),0,IF(B36&lt;=C36,C36-B36,"24:00"-B36+C36))</f>
        <v>3.125E-2</v>
      </c>
      <c r="E36" s="22" t="s">
        <v>10</v>
      </c>
      <c r="F36" s="8">
        <v>3.125E-2</v>
      </c>
    </row>
    <row r="37" spans="1:9">
      <c r="A37" s="2"/>
      <c r="B37" s="5">
        <f>C34+F35</f>
        <v>0.55902777777777779</v>
      </c>
      <c r="C37" s="6">
        <f>B37+F37</f>
        <v>0.62152777777777779</v>
      </c>
      <c r="D37" s="7">
        <f t="shared" ref="D37" si="12">IF(OR(B37="",C37=""),0,IF(B37&lt;=C37,C37-B37,"24:00"-B37+C37))</f>
        <v>6.25E-2</v>
      </c>
      <c r="E37" s="22" t="s">
        <v>11</v>
      </c>
      <c r="F37" s="8">
        <v>6.25E-2</v>
      </c>
    </row>
    <row r="38" spans="1:9">
      <c r="A38" s="2"/>
      <c r="C38" s="26" t="s">
        <v>8</v>
      </c>
      <c r="D38" s="14">
        <f>F32+F34</f>
        <v>0.125</v>
      </c>
      <c r="E38" s="21" t="s">
        <v>7</v>
      </c>
      <c r="F38" s="15">
        <f>IFERROR(F32+D39+F34+F36,"")</f>
        <v>0.16666666666666669</v>
      </c>
    </row>
    <row r="39" spans="1:9">
      <c r="C39" s="2"/>
      <c r="D39" s="14">
        <v>1.0416666666666666E-2</v>
      </c>
      <c r="E39" s="20" t="s">
        <v>3</v>
      </c>
    </row>
    <row r="40" spans="1:9">
      <c r="B40" s="29" t="s">
        <v>12</v>
      </c>
      <c r="C40" s="28">
        <v>8.3333333333333329E-2</v>
      </c>
      <c r="D40" s="14">
        <v>4.1666666666666664E-2</v>
      </c>
      <c r="E40" s="20" t="s">
        <v>6</v>
      </c>
    </row>
    <row r="42" spans="1:9">
      <c r="A42" s="2"/>
      <c r="B42" s="19" t="s">
        <v>4</v>
      </c>
      <c r="C42" s="19" t="s">
        <v>5</v>
      </c>
      <c r="D42" s="19" t="s">
        <v>1</v>
      </c>
      <c r="E42" s="19"/>
      <c r="F42" s="19" t="s">
        <v>1</v>
      </c>
    </row>
    <row r="43" spans="1:9">
      <c r="A43" s="4">
        <v>1</v>
      </c>
      <c r="B43" s="5">
        <v>0.40625</v>
      </c>
      <c r="C43" s="6">
        <f>B43+F43</f>
        <v>0.48958333333333331</v>
      </c>
      <c r="D43" s="7">
        <f>IF(OR(B43="",C43=""),0,IF(B43&lt;=C43,C43-B43,"24:00"-B43+C43))</f>
        <v>8.3333333333333315E-2</v>
      </c>
      <c r="E43" s="22" t="s">
        <v>2</v>
      </c>
      <c r="F43" s="8">
        <v>8.3333333333333329E-2</v>
      </c>
    </row>
    <row r="44" spans="1:9">
      <c r="A44" s="4"/>
      <c r="B44" s="44" t="s">
        <v>6</v>
      </c>
      <c r="C44" s="44"/>
      <c r="D44" s="13"/>
      <c r="E44" s="23" t="s">
        <v>6</v>
      </c>
      <c r="F44" s="11">
        <v>2.0833333333333332E-2</v>
      </c>
    </row>
    <row r="45" spans="1:9">
      <c r="A45" s="4">
        <v>2</v>
      </c>
      <c r="B45" s="5">
        <f>C43+F44+D48</f>
        <v>0.51736111111111105</v>
      </c>
      <c r="C45" s="6">
        <f>B45+F45</f>
        <v>0.54861111111111105</v>
      </c>
      <c r="D45" s="7">
        <f t="shared" ref="D45" si="13">IF(OR(B45="",C45=""),0,IF(B45&lt;=C45,C45-B45,"24:00"-B45+C45))</f>
        <v>3.125E-2</v>
      </c>
      <c r="E45" s="22" t="s">
        <v>10</v>
      </c>
      <c r="F45" s="8">
        <v>3.125E-2</v>
      </c>
    </row>
    <row r="46" spans="1:9">
      <c r="A46" s="2"/>
      <c r="B46" s="5">
        <f>C43+F44+D48</f>
        <v>0.51736111111111105</v>
      </c>
      <c r="C46" s="6">
        <f>B46+F46</f>
        <v>0.57986111111111105</v>
      </c>
      <c r="D46" s="7">
        <f t="shared" ref="D46" si="14">IF(OR(B46="",C46=""),0,IF(B46&lt;=C46,C46-B46,"24:00"-B46+C46))</f>
        <v>6.25E-2</v>
      </c>
      <c r="E46" s="22" t="s">
        <v>11</v>
      </c>
      <c r="F46" s="8">
        <v>6.25E-2</v>
      </c>
    </row>
    <row r="47" spans="1:9">
      <c r="A47" s="2"/>
      <c r="C47" s="26" t="s">
        <v>8</v>
      </c>
      <c r="D47" s="14">
        <f>F43</f>
        <v>8.3333333333333329E-2</v>
      </c>
      <c r="E47" s="21" t="s">
        <v>7</v>
      </c>
      <c r="F47" s="15">
        <f>IFERROR(F43+D48+F45,"")</f>
        <v>0.12152777777777778</v>
      </c>
    </row>
    <row r="48" spans="1:9">
      <c r="C48" s="2"/>
      <c r="D48" s="14">
        <v>6.9444444444444441E-3</v>
      </c>
      <c r="E48" s="20" t="s">
        <v>3</v>
      </c>
    </row>
    <row r="49" spans="2:5">
      <c r="B49" s="29" t="s">
        <v>12</v>
      </c>
      <c r="C49" s="28">
        <v>5.5555555555555552E-2</v>
      </c>
      <c r="D49" s="14">
        <v>2.7777777777777776E-2</v>
      </c>
      <c r="E49" s="20" t="s">
        <v>6</v>
      </c>
    </row>
  </sheetData>
  <mergeCells count="8">
    <mergeCell ref="B24:C24"/>
    <mergeCell ref="B35:C35"/>
    <mergeCell ref="B44:C44"/>
    <mergeCell ref="B11:C11"/>
    <mergeCell ref="J3:K3"/>
    <mergeCell ref="J5:K5"/>
    <mergeCell ref="K15:K16"/>
    <mergeCell ref="K17:K18"/>
  </mergeCells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2022-05-20T14:26:53Z</cp:lastPrinted>
  <dcterms:created xsi:type="dcterms:W3CDTF">2020-12-20T08:59:08Z</dcterms:created>
  <dcterms:modified xsi:type="dcterms:W3CDTF">2022-05-20T14:26:56Z</dcterms:modified>
</cp:coreProperties>
</file>